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I:\Websites\Pscweb\utilities\electric\17docs\17035T07\"/>
    </mc:Choice>
  </mc:AlternateContent>
  <bookViews>
    <workbookView xWindow="0" yWindow="-45" windowWidth="12000" windowHeight="5280" tabRatio="917"/>
  </bookViews>
  <sheets>
    <sheet name="Table 1" sheetId="25" r:id="rId1"/>
    <sheet name="Table 2" sheetId="47" r:id="rId2"/>
    <sheet name="Table 4" sheetId="28" r:id="rId3"/>
    <sheet name="Table 5" sheetId="31" r:id="rId4"/>
    <sheet name="PTC" sheetId="48" r:id="rId5"/>
    <sheet name="Table 3 WY Wind 2021" sheetId="43" r:id="rId6"/>
    <sheet name="Table 3 DJ Wind 2031" sheetId="42" r:id="rId7"/>
    <sheet name="Table 3 UT Solar 2031" sheetId="40" r:id="rId8"/>
    <sheet name="Table 3 Yakima Solar 2028" sheetId="41" r:id="rId9"/>
    <sheet name="Table 3 30 MW Geoth 2029" sheetId="46" r:id="rId10"/>
    <sheet name="Table 3 200 MW (UT N) 2029)" sheetId="29" r:id="rId11"/>
    <sheet name="Table 3 436MW (West M) 2030" sheetId="36" r:id="rId12"/>
    <sheet name="Table 3 477 MW (Wyo) 2033" sheetId="37" r:id="rId13"/>
    <sheet name="Table 3 200 MW (Wyo) 2033" sheetId="39" r:id="rId14"/>
    <sheet name="Table 3 ID Wind 2036" sheetId="44"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200_SCCT_UtahN" localSheetId="4">'[1]Table 1'!$I$19</definedName>
    <definedName name="_200_SCCT_UtahN" localSheetId="1">'Table 1'!$I$19</definedName>
    <definedName name="_200_SCCT_UtahN">'Table 1'!$I$19</definedName>
    <definedName name="_200_SCCT_WYNE">'Table 1'!$I$21</definedName>
    <definedName name="_30_Geo_West" localSheetId="4">'[1]Table 1'!$I$17</definedName>
    <definedName name="_30_Geo_West" localSheetId="1">'Table 1'!$I$17</definedName>
    <definedName name="_30_Geo_West">'Table 1'!$I$17</definedName>
    <definedName name="_436_CCCT_WestMain" localSheetId="4">'[1]Table 1'!$I$18</definedName>
    <definedName name="_436_CCCT_WestMain" localSheetId="1">'Table 1'!$I$18</definedName>
    <definedName name="_436_CCCT_WestMain">'Table 1'!$I$18</definedName>
    <definedName name="_477_CCCT_WestMain">'[2]Table 1'!$I$18</definedName>
    <definedName name="_477_CCCT_WYNE">'Table 1'!$I$20</definedName>
    <definedName name="_635_CCCT_UtahS">'[2]Table 1'!$I$19</definedName>
    <definedName name="_635_CCCT_WyoNE">'[2]Table 1'!$I$17</definedName>
    <definedName name="_774_Wind_IDGoshen">'Table 1'!$I$23</definedName>
    <definedName name="_85_Wind_DJ_2031">'Table 1'!$I$22</definedName>
    <definedName name="_j1" localSheetId="4" hidden="1">{"PRINT",#N/A,TRUE,"APPA";"PRINT",#N/A,TRUE,"APS";"PRINT",#N/A,TRUE,"BHPL";"PRINT",#N/A,TRUE,"BHPL2";"PRINT",#N/A,TRUE,"CDWR";"PRINT",#N/A,TRUE,"EWEB";"PRINT",#N/A,TRUE,"LADWP";"PRINT",#N/A,TRUE,"NEVBASE"}</definedName>
    <definedName name="_j1" localSheetId="1" hidden="1">{"PRINT",#N/A,TRUE,"APPA";"PRINT",#N/A,TRUE,"APS";"PRINT",#N/A,TRUE,"BHPL";"PRINT",#N/A,TRUE,"BHPL2";"PRINT",#N/A,TRUE,"CDWR";"PRINT",#N/A,TRUE,"EWEB";"PRINT",#N/A,TRUE,"LADWP";"PRINT",#N/A,TRUE,"NEVBASE"}</definedName>
    <definedName name="_j1" localSheetId="9" hidden="1">{"PRINT",#N/A,TRUE,"APPA";"PRINT",#N/A,TRUE,"APS";"PRINT",#N/A,TRUE,"BHPL";"PRINT",#N/A,TRUE,"BHPL2";"PRINT",#N/A,TRUE,"CDWR";"PRINT",#N/A,TRUE,"EWEB";"PRINT",#N/A,TRUE,"LADWP";"PRINT",#N/A,TRUE,"NEVBASE"}</definedName>
    <definedName name="_j1" localSheetId="6" hidden="1">{"PRINT",#N/A,TRUE,"APPA";"PRINT",#N/A,TRUE,"APS";"PRINT",#N/A,TRUE,"BHPL";"PRINT",#N/A,TRUE,"BHPL2";"PRINT",#N/A,TRUE,"CDWR";"PRINT",#N/A,TRUE,"EWEB";"PRINT",#N/A,TRUE,"LADWP";"PRINT",#N/A,TRUE,"NEVBASE"}</definedName>
    <definedName name="_j1" localSheetId="14" hidden="1">{"PRINT",#N/A,TRUE,"APPA";"PRINT",#N/A,TRUE,"APS";"PRINT",#N/A,TRUE,"BHPL";"PRINT",#N/A,TRUE,"BHPL2";"PRINT",#N/A,TRUE,"CDWR";"PRINT",#N/A,TRUE,"EWEB";"PRINT",#N/A,TRUE,"LADWP";"PRINT",#N/A,TRUE,"NEVBASE"}</definedName>
    <definedName name="_j1" localSheetId="7" hidden="1">{"PRINT",#N/A,TRUE,"APPA";"PRINT",#N/A,TRUE,"APS";"PRINT",#N/A,TRUE,"BHPL";"PRINT",#N/A,TRUE,"BHPL2";"PRINT",#N/A,TRUE,"CDWR";"PRINT",#N/A,TRUE,"EWEB";"PRINT",#N/A,TRUE,"LADWP";"PRINT",#N/A,TRUE,"NEVBASE"}</definedName>
    <definedName name="_j1" localSheetId="5" hidden="1">{"PRINT",#N/A,TRUE,"APPA";"PRINT",#N/A,TRUE,"APS";"PRINT",#N/A,TRUE,"BHPL";"PRINT",#N/A,TRUE,"BHPL2";"PRINT",#N/A,TRUE,"CDWR";"PRINT",#N/A,TRUE,"EWEB";"PRINT",#N/A,TRUE,"LADWP";"PRINT",#N/A,TRUE,"NEVBASE"}</definedName>
    <definedName name="_j1" localSheetId="8" hidden="1">{"PRINT",#N/A,TRUE,"APPA";"PRINT",#N/A,TRUE,"APS";"PRINT",#N/A,TRUE,"BHPL";"PRINT",#N/A,TRUE,"BHPL2";"PRINT",#N/A,TRUE,"CDWR";"PRINT",#N/A,TRUE,"EWEB";"PRINT",#N/A,TRUE,"LADWP";"PRINT",#N/A,TRUE,"NEVBASE"}</definedName>
    <definedName name="_j1" hidden="1">{"PRINT",#N/A,TRUE,"APPA";"PRINT",#N/A,TRUE,"APS";"PRINT",#N/A,TRUE,"BHPL";"PRINT",#N/A,TRUE,"BHPL2";"PRINT",#N/A,TRUE,"CDWR";"PRINT",#N/A,TRUE,"EWEB";"PRINT",#N/A,TRUE,"LADWP";"PRINT",#N/A,TRUE,"NEVBASE"}</definedName>
    <definedName name="_j2" localSheetId="4" hidden="1">{"PRINT",#N/A,TRUE,"APPA";"PRINT",#N/A,TRUE,"APS";"PRINT",#N/A,TRUE,"BHPL";"PRINT",#N/A,TRUE,"BHPL2";"PRINT",#N/A,TRUE,"CDWR";"PRINT",#N/A,TRUE,"EWEB";"PRINT",#N/A,TRUE,"LADWP";"PRINT",#N/A,TRUE,"NEVBASE"}</definedName>
    <definedName name="_j2" localSheetId="1" hidden="1">{"PRINT",#N/A,TRUE,"APPA";"PRINT",#N/A,TRUE,"APS";"PRINT",#N/A,TRUE,"BHPL";"PRINT",#N/A,TRUE,"BHPL2";"PRINT",#N/A,TRUE,"CDWR";"PRINT",#N/A,TRUE,"EWEB";"PRINT",#N/A,TRUE,"LADWP";"PRINT",#N/A,TRUE,"NEVBASE"}</definedName>
    <definedName name="_j2" localSheetId="9" hidden="1">{"PRINT",#N/A,TRUE,"APPA";"PRINT",#N/A,TRUE,"APS";"PRINT",#N/A,TRUE,"BHPL";"PRINT",#N/A,TRUE,"BHPL2";"PRINT",#N/A,TRUE,"CDWR";"PRINT",#N/A,TRUE,"EWEB";"PRINT",#N/A,TRUE,"LADWP";"PRINT",#N/A,TRUE,"NEVBASE"}</definedName>
    <definedName name="_j2" localSheetId="6" hidden="1">{"PRINT",#N/A,TRUE,"APPA";"PRINT",#N/A,TRUE,"APS";"PRINT",#N/A,TRUE,"BHPL";"PRINT",#N/A,TRUE,"BHPL2";"PRINT",#N/A,TRUE,"CDWR";"PRINT",#N/A,TRUE,"EWEB";"PRINT",#N/A,TRUE,"LADWP";"PRINT",#N/A,TRUE,"NEVBASE"}</definedName>
    <definedName name="_j2" localSheetId="14" hidden="1">{"PRINT",#N/A,TRUE,"APPA";"PRINT",#N/A,TRUE,"APS";"PRINT",#N/A,TRUE,"BHPL";"PRINT",#N/A,TRUE,"BHPL2";"PRINT",#N/A,TRUE,"CDWR";"PRINT",#N/A,TRUE,"EWEB";"PRINT",#N/A,TRUE,"LADWP";"PRINT",#N/A,TRUE,"NEVBASE"}</definedName>
    <definedName name="_j2" localSheetId="7" hidden="1">{"PRINT",#N/A,TRUE,"APPA";"PRINT",#N/A,TRUE,"APS";"PRINT",#N/A,TRUE,"BHPL";"PRINT",#N/A,TRUE,"BHPL2";"PRINT",#N/A,TRUE,"CDWR";"PRINT",#N/A,TRUE,"EWEB";"PRINT",#N/A,TRUE,"LADWP";"PRINT",#N/A,TRUE,"NEVBASE"}</definedName>
    <definedName name="_j2" localSheetId="5" hidden="1">{"PRINT",#N/A,TRUE,"APPA";"PRINT",#N/A,TRUE,"APS";"PRINT",#N/A,TRUE,"BHPL";"PRINT",#N/A,TRUE,"BHPL2";"PRINT",#N/A,TRUE,"CDWR";"PRINT",#N/A,TRUE,"EWEB";"PRINT",#N/A,TRUE,"LADWP";"PRINT",#N/A,TRUE,"NEVBASE"}</definedName>
    <definedName name="_j2" localSheetId="8" hidden="1">{"PRINT",#N/A,TRUE,"APPA";"PRINT",#N/A,TRUE,"APS";"PRINT",#N/A,TRUE,"BHPL";"PRINT",#N/A,TRUE,"BHPL2";"PRINT",#N/A,TRUE,"CDWR";"PRINT",#N/A,TRUE,"EWEB";"PRINT",#N/A,TRUE,"LADWP";"PRINT",#N/A,TRUE,"NEVBASE"}</definedName>
    <definedName name="_j2" hidden="1">{"PRINT",#N/A,TRUE,"APPA";"PRINT",#N/A,TRUE,"APS";"PRINT",#N/A,TRUE,"BHPL";"PRINT",#N/A,TRUE,"BHPL2";"PRINT",#N/A,TRUE,"CDWR";"PRINT",#N/A,TRUE,"EWEB";"PRINT",#N/A,TRUE,"LADWP";"PRINT",#N/A,TRUE,"NEVBASE"}</definedName>
    <definedName name="_j3" localSheetId="4" hidden="1">{"PRINT",#N/A,TRUE,"APPA";"PRINT",#N/A,TRUE,"APS";"PRINT",#N/A,TRUE,"BHPL";"PRINT",#N/A,TRUE,"BHPL2";"PRINT",#N/A,TRUE,"CDWR";"PRINT",#N/A,TRUE,"EWEB";"PRINT",#N/A,TRUE,"LADWP";"PRINT",#N/A,TRUE,"NEVBASE"}</definedName>
    <definedName name="_j3" localSheetId="1" hidden="1">{"PRINT",#N/A,TRUE,"APPA";"PRINT",#N/A,TRUE,"APS";"PRINT",#N/A,TRUE,"BHPL";"PRINT",#N/A,TRUE,"BHPL2";"PRINT",#N/A,TRUE,"CDWR";"PRINT",#N/A,TRUE,"EWEB";"PRINT",#N/A,TRUE,"LADWP";"PRINT",#N/A,TRUE,"NEVBASE"}</definedName>
    <definedName name="_j3" localSheetId="9" hidden="1">{"PRINT",#N/A,TRUE,"APPA";"PRINT",#N/A,TRUE,"APS";"PRINT",#N/A,TRUE,"BHPL";"PRINT",#N/A,TRUE,"BHPL2";"PRINT",#N/A,TRUE,"CDWR";"PRINT",#N/A,TRUE,"EWEB";"PRINT",#N/A,TRUE,"LADWP";"PRINT",#N/A,TRUE,"NEVBASE"}</definedName>
    <definedName name="_j3" localSheetId="6" hidden="1">{"PRINT",#N/A,TRUE,"APPA";"PRINT",#N/A,TRUE,"APS";"PRINT",#N/A,TRUE,"BHPL";"PRINT",#N/A,TRUE,"BHPL2";"PRINT",#N/A,TRUE,"CDWR";"PRINT",#N/A,TRUE,"EWEB";"PRINT",#N/A,TRUE,"LADWP";"PRINT",#N/A,TRUE,"NEVBASE"}</definedName>
    <definedName name="_j3" localSheetId="14" hidden="1">{"PRINT",#N/A,TRUE,"APPA";"PRINT",#N/A,TRUE,"APS";"PRINT",#N/A,TRUE,"BHPL";"PRINT",#N/A,TRUE,"BHPL2";"PRINT",#N/A,TRUE,"CDWR";"PRINT",#N/A,TRUE,"EWEB";"PRINT",#N/A,TRUE,"LADWP";"PRINT",#N/A,TRUE,"NEVBASE"}</definedName>
    <definedName name="_j3" localSheetId="7" hidden="1">{"PRINT",#N/A,TRUE,"APPA";"PRINT",#N/A,TRUE,"APS";"PRINT",#N/A,TRUE,"BHPL";"PRINT",#N/A,TRUE,"BHPL2";"PRINT",#N/A,TRUE,"CDWR";"PRINT",#N/A,TRUE,"EWEB";"PRINT",#N/A,TRUE,"LADWP";"PRINT",#N/A,TRUE,"NEVBASE"}</definedName>
    <definedName name="_j3" localSheetId="5" hidden="1">{"PRINT",#N/A,TRUE,"APPA";"PRINT",#N/A,TRUE,"APS";"PRINT",#N/A,TRUE,"BHPL";"PRINT",#N/A,TRUE,"BHPL2";"PRINT",#N/A,TRUE,"CDWR";"PRINT",#N/A,TRUE,"EWEB";"PRINT",#N/A,TRUE,"LADWP";"PRINT",#N/A,TRUE,"NEVBASE"}</definedName>
    <definedName name="_j3" localSheetId="8" hidden="1">{"PRINT",#N/A,TRUE,"APPA";"PRINT",#N/A,TRUE,"APS";"PRINT",#N/A,TRUE,"BHPL";"PRINT",#N/A,TRUE,"BHPL2";"PRINT",#N/A,TRUE,"CDWR";"PRINT",#N/A,TRUE,"EWEB";"PRINT",#N/A,TRUE,"LADWP";"PRINT",#N/A,TRUE,"NEVBASE"}</definedName>
    <definedName name="_j3" hidden="1">{"PRINT",#N/A,TRUE,"APPA";"PRINT",#N/A,TRUE,"APS";"PRINT",#N/A,TRUE,"BHPL";"PRINT",#N/A,TRUE,"BHPL2";"PRINT",#N/A,TRUE,"CDWR";"PRINT",#N/A,TRUE,"EWEB";"PRINT",#N/A,TRUE,"LADWP";"PRINT",#N/A,TRUE,"NEVBASE"}</definedName>
    <definedName name="_j4" localSheetId="4" hidden="1">{"PRINT",#N/A,TRUE,"APPA";"PRINT",#N/A,TRUE,"APS";"PRINT",#N/A,TRUE,"BHPL";"PRINT",#N/A,TRUE,"BHPL2";"PRINT",#N/A,TRUE,"CDWR";"PRINT",#N/A,TRUE,"EWEB";"PRINT",#N/A,TRUE,"LADWP";"PRINT",#N/A,TRUE,"NEVBASE"}</definedName>
    <definedName name="_j4" localSheetId="1" hidden="1">{"PRINT",#N/A,TRUE,"APPA";"PRINT",#N/A,TRUE,"APS";"PRINT",#N/A,TRUE,"BHPL";"PRINT",#N/A,TRUE,"BHPL2";"PRINT",#N/A,TRUE,"CDWR";"PRINT",#N/A,TRUE,"EWEB";"PRINT",#N/A,TRUE,"LADWP";"PRINT",#N/A,TRUE,"NEVBASE"}</definedName>
    <definedName name="_j4" localSheetId="9" hidden="1">{"PRINT",#N/A,TRUE,"APPA";"PRINT",#N/A,TRUE,"APS";"PRINT",#N/A,TRUE,"BHPL";"PRINT",#N/A,TRUE,"BHPL2";"PRINT",#N/A,TRUE,"CDWR";"PRINT",#N/A,TRUE,"EWEB";"PRINT",#N/A,TRUE,"LADWP";"PRINT",#N/A,TRUE,"NEVBASE"}</definedName>
    <definedName name="_j4" localSheetId="6" hidden="1">{"PRINT",#N/A,TRUE,"APPA";"PRINT",#N/A,TRUE,"APS";"PRINT",#N/A,TRUE,"BHPL";"PRINT",#N/A,TRUE,"BHPL2";"PRINT",#N/A,TRUE,"CDWR";"PRINT",#N/A,TRUE,"EWEB";"PRINT",#N/A,TRUE,"LADWP";"PRINT",#N/A,TRUE,"NEVBASE"}</definedName>
    <definedName name="_j4" localSheetId="14" hidden="1">{"PRINT",#N/A,TRUE,"APPA";"PRINT",#N/A,TRUE,"APS";"PRINT",#N/A,TRUE,"BHPL";"PRINT",#N/A,TRUE,"BHPL2";"PRINT",#N/A,TRUE,"CDWR";"PRINT",#N/A,TRUE,"EWEB";"PRINT",#N/A,TRUE,"LADWP";"PRINT",#N/A,TRUE,"NEVBASE"}</definedName>
    <definedName name="_j4" localSheetId="7" hidden="1">{"PRINT",#N/A,TRUE,"APPA";"PRINT",#N/A,TRUE,"APS";"PRINT",#N/A,TRUE,"BHPL";"PRINT",#N/A,TRUE,"BHPL2";"PRINT",#N/A,TRUE,"CDWR";"PRINT",#N/A,TRUE,"EWEB";"PRINT",#N/A,TRUE,"LADWP";"PRINT",#N/A,TRUE,"NEVBASE"}</definedName>
    <definedName name="_j4" localSheetId="5" hidden="1">{"PRINT",#N/A,TRUE,"APPA";"PRINT",#N/A,TRUE,"APS";"PRINT",#N/A,TRUE,"BHPL";"PRINT",#N/A,TRUE,"BHPL2";"PRINT",#N/A,TRUE,"CDWR";"PRINT",#N/A,TRUE,"EWEB";"PRINT",#N/A,TRUE,"LADWP";"PRINT",#N/A,TRUE,"NEVBASE"}</definedName>
    <definedName name="_j4" localSheetId="8" hidden="1">{"PRINT",#N/A,TRUE,"APPA";"PRINT",#N/A,TRUE,"APS";"PRINT",#N/A,TRUE,"BHPL";"PRINT",#N/A,TRUE,"BHPL2";"PRINT",#N/A,TRUE,"CDWR";"PRINT",#N/A,TRUE,"EWEB";"PRINT",#N/A,TRUE,"LADWP";"PRINT",#N/A,TRUE,"NEVBASE"}</definedName>
    <definedName name="_j4" hidden="1">{"PRINT",#N/A,TRUE,"APPA";"PRINT",#N/A,TRUE,"APS";"PRINT",#N/A,TRUE,"BHPL";"PRINT",#N/A,TRUE,"BHPL2";"PRINT",#N/A,TRUE,"CDWR";"PRINT",#N/A,TRUE,"EWEB";"PRINT",#N/A,TRUE,"LADWP";"PRINT",#N/A,TRUE,"NEVBASE"}</definedName>
    <definedName name="_j5" localSheetId="4" hidden="1">{"PRINT",#N/A,TRUE,"APPA";"PRINT",#N/A,TRUE,"APS";"PRINT",#N/A,TRUE,"BHPL";"PRINT",#N/A,TRUE,"BHPL2";"PRINT",#N/A,TRUE,"CDWR";"PRINT",#N/A,TRUE,"EWEB";"PRINT",#N/A,TRUE,"LADWP";"PRINT",#N/A,TRUE,"NEVBASE"}</definedName>
    <definedName name="_j5" localSheetId="1" hidden="1">{"PRINT",#N/A,TRUE,"APPA";"PRINT",#N/A,TRUE,"APS";"PRINT",#N/A,TRUE,"BHPL";"PRINT",#N/A,TRUE,"BHPL2";"PRINT",#N/A,TRUE,"CDWR";"PRINT",#N/A,TRUE,"EWEB";"PRINT",#N/A,TRUE,"LADWP";"PRINT",#N/A,TRUE,"NEVBASE"}</definedName>
    <definedName name="_j5" localSheetId="9" hidden="1">{"PRINT",#N/A,TRUE,"APPA";"PRINT",#N/A,TRUE,"APS";"PRINT",#N/A,TRUE,"BHPL";"PRINT",#N/A,TRUE,"BHPL2";"PRINT",#N/A,TRUE,"CDWR";"PRINT",#N/A,TRUE,"EWEB";"PRINT",#N/A,TRUE,"LADWP";"PRINT",#N/A,TRUE,"NEVBASE"}</definedName>
    <definedName name="_j5" localSheetId="6" hidden="1">{"PRINT",#N/A,TRUE,"APPA";"PRINT",#N/A,TRUE,"APS";"PRINT",#N/A,TRUE,"BHPL";"PRINT",#N/A,TRUE,"BHPL2";"PRINT",#N/A,TRUE,"CDWR";"PRINT",#N/A,TRUE,"EWEB";"PRINT",#N/A,TRUE,"LADWP";"PRINT",#N/A,TRUE,"NEVBASE"}</definedName>
    <definedName name="_j5" localSheetId="14" hidden="1">{"PRINT",#N/A,TRUE,"APPA";"PRINT",#N/A,TRUE,"APS";"PRINT",#N/A,TRUE,"BHPL";"PRINT",#N/A,TRUE,"BHPL2";"PRINT",#N/A,TRUE,"CDWR";"PRINT",#N/A,TRUE,"EWEB";"PRINT",#N/A,TRUE,"LADWP";"PRINT",#N/A,TRUE,"NEVBASE"}</definedName>
    <definedName name="_j5" localSheetId="7" hidden="1">{"PRINT",#N/A,TRUE,"APPA";"PRINT",#N/A,TRUE,"APS";"PRINT",#N/A,TRUE,"BHPL";"PRINT",#N/A,TRUE,"BHPL2";"PRINT",#N/A,TRUE,"CDWR";"PRINT",#N/A,TRUE,"EWEB";"PRINT",#N/A,TRUE,"LADWP";"PRINT",#N/A,TRUE,"NEVBASE"}</definedName>
    <definedName name="_j5" localSheetId="5" hidden="1">{"PRINT",#N/A,TRUE,"APPA";"PRINT",#N/A,TRUE,"APS";"PRINT",#N/A,TRUE,"BHPL";"PRINT",#N/A,TRUE,"BHPL2";"PRINT",#N/A,TRUE,"CDWR";"PRINT",#N/A,TRUE,"EWEB";"PRINT",#N/A,TRUE,"LADWP";"PRINT",#N/A,TRUE,"NEVBASE"}</definedName>
    <definedName name="_j5" localSheetId="8" hidden="1">{"PRINT",#N/A,TRUE,"APPA";"PRINT",#N/A,TRUE,"APS";"PRINT",#N/A,TRUE,"BHPL";"PRINT",#N/A,TRUE,"BHPL2";"PRINT",#N/A,TRUE,"CDWR";"PRINT",#N/A,TRUE,"EWEB";"PRINT",#N/A,TRUE,"LADWP";"PRINT",#N/A,TRUE,"NEVBASE"}</definedName>
    <definedName name="_j5" hidden="1">{"PRINT",#N/A,TRUE,"APPA";"PRINT",#N/A,TRUE,"APS";"PRINT",#N/A,TRUE,"BHPL";"PRINT",#N/A,TRUE,"BHPL2";"PRINT",#N/A,TRUE,"CDWR";"PRINT",#N/A,TRUE,"EWEB";"PRINT",#N/A,TRUE,"LADWP";"PRINT",#N/A,TRUE,"NEVBASE"}</definedName>
    <definedName name="_Order1" hidden="1">255</definedName>
    <definedName name="_Order2" hidden="1">0</definedName>
    <definedName name="_Percent_Last_CCCT" localSheetId="4">'[3]Table 1'!#REF!</definedName>
    <definedName name="_Percent_Last_CCCT" localSheetId="1">'Table 1'!#REF!</definedName>
    <definedName name="_Percent_Last_CCCT">'Table 1'!#REF!</definedName>
    <definedName name="_UtahS_Solar_2031">'Table 1'!$I$30</definedName>
    <definedName name="_UtahS_Solar_2032">'Table 1'!$I$31</definedName>
    <definedName name="_UtahS_Solar_2033">'Table 1'!$I$32</definedName>
    <definedName name="_UtahS_Solar_2034">'Table 1'!$I$33</definedName>
    <definedName name="_UtahS_Solar_2035">'Table 1'!$I$34</definedName>
    <definedName name="_UtahS_Solar_2036">'Table 1'!$I$35</definedName>
    <definedName name="_Yakima_Solar_2028">'Table 1'!$I$24</definedName>
    <definedName name="_Yakima_Solar_2029">'Table 1'!$I$25</definedName>
    <definedName name="_Yakima_Solar_2031">'Table 1'!$I$26</definedName>
    <definedName name="_Yakima_Solar_2032">'Table 1'!$I$27</definedName>
    <definedName name="_Yakima_Solar_2033">'Table 1'!$I$28</definedName>
    <definedName name="_Yakima_Solar_2034">'Table 1'!$I$29</definedName>
    <definedName name="a" hidden="1">'[4]DSM Output'!$J$21:$J$23</definedName>
    <definedName name="above">OFFSET(!A1,-1,0)</definedName>
    <definedName name="Active_CF">[5]!Active_CF</definedName>
    <definedName name="Active_Deg_Method">[5]!Active_Deg_Method</definedName>
    <definedName name="Active_Deg_Rate">[5]!Active_Deg_Rate</definedName>
    <definedName name="Active_Delivery_Point">[5]!Active_Delivery_Point</definedName>
    <definedName name="Active_MW">[5]!Active_MW</definedName>
    <definedName name="Active_Name_Conf">[5]!Active_Name_Conf</definedName>
    <definedName name="Active_Online">[5]!Active_Online</definedName>
    <definedName name="Active_QF_Name">[5]!Active_QF_Name</definedName>
    <definedName name="Active_QF_Queue_Date">[5]!Active_QF_Queue_Date</definedName>
    <definedName name="Active_Status">[5]!Active_Status</definedName>
    <definedName name="anscount" hidden="1">1</definedName>
    <definedName name="below">OFFSET(!A1,1,0)</definedName>
    <definedName name="CC_E_Gas">'[6]Queue-2016.Q4'!$L$8</definedName>
    <definedName name="CC_E_Hydro">'[6]Queue-2016.Q4'!$L$9</definedName>
    <definedName name="CC_E_Tracking">'[6]Queue-2016.Q4'!$L$7</definedName>
    <definedName name="CC_E_Wind">'[6]Queue-2016.Q4'!$L$5</definedName>
    <definedName name="CC_W_Gas">'[6]Queue-2016.Q4'!$O$8</definedName>
    <definedName name="CC_W_Hydro">'[6]Queue-2016.Q4'!$O$9</definedName>
    <definedName name="CC_W_Tracking">'[6]Queue-2016.Q4'!$O$7</definedName>
    <definedName name="CC_W_Wind">'[6]Queue-2016.Q4'!$O$5</definedName>
    <definedName name="dateTable">'[7]on off peak hours'!$C$15:$ED$15</definedName>
    <definedName name="Discount_Rate" localSheetId="4">'[3]Table 1'!$I$42</definedName>
    <definedName name="Discount_Rate" localSheetId="1">'[2]Table 1'!$I$35</definedName>
    <definedName name="Discount_Rate">'Table 1'!$I$42</definedName>
    <definedName name="Discount_Rate_2015_IRP" localSheetId="9">'[8]Table 7 to 8'!$AE$43</definedName>
    <definedName name="Discount_Rate_2015_IRP" localSheetId="6">'[8]Table 7 to 8'!$AE$43</definedName>
    <definedName name="Discount_Rate_2015_IRP" localSheetId="14">'[8]Table 7 to 8'!$AE$43</definedName>
    <definedName name="Discount_Rate_2015_IRP" localSheetId="7">'[8]Table 7 to 8'!$AE$43</definedName>
    <definedName name="Discount_Rate_2015_IRP" localSheetId="5">'[8]Table 7 to 8'!$AE$43</definedName>
    <definedName name="Discount_Rate_2015_IRP" localSheetId="8">'[8]Table 7 to 8'!$AE$43</definedName>
    <definedName name="Discount_Rate_2015_IRP">'[9]Table 7 to 8'!$AE$43</definedName>
    <definedName name="Discount_rate_IRP2017">'[1]Table 1'!$I$42</definedName>
    <definedName name="DispatchSum">"GRID Thermal Generation!R2C1:R4C2"</definedName>
    <definedName name="DollarsGRID">'[1]Table 2'!$B$11:$N$30</definedName>
    <definedName name="DollarsMarket">'[1]Table 2'!$B$33:$N$52</definedName>
    <definedName name="FixedSolar_Capacity_Contr">'[9]Exhibit 3- Std FixedSolar QF'!$G$53</definedName>
    <definedName name="HoursHoliday">'[7]on off peak hours'!$C$16:$ED$20</definedName>
    <definedName name="left">OFFSET(!A1,0,-1)</definedName>
    <definedName name="limcount" hidden="1">1</definedName>
    <definedName name="Market" localSheetId="9">'[10]OFPC Source'!$J$8:$M$295</definedName>
    <definedName name="Market" localSheetId="6">'[10]OFPC Source'!$J$8:$M$295</definedName>
    <definedName name="Market" localSheetId="14">'[10]OFPC Source'!$J$8:$M$295</definedName>
    <definedName name="Market" localSheetId="7">'[10]OFPC Source'!$J$8:$M$295</definedName>
    <definedName name="Market" localSheetId="5">'[10]OFPC Source'!$J$8:$M$295</definedName>
    <definedName name="Market" localSheetId="8">'[10]OFPC Source'!$J$8:$M$295</definedName>
    <definedName name="Market">'[9]OFPC Source'!$J$8:$M$295</definedName>
    <definedName name="MidC_Flat" localSheetId="9">[11]Market_Price!#REF!</definedName>
    <definedName name="MidC_Flat" localSheetId="6">[11]Market_Price!#REF!</definedName>
    <definedName name="MidC_Flat" localSheetId="14">[11]Market_Price!#REF!</definedName>
    <definedName name="MidC_Flat" localSheetId="7">[11]Market_Price!#REF!</definedName>
    <definedName name="MidC_Flat" localSheetId="5">[11]Market_Price!#REF!</definedName>
    <definedName name="MidC_Flat" localSheetId="8">[11]Market_Price!#REF!</definedName>
    <definedName name="MidC_Flat">[11]Market_Price!#REF!</definedName>
    <definedName name="Monthly_Discount_Rate">'[1]Table 5'!$T$9</definedName>
    <definedName name="OR_AC_price" localSheetId="4">#REF!</definedName>
    <definedName name="OR_AC_price" localSheetId="9">#REF!</definedName>
    <definedName name="OR_AC_price" localSheetId="6">#REF!</definedName>
    <definedName name="OR_AC_price" localSheetId="14">#REF!</definedName>
    <definedName name="OR_AC_price" localSheetId="7">#REF!</definedName>
    <definedName name="OR_AC_price" localSheetId="5">#REF!</definedName>
    <definedName name="OR_AC_price" localSheetId="8">#REF!</definedName>
    <definedName name="OR_AC_price">#REF!</definedName>
    <definedName name="_xlnm.Print_Area" localSheetId="0">'Table 1'!$A$1:$H$64</definedName>
    <definedName name="_xlnm.Print_Area" localSheetId="1">'Table 2'!$B$1:$P$36</definedName>
    <definedName name="_xlnm.Print_Area" localSheetId="10">'Table 3 200 MW (UT N) 2029)'!$A$1:$K$89</definedName>
    <definedName name="_xlnm.Print_Area" localSheetId="13">'Table 3 200 MW (Wyo) 2033'!$A$1:$K$89</definedName>
    <definedName name="_xlnm.Print_Area" localSheetId="9">'Table 3 30 MW Geoth 2029'!$A$1:$J$73</definedName>
    <definedName name="_xlnm.Print_Area" localSheetId="11">'Table 3 436MW (West M) 2030'!$A$1:$K$89</definedName>
    <definedName name="_xlnm.Print_Area" localSheetId="12">'Table 3 477 MW (Wyo) 2033'!$A$1:$K$89</definedName>
    <definedName name="_xlnm.Print_Area" localSheetId="6">'Table 3 DJ Wind 2031'!$A$1:$K$73</definedName>
    <definedName name="_xlnm.Print_Area" localSheetId="14">'Table 3 ID Wind 2036'!$A$1:$K$73</definedName>
    <definedName name="_xlnm.Print_Area" localSheetId="7">'Table 3 UT Solar 2031'!$A$1:$K$73</definedName>
    <definedName name="_xlnm.Print_Area" localSheetId="5">'Table 3 WY Wind 2021'!$A$1:$K$73</definedName>
    <definedName name="_xlnm.Print_Area" localSheetId="8">'Table 3 Yakima Solar 2028'!$A$1:$K$73</definedName>
    <definedName name="_xlnm.Print_Area" localSheetId="2">'Table 4'!$A$1:$E$42</definedName>
    <definedName name="_xlnm.Print_Area" localSheetId="3">'Table 5'!$A$1:$H$273</definedName>
    <definedName name="_xlnm.Print_Titles" localSheetId="1">'Table 2'!$1:$9</definedName>
    <definedName name="_xlnm.Print_Titles" localSheetId="10">'Table 3 200 MW (UT N) 2029)'!$1:$6</definedName>
    <definedName name="_xlnm.Print_Titles" localSheetId="13">'Table 3 200 MW (Wyo) 2033'!$1:$6</definedName>
    <definedName name="_xlnm.Print_Titles" localSheetId="11">'Table 3 436MW (West M) 2030'!$1:$6</definedName>
    <definedName name="_xlnm.Print_Titles" localSheetId="12">'Table 3 477 MW (Wyo) 2033'!$1:$6</definedName>
    <definedName name="QF_CF">#REF!</definedName>
    <definedName name="RampLossMonthlyDemand">'[12]Source - Ramp Losses'!$O$46:$P$57</definedName>
    <definedName name="RenewableMarketShape" localSheetId="9">'[10]OFPC Source'!$P$5:$U$28</definedName>
    <definedName name="RenewableMarketShape" localSheetId="6">'[10]OFPC Source'!$P$5:$U$28</definedName>
    <definedName name="RenewableMarketShape" localSheetId="14">'[10]OFPC Source'!$P$5:$U$28</definedName>
    <definedName name="RenewableMarketShape" localSheetId="7">'[10]OFPC Source'!$P$5:$U$28</definedName>
    <definedName name="RenewableMarketShape" localSheetId="5">'[10]OFPC Source'!$P$5:$U$28</definedName>
    <definedName name="RenewableMarketShape" localSheetId="8">'[10]OFPC Source'!$P$5:$U$28</definedName>
    <definedName name="RenewableMarketShape">'[9]OFPC Source'!$P$5:$U$33</definedName>
    <definedName name="RevenueSum">"GRID Thermal Revenue!R2C1:R4C2"</definedName>
    <definedName name="right">OFFSET(!A1,0,1)</definedName>
    <definedName name="SAPBEXrevision" hidden="1">1</definedName>
    <definedName name="SAPBEXsysID" hidden="1">"BWP"</definedName>
    <definedName name="SAPBEXwbID" hidden="1">"45EQYSCWE9WJMGB34OOD1BOQZ"</definedName>
    <definedName name="Shape_Annually">'[1]MWH-Split'!$V$4</definedName>
    <definedName name="Solar_Fixed_integr_cost">'[13]Table 10'!$B$46</definedName>
    <definedName name="Solar_HLH" localSheetId="9">'[10]OFPC Source'!$U$47</definedName>
    <definedName name="Solar_HLH" localSheetId="6">'[10]OFPC Source'!$U$47</definedName>
    <definedName name="Solar_HLH" localSheetId="14">'[10]OFPC Source'!$U$47</definedName>
    <definedName name="Solar_HLH" localSheetId="7">'[10]OFPC Source'!$U$47</definedName>
    <definedName name="Solar_HLH" localSheetId="5">'[10]OFPC Source'!$U$47</definedName>
    <definedName name="Solar_HLH" localSheetId="8">'[10]OFPC Source'!$U$47</definedName>
    <definedName name="Solar_HLH">'[9]OFPC Source'!$U$48</definedName>
    <definedName name="Solar_LLH" localSheetId="9">'[10]OFPC Source'!$V$47</definedName>
    <definedName name="Solar_LLH" localSheetId="6">'[10]OFPC Source'!$V$47</definedName>
    <definedName name="Solar_LLH" localSheetId="14">'[10]OFPC Source'!$V$47</definedName>
    <definedName name="Solar_LLH" localSheetId="7">'[10]OFPC Source'!$V$47</definedName>
    <definedName name="Solar_LLH" localSheetId="5">'[10]OFPC Source'!$V$47</definedName>
    <definedName name="Solar_LLH" localSheetId="8">'[10]OFPC Source'!$V$47</definedName>
    <definedName name="Solar_LLH">'[9]OFPC Source'!$V$48</definedName>
    <definedName name="Solar_Tracking_integr_cost">'[13]Table 10'!$B$45</definedName>
    <definedName name="SSMonthlyDemand">'[12]Source - Station Use'!$H$78:$H$89</definedName>
    <definedName name="Study_Cap_Adj" localSheetId="4">'[3]Table 1'!$I$8</definedName>
    <definedName name="Study_Cap_Adj" localSheetId="1">'[2]Table 1'!$I$8</definedName>
    <definedName name="Study_Cap_Adj">'Table 1'!$I$8</definedName>
    <definedName name="Study_CF" localSheetId="4">'[1]Table 5'!$L$5</definedName>
    <definedName name="Study_CF" localSheetId="1">'[2]Table 5'!$M$7</definedName>
    <definedName name="Study_CF">'Table 5'!$M$7</definedName>
    <definedName name="Study_MW" localSheetId="4">'[1]Table 5'!$L$4</definedName>
    <definedName name="Study_MW" localSheetId="1">'[2]Table 5'!$M$6</definedName>
    <definedName name="Study_MW">'Table 5'!$M$6</definedName>
    <definedName name="Study_Name" localSheetId="9">[7]ImportData!$D$7</definedName>
    <definedName name="Study_Name" localSheetId="6">[7]ImportData!$D$7</definedName>
    <definedName name="Study_Name" localSheetId="14">[7]ImportData!$D$7</definedName>
    <definedName name="Study_Name" localSheetId="7">[7]ImportData!$D$7</definedName>
    <definedName name="Study_Name" localSheetId="5">[7]ImportData!$D$7</definedName>
    <definedName name="Study_Name" localSheetId="8">[7]ImportData!$D$7</definedName>
    <definedName name="Study_Name">'[1]Table 5'!$I$4</definedName>
    <definedName name="ValuationDate" localSheetId="4">#REF!</definedName>
    <definedName name="ValuationDate" localSheetId="9">#REF!</definedName>
    <definedName name="ValuationDate" localSheetId="6">#REF!</definedName>
    <definedName name="ValuationDate" localSheetId="14">#REF!</definedName>
    <definedName name="ValuationDate" localSheetId="7">#REF!</definedName>
    <definedName name="ValuationDate" localSheetId="5">#REF!</definedName>
    <definedName name="ValuationDate" localSheetId="8">#REF!</definedName>
    <definedName name="ValuationDate">#REF!</definedName>
    <definedName name="Wind_Capacity_Contr">'[9]Exhibit 2- Std Wind QF '!$E$57</definedName>
    <definedName name="Wind_Integration_Charge">'[9]Exhibit 2- Std Wind QF '!$E$45</definedName>
    <definedName name="y" hidden="1">'[4]DSM Output'!$B$21:$B$23</definedName>
    <definedName name="z" hidden="1">'[4]DSM Output'!$G$21:$G$23</definedName>
  </definedNames>
  <calcPr calcId="152511"/>
</workbook>
</file>

<file path=xl/calcChain.xml><?xml version="1.0" encoding="utf-8"?>
<calcChain xmlns="http://schemas.openxmlformats.org/spreadsheetml/2006/main">
  <c r="F259" i="31" l="1"/>
  <c r="C259" i="31"/>
  <c r="F258" i="31"/>
  <c r="C258" i="31"/>
  <c r="F257" i="31"/>
  <c r="C257" i="31"/>
  <c r="F256" i="31"/>
  <c r="C256" i="31"/>
  <c r="F255" i="31"/>
  <c r="C255" i="31"/>
  <c r="F254" i="31"/>
  <c r="C254" i="31"/>
  <c r="F253" i="31"/>
  <c r="C253" i="31"/>
  <c r="F252" i="31"/>
  <c r="C252" i="31"/>
  <c r="F251" i="31"/>
  <c r="C251" i="31"/>
  <c r="F250" i="31"/>
  <c r="C250" i="31"/>
  <c r="F249" i="31"/>
  <c r="C249" i="31"/>
  <c r="F248" i="31"/>
  <c r="C248" i="31"/>
  <c r="F247" i="31"/>
  <c r="C247" i="31"/>
  <c r="F246" i="31"/>
  <c r="C246" i="31"/>
  <c r="F245" i="31"/>
  <c r="C245" i="31"/>
  <c r="F244" i="31"/>
  <c r="C244" i="31"/>
  <c r="F243" i="31"/>
  <c r="C243" i="31"/>
  <c r="F242" i="31"/>
  <c r="C242" i="31"/>
  <c r="F241" i="31"/>
  <c r="C241" i="31"/>
  <c r="F240" i="31"/>
  <c r="C240" i="31"/>
  <c r="F239" i="31"/>
  <c r="C239" i="31"/>
  <c r="F238" i="31"/>
  <c r="C238" i="31"/>
  <c r="F237" i="31"/>
  <c r="C237" i="31"/>
  <c r="F236" i="31"/>
  <c r="C236" i="31"/>
  <c r="F235" i="31"/>
  <c r="C235" i="31"/>
  <c r="F234" i="31"/>
  <c r="C234" i="31"/>
  <c r="F233" i="31"/>
  <c r="C233" i="31"/>
  <c r="F232" i="31"/>
  <c r="C232" i="31"/>
  <c r="F231" i="31"/>
  <c r="C231" i="31"/>
  <c r="F230" i="31"/>
  <c r="C230" i="31"/>
  <c r="F229" i="31"/>
  <c r="C229" i="31"/>
  <c r="F228" i="31"/>
  <c r="C228" i="31"/>
  <c r="F227" i="31"/>
  <c r="C227" i="31"/>
  <c r="F226" i="31"/>
  <c r="C226" i="31"/>
  <c r="F225" i="31"/>
  <c r="C225" i="31"/>
  <c r="F224" i="31"/>
  <c r="C224" i="31"/>
  <c r="F223" i="31"/>
  <c r="C223" i="31"/>
  <c r="F222" i="31"/>
  <c r="C222" i="31"/>
  <c r="F221" i="31"/>
  <c r="C221" i="31"/>
  <c r="F220" i="31"/>
  <c r="C220" i="31"/>
  <c r="F219" i="31"/>
  <c r="C219" i="31"/>
  <c r="F218" i="31"/>
  <c r="C218" i="31"/>
  <c r="F217" i="31"/>
  <c r="C217" i="31"/>
  <c r="F216" i="31"/>
  <c r="C216" i="31"/>
  <c r="F215" i="31"/>
  <c r="C215" i="31"/>
  <c r="F214" i="31"/>
  <c r="C214" i="31"/>
  <c r="F213" i="31"/>
  <c r="C213" i="31"/>
  <c r="F212" i="31"/>
  <c r="C212" i="31"/>
  <c r="F211" i="31"/>
  <c r="C211" i="31"/>
  <c r="F210" i="31"/>
  <c r="C210" i="31"/>
  <c r="F209" i="31"/>
  <c r="C209" i="31"/>
  <c r="F208" i="31"/>
  <c r="C208" i="31"/>
  <c r="F207" i="31"/>
  <c r="C207" i="31"/>
  <c r="F206" i="31"/>
  <c r="C206" i="31"/>
  <c r="F205" i="31"/>
  <c r="C205" i="31"/>
  <c r="F204" i="31"/>
  <c r="C204" i="31"/>
  <c r="F203" i="31"/>
  <c r="C203" i="31"/>
  <c r="F202" i="31"/>
  <c r="C202" i="31"/>
  <c r="F201" i="31"/>
  <c r="C201" i="31"/>
  <c r="F200" i="31"/>
  <c r="C200" i="31"/>
  <c r="F199" i="31"/>
  <c r="C199" i="31"/>
  <c r="F198" i="31"/>
  <c r="C198" i="31"/>
  <c r="F197" i="31"/>
  <c r="C197" i="31"/>
  <c r="F196" i="31"/>
  <c r="C196" i="31"/>
  <c r="F195" i="31"/>
  <c r="C195" i="31"/>
  <c r="F194" i="31"/>
  <c r="C194" i="31"/>
  <c r="F193" i="31"/>
  <c r="C193" i="31"/>
  <c r="F192" i="31"/>
  <c r="C192" i="31"/>
  <c r="F191" i="31"/>
  <c r="C191" i="31"/>
  <c r="F190" i="31"/>
  <c r="C190" i="31"/>
  <c r="F189" i="31"/>
  <c r="C189" i="31"/>
  <c r="F188" i="31"/>
  <c r="C188" i="31"/>
  <c r="F187" i="31"/>
  <c r="C187" i="31"/>
  <c r="F186" i="31"/>
  <c r="C186" i="31"/>
  <c r="F185" i="31"/>
  <c r="C185" i="31"/>
  <c r="F184" i="31"/>
  <c r="C184" i="31"/>
  <c r="F183" i="31"/>
  <c r="C183" i="31"/>
  <c r="F182" i="31"/>
  <c r="C182" i="31"/>
  <c r="F181" i="31"/>
  <c r="C181" i="31"/>
  <c r="F180" i="31"/>
  <c r="C180" i="31"/>
  <c r="F179" i="31"/>
  <c r="C179" i="31"/>
  <c r="F178" i="31"/>
  <c r="C178" i="31"/>
  <c r="F177" i="31"/>
  <c r="C177" i="31"/>
  <c r="F176" i="31"/>
  <c r="C176" i="31"/>
  <c r="F175" i="31"/>
  <c r="C175" i="31"/>
  <c r="F174" i="31"/>
  <c r="C174" i="31"/>
  <c r="F173" i="31"/>
  <c r="C173" i="31"/>
  <c r="F172" i="31"/>
  <c r="C172" i="31"/>
  <c r="F171" i="31"/>
  <c r="C171" i="31"/>
  <c r="F170" i="31"/>
  <c r="C170" i="31"/>
  <c r="F169" i="31"/>
  <c r="C169" i="31"/>
  <c r="F168" i="31"/>
  <c r="C168" i="31"/>
  <c r="F167" i="31"/>
  <c r="C167" i="31"/>
  <c r="F166" i="31"/>
  <c r="C166" i="31"/>
  <c r="F165" i="31"/>
  <c r="C165" i="31"/>
  <c r="F164" i="31"/>
  <c r="C164" i="31"/>
  <c r="F163" i="31"/>
  <c r="C163" i="31"/>
  <c r="F162" i="31"/>
  <c r="C162" i="31"/>
  <c r="F161" i="31"/>
  <c r="C161" i="31"/>
  <c r="F160" i="31"/>
  <c r="C160" i="31"/>
  <c r="F159" i="31"/>
  <c r="C159" i="31"/>
  <c r="F158" i="31"/>
  <c r="C158" i="31"/>
  <c r="F157" i="31"/>
  <c r="C157" i="31"/>
  <c r="F156" i="31"/>
  <c r="C156" i="31"/>
  <c r="F155" i="31"/>
  <c r="C155" i="31"/>
  <c r="F154" i="31"/>
  <c r="C154" i="31"/>
  <c r="F153" i="31"/>
  <c r="C153" i="31"/>
  <c r="F152" i="31"/>
  <c r="C152" i="31"/>
  <c r="F151" i="31"/>
  <c r="C151" i="31"/>
  <c r="F150" i="31"/>
  <c r="C150" i="31"/>
  <c r="F149" i="31"/>
  <c r="C149" i="31"/>
  <c r="F148" i="31"/>
  <c r="C148" i="31"/>
  <c r="F147" i="31"/>
  <c r="C147" i="31"/>
  <c r="F146" i="31"/>
  <c r="C146" i="31"/>
  <c r="F145" i="31"/>
  <c r="C145" i="31"/>
  <c r="F144" i="31"/>
  <c r="C144" i="31"/>
  <c r="F143" i="31"/>
  <c r="C143" i="31"/>
  <c r="F142" i="31"/>
  <c r="C142" i="31"/>
  <c r="F141" i="31"/>
  <c r="C141" i="31"/>
  <c r="F140" i="31"/>
  <c r="C140" i="31"/>
  <c r="L21" i="31"/>
  <c r="L20" i="31"/>
  <c r="F138" i="31"/>
  <c r="C138" i="31" s="1"/>
  <c r="F136" i="31"/>
  <c r="C136" i="31" s="1"/>
  <c r="F134" i="31"/>
  <c r="C134" i="31" s="1"/>
  <c r="F132" i="31"/>
  <c r="C132" i="31" s="1"/>
  <c r="F130" i="31"/>
  <c r="C130" i="31" s="1"/>
  <c r="F128" i="31"/>
  <c r="C128" i="31" s="1"/>
  <c r="F126" i="31"/>
  <c r="C126" i="31" s="1"/>
  <c r="F124" i="31"/>
  <c r="C124" i="31" s="1"/>
  <c r="F122" i="31"/>
  <c r="C122" i="31" s="1"/>
  <c r="F120" i="31"/>
  <c r="C120" i="31" s="1"/>
  <c r="F118" i="31"/>
  <c r="C118" i="31" s="1"/>
  <c r="F116" i="31"/>
  <c r="C116" i="31" s="1"/>
  <c r="F114" i="31"/>
  <c r="C114" i="31" s="1"/>
  <c r="F112" i="31"/>
  <c r="C112" i="31" s="1"/>
  <c r="F110" i="31"/>
  <c r="C110" i="31" s="1"/>
  <c r="F108" i="31"/>
  <c r="C108" i="31" s="1"/>
  <c r="F106" i="31"/>
  <c r="C106" i="31" s="1"/>
  <c r="F104" i="31"/>
  <c r="C104" i="31" s="1"/>
  <c r="F102" i="31"/>
  <c r="C102" i="31" s="1"/>
  <c r="F100" i="31"/>
  <c r="C100" i="31" s="1"/>
  <c r="F98" i="31"/>
  <c r="C98" i="31" s="1"/>
  <c r="F96" i="31"/>
  <c r="C96" i="31" s="1"/>
  <c r="F94" i="31"/>
  <c r="C94" i="31" s="1"/>
  <c r="F92" i="31"/>
  <c r="C92" i="31" s="1"/>
  <c r="F90" i="31"/>
  <c r="C90" i="31" s="1"/>
  <c r="F89" i="31"/>
  <c r="C89" i="31"/>
  <c r="F88" i="31"/>
  <c r="C88" i="31" s="1"/>
  <c r="F87" i="31"/>
  <c r="C87" i="31" s="1"/>
  <c r="F86" i="31"/>
  <c r="C86" i="31" s="1"/>
  <c r="F85" i="31"/>
  <c r="C85" i="31"/>
  <c r="F84" i="31"/>
  <c r="C84" i="31" s="1"/>
  <c r="F83" i="31"/>
  <c r="C83" i="31"/>
  <c r="F82" i="31"/>
  <c r="C82" i="31" s="1"/>
  <c r="F81" i="31"/>
  <c r="C81" i="31"/>
  <c r="F80" i="31"/>
  <c r="C80" i="31" s="1"/>
  <c r="F79" i="31"/>
  <c r="C79" i="31" s="1"/>
  <c r="F78" i="31"/>
  <c r="C78" i="31" s="1"/>
  <c r="F77" i="31"/>
  <c r="C77" i="31"/>
  <c r="F76" i="31"/>
  <c r="C76" i="31" s="1"/>
  <c r="F75" i="31"/>
  <c r="C75" i="31"/>
  <c r="F74" i="31"/>
  <c r="C74" i="31" s="1"/>
  <c r="F73" i="31"/>
  <c r="C73" i="31"/>
  <c r="F72" i="31"/>
  <c r="C72" i="31" s="1"/>
  <c r="F71" i="31"/>
  <c r="C71" i="31" s="1"/>
  <c r="F70" i="31"/>
  <c r="C70" i="31" s="1"/>
  <c r="F69" i="31"/>
  <c r="C69" i="31"/>
  <c r="F68" i="31"/>
  <c r="C68" i="31" s="1"/>
  <c r="F67" i="31"/>
  <c r="C67" i="31"/>
  <c r="F66" i="31"/>
  <c r="C66" i="31" s="1"/>
  <c r="F65" i="31"/>
  <c r="C65" i="31"/>
  <c r="F64" i="31"/>
  <c r="C64" i="31" s="1"/>
  <c r="F63" i="31"/>
  <c r="C63" i="31" s="1"/>
  <c r="F62" i="31"/>
  <c r="C62" i="31" s="1"/>
  <c r="F61" i="31"/>
  <c r="C61" i="31"/>
  <c r="F60" i="31"/>
  <c r="C60" i="31" s="1"/>
  <c r="F59" i="31"/>
  <c r="C59" i="31"/>
  <c r="F58" i="31"/>
  <c r="C58" i="31" s="1"/>
  <c r="F57" i="31"/>
  <c r="C57" i="31"/>
  <c r="F56" i="31"/>
  <c r="C56" i="31" s="1"/>
  <c r="F55" i="31"/>
  <c r="C55" i="31" s="1"/>
  <c r="F54" i="31"/>
  <c r="C54" i="31" s="1"/>
  <c r="F53" i="31"/>
  <c r="C53" i="31"/>
  <c r="F52" i="31"/>
  <c r="C52" i="31" s="1"/>
  <c r="F51" i="31"/>
  <c r="C51" i="31"/>
  <c r="F50" i="31"/>
  <c r="C50" i="31" s="1"/>
  <c r="F49" i="31"/>
  <c r="C49" i="31"/>
  <c r="F48" i="31"/>
  <c r="C48" i="31" s="1"/>
  <c r="F47" i="31"/>
  <c r="C47" i="31" s="1"/>
  <c r="F46" i="31"/>
  <c r="C46" i="31" s="1"/>
  <c r="F45" i="31"/>
  <c r="C45" i="31"/>
  <c r="F44" i="31"/>
  <c r="C44" i="31" s="1"/>
  <c r="F43" i="31"/>
  <c r="C43" i="31"/>
  <c r="F42" i="31"/>
  <c r="C42" i="31" s="1"/>
  <c r="F41" i="31"/>
  <c r="C41" i="31"/>
  <c r="F40" i="31"/>
  <c r="C40" i="31" s="1"/>
  <c r="F39" i="31"/>
  <c r="C39" i="31" s="1"/>
  <c r="F38" i="31"/>
  <c r="C38" i="31" s="1"/>
  <c r="F37" i="31"/>
  <c r="C37" i="31"/>
  <c r="F36" i="31"/>
  <c r="C36" i="31" s="1"/>
  <c r="F35" i="31"/>
  <c r="C35" i="31"/>
  <c r="F34" i="31"/>
  <c r="C34" i="31" s="1"/>
  <c r="F33" i="31"/>
  <c r="C33" i="31"/>
  <c r="F32" i="31"/>
  <c r="C32" i="31" s="1"/>
  <c r="F31" i="31"/>
  <c r="C31" i="31" s="1"/>
  <c r="F30" i="31"/>
  <c r="C30" i="31" s="1"/>
  <c r="F29" i="31"/>
  <c r="C29" i="31"/>
  <c r="F28" i="31"/>
  <c r="C28" i="31" s="1"/>
  <c r="F27" i="31"/>
  <c r="C27" i="31"/>
  <c r="F26" i="31"/>
  <c r="C26" i="31" s="1"/>
  <c r="F25" i="31"/>
  <c r="C25" i="31"/>
  <c r="F24" i="31"/>
  <c r="C24" i="31" s="1"/>
  <c r="F23" i="31"/>
  <c r="C23" i="31" s="1"/>
  <c r="F22" i="31"/>
  <c r="C22" i="31" s="1"/>
  <c r="F21" i="31"/>
  <c r="C21" i="31"/>
  <c r="F20" i="31"/>
  <c r="C20" i="31" s="1"/>
  <c r="B20" i="31"/>
  <c r="O32" i="47"/>
  <c r="N32" i="47"/>
  <c r="M32" i="47"/>
  <c r="L32" i="47"/>
  <c r="K32" i="47"/>
  <c r="J32" i="47"/>
  <c r="I32" i="47"/>
  <c r="H32" i="47"/>
  <c r="G32" i="47"/>
  <c r="F32" i="47"/>
  <c r="E32" i="47"/>
  <c r="D32" i="47"/>
  <c r="C32" i="47"/>
  <c r="O31" i="47"/>
  <c r="N31" i="47"/>
  <c r="M31" i="47"/>
  <c r="L31" i="47"/>
  <c r="K31" i="47"/>
  <c r="J31" i="47"/>
  <c r="I31" i="47"/>
  <c r="H31" i="47"/>
  <c r="G31" i="47"/>
  <c r="F31" i="47"/>
  <c r="E31" i="47"/>
  <c r="D31" i="47"/>
  <c r="C31" i="47"/>
  <c r="O30" i="47"/>
  <c r="N30" i="47"/>
  <c r="M30" i="47"/>
  <c r="L30" i="47"/>
  <c r="K30" i="47"/>
  <c r="J30" i="47"/>
  <c r="I30" i="47"/>
  <c r="H30" i="47"/>
  <c r="G30" i="47"/>
  <c r="F30" i="47"/>
  <c r="E30" i="47"/>
  <c r="D30" i="47"/>
  <c r="C30" i="47"/>
  <c r="O29" i="47"/>
  <c r="N29" i="47"/>
  <c r="M29" i="47"/>
  <c r="L29" i="47"/>
  <c r="K29" i="47"/>
  <c r="J29" i="47"/>
  <c r="I29" i="47"/>
  <c r="H29" i="47"/>
  <c r="G29" i="47"/>
  <c r="F29" i="47"/>
  <c r="E29" i="47"/>
  <c r="D29" i="47"/>
  <c r="C29" i="47"/>
  <c r="O28" i="47"/>
  <c r="N28" i="47"/>
  <c r="M28" i="47"/>
  <c r="L28" i="47"/>
  <c r="K28" i="47"/>
  <c r="J28" i="47"/>
  <c r="I28" i="47"/>
  <c r="H28" i="47"/>
  <c r="G28" i="47"/>
  <c r="F28" i="47"/>
  <c r="E28" i="47"/>
  <c r="D28" i="47"/>
  <c r="C28" i="47"/>
  <c r="O27" i="47"/>
  <c r="N27" i="47"/>
  <c r="M27" i="47"/>
  <c r="L27" i="47"/>
  <c r="K27" i="47"/>
  <c r="J27" i="47"/>
  <c r="I27" i="47"/>
  <c r="H27" i="47"/>
  <c r="G27" i="47"/>
  <c r="F27" i="47"/>
  <c r="E27" i="47"/>
  <c r="D27" i="47"/>
  <c r="C27" i="47"/>
  <c r="O26" i="47"/>
  <c r="N26" i="47"/>
  <c r="M26" i="47"/>
  <c r="L26" i="47"/>
  <c r="K26" i="47"/>
  <c r="J26" i="47"/>
  <c r="I26" i="47"/>
  <c r="H26" i="47"/>
  <c r="G26" i="47"/>
  <c r="F26" i="47"/>
  <c r="E26" i="47"/>
  <c r="D26" i="47"/>
  <c r="C26" i="47"/>
  <c r="O25" i="47"/>
  <c r="N25" i="47"/>
  <c r="M25" i="47"/>
  <c r="L25" i="47"/>
  <c r="K25" i="47"/>
  <c r="J25" i="47"/>
  <c r="I25" i="47"/>
  <c r="H25" i="47"/>
  <c r="G25" i="47"/>
  <c r="F25" i="47"/>
  <c r="E25" i="47"/>
  <c r="D25" i="47"/>
  <c r="C25" i="47"/>
  <c r="O24" i="47"/>
  <c r="N24" i="47"/>
  <c r="M24" i="47"/>
  <c r="L24" i="47"/>
  <c r="K24" i="47"/>
  <c r="J24" i="47"/>
  <c r="I24" i="47"/>
  <c r="H24" i="47"/>
  <c r="G24" i="47"/>
  <c r="F24" i="47"/>
  <c r="E24" i="47"/>
  <c r="D24" i="47"/>
  <c r="C24" i="47"/>
  <c r="O23" i="47"/>
  <c r="N23" i="47"/>
  <c r="M23" i="47"/>
  <c r="L23" i="47"/>
  <c r="K23" i="47"/>
  <c r="J23" i="47"/>
  <c r="I23" i="47"/>
  <c r="H23" i="47"/>
  <c r="G23" i="47"/>
  <c r="F23" i="47"/>
  <c r="E23" i="47"/>
  <c r="D23" i="47"/>
  <c r="C23" i="47"/>
  <c r="O22" i="47"/>
  <c r="N22" i="47"/>
  <c r="M22" i="47"/>
  <c r="L22" i="47"/>
  <c r="K22" i="47"/>
  <c r="J22" i="47"/>
  <c r="I22" i="47"/>
  <c r="H22" i="47"/>
  <c r="G22" i="47"/>
  <c r="F22" i="47"/>
  <c r="E22" i="47"/>
  <c r="D22" i="47"/>
  <c r="C22" i="47"/>
  <c r="O21" i="47"/>
  <c r="N21" i="47"/>
  <c r="M21" i="47"/>
  <c r="L21" i="47"/>
  <c r="K21" i="47"/>
  <c r="J21" i="47"/>
  <c r="I21" i="47"/>
  <c r="H21" i="47"/>
  <c r="G21" i="47"/>
  <c r="F21" i="47"/>
  <c r="E21" i="47"/>
  <c r="D21" i="47"/>
  <c r="C21" i="47"/>
  <c r="O20" i="47"/>
  <c r="N20" i="47"/>
  <c r="M20" i="47"/>
  <c r="L20" i="47"/>
  <c r="K20" i="47"/>
  <c r="J20" i="47"/>
  <c r="I20" i="47"/>
  <c r="H20" i="47"/>
  <c r="G20" i="47"/>
  <c r="F20" i="47"/>
  <c r="E20" i="47"/>
  <c r="D20" i="47"/>
  <c r="C20" i="47"/>
  <c r="O19" i="47"/>
  <c r="N19" i="47"/>
  <c r="M19" i="47"/>
  <c r="L19" i="47"/>
  <c r="K19" i="47"/>
  <c r="J19" i="47"/>
  <c r="I19" i="47"/>
  <c r="H19" i="47"/>
  <c r="G19" i="47"/>
  <c r="F19" i="47"/>
  <c r="E19" i="47"/>
  <c r="D19" i="47"/>
  <c r="C19" i="47"/>
  <c r="O18" i="47"/>
  <c r="N18" i="47"/>
  <c r="M18" i="47"/>
  <c r="L18" i="47"/>
  <c r="K18" i="47"/>
  <c r="J18" i="47"/>
  <c r="I18" i="47"/>
  <c r="H18" i="47"/>
  <c r="G18" i="47"/>
  <c r="F18" i="47"/>
  <c r="E18" i="47"/>
  <c r="D18" i="47"/>
  <c r="C18" i="47"/>
  <c r="O17" i="47"/>
  <c r="N17" i="47"/>
  <c r="M17" i="47"/>
  <c r="L17" i="47"/>
  <c r="K17" i="47"/>
  <c r="J17" i="47"/>
  <c r="I17" i="47"/>
  <c r="H17" i="47"/>
  <c r="G17" i="47"/>
  <c r="F17" i="47"/>
  <c r="E17" i="47"/>
  <c r="D17" i="47"/>
  <c r="C17" i="47"/>
  <c r="O16" i="47"/>
  <c r="N16" i="47"/>
  <c r="M16" i="47"/>
  <c r="L16" i="47"/>
  <c r="K16" i="47"/>
  <c r="J16" i="47"/>
  <c r="I16" i="47"/>
  <c r="H16" i="47"/>
  <c r="G16" i="47"/>
  <c r="F16" i="47"/>
  <c r="E16" i="47"/>
  <c r="D16" i="47"/>
  <c r="C16" i="47"/>
  <c r="O15" i="47"/>
  <c r="N15" i="47"/>
  <c r="M15" i="47"/>
  <c r="L15" i="47"/>
  <c r="K15" i="47"/>
  <c r="J15" i="47"/>
  <c r="I15" i="47"/>
  <c r="H15" i="47"/>
  <c r="G15" i="47"/>
  <c r="F15" i="47"/>
  <c r="E15" i="47"/>
  <c r="D15" i="47"/>
  <c r="C15" i="47"/>
  <c r="O14" i="47"/>
  <c r="N14" i="47"/>
  <c r="M14" i="47"/>
  <c r="L14" i="47"/>
  <c r="K14" i="47"/>
  <c r="J14" i="47"/>
  <c r="I14" i="47"/>
  <c r="H14" i="47"/>
  <c r="G14" i="47"/>
  <c r="F14" i="47"/>
  <c r="E14" i="47"/>
  <c r="D14" i="47"/>
  <c r="C14" i="47"/>
  <c r="O13" i="47"/>
  <c r="N13" i="47"/>
  <c r="M13" i="47"/>
  <c r="L13" i="47"/>
  <c r="K13" i="47"/>
  <c r="J13" i="47"/>
  <c r="I13" i="47"/>
  <c r="H13" i="47"/>
  <c r="G13" i="47"/>
  <c r="F13" i="47"/>
  <c r="E13" i="47"/>
  <c r="D13" i="47"/>
  <c r="C13" i="47"/>
  <c r="H24" i="43"/>
  <c r="H23" i="43"/>
  <c r="H22" i="43"/>
  <c r="H21" i="43"/>
  <c r="H20" i="43"/>
  <c r="H19" i="43"/>
  <c r="H18" i="43"/>
  <c r="H17" i="43"/>
  <c r="H16" i="43"/>
  <c r="H15" i="43"/>
  <c r="F139" i="31" l="1"/>
  <c r="C139" i="31" s="1"/>
  <c r="F137" i="31"/>
  <c r="C137" i="31" s="1"/>
  <c r="F135" i="31"/>
  <c r="C135" i="31" s="1"/>
  <c r="F133" i="31"/>
  <c r="C133" i="31" s="1"/>
  <c r="F131" i="31"/>
  <c r="C131" i="31" s="1"/>
  <c r="F129" i="31"/>
  <c r="C129" i="31" s="1"/>
  <c r="F127" i="31"/>
  <c r="C127" i="31" s="1"/>
  <c r="F125" i="31"/>
  <c r="C125" i="31" s="1"/>
  <c r="F123" i="31"/>
  <c r="C123" i="31" s="1"/>
  <c r="F121" i="31"/>
  <c r="C121" i="31" s="1"/>
  <c r="F119" i="31"/>
  <c r="C119" i="31" s="1"/>
  <c r="F117" i="31"/>
  <c r="C117" i="31" s="1"/>
  <c r="F115" i="31"/>
  <c r="C115" i="31" s="1"/>
  <c r="F113" i="31"/>
  <c r="C113" i="31" s="1"/>
  <c r="F111" i="31"/>
  <c r="C111" i="31" s="1"/>
  <c r="F109" i="31"/>
  <c r="C109" i="31" s="1"/>
  <c r="F107" i="31"/>
  <c r="C107" i="31" s="1"/>
  <c r="F105" i="31"/>
  <c r="C105" i="31" s="1"/>
  <c r="F103" i="31"/>
  <c r="C103" i="31" s="1"/>
  <c r="F101" i="31"/>
  <c r="C101" i="31" s="1"/>
  <c r="F99" i="31"/>
  <c r="C99" i="31" s="1"/>
  <c r="F97" i="31"/>
  <c r="C97" i="31" s="1"/>
  <c r="F95" i="31"/>
  <c r="C95" i="31" s="1"/>
  <c r="F93" i="31"/>
  <c r="C93" i="31" s="1"/>
  <c r="F91" i="31"/>
  <c r="C91" i="31" s="1"/>
  <c r="M16" i="48"/>
  <c r="M14" i="48"/>
  <c r="M12" i="48"/>
  <c r="D10" i="48"/>
  <c r="D11" i="48" s="1"/>
  <c r="F9" i="48"/>
  <c r="H9" i="48" s="1"/>
  <c r="C9" i="48"/>
  <c r="J8" i="48"/>
  <c r="J9" i="48" s="1"/>
  <c r="J10" i="48" s="1"/>
  <c r="J11" i="48" s="1"/>
  <c r="J12" i="48" s="1"/>
  <c r="J13" i="48" s="1"/>
  <c r="J14" i="48" s="1"/>
  <c r="J15" i="48" s="1"/>
  <c r="J16" i="48" s="1"/>
  <c r="D12" i="48" l="1"/>
  <c r="F11" i="48"/>
  <c r="H11" i="48" s="1"/>
  <c r="C11" i="48" s="1"/>
  <c r="F10" i="48"/>
  <c r="H10" i="48" s="1"/>
  <c r="C10" i="48" s="1"/>
  <c r="F9" i="31"/>
  <c r="C9" i="31"/>
  <c r="D13" i="48" l="1"/>
  <c r="F12" i="48"/>
  <c r="H12" i="48" s="1"/>
  <c r="C12" i="48" s="1"/>
  <c r="D14" i="48" l="1"/>
  <c r="F13" i="48"/>
  <c r="H13" i="48" s="1"/>
  <c r="C13" i="48" s="1"/>
  <c r="B12" i="25"/>
  <c r="F14" i="48" l="1"/>
  <c r="H14" i="48" s="1"/>
  <c r="C14" i="48" s="1"/>
  <c r="D15" i="48"/>
  <c r="C12" i="25"/>
  <c r="D12" i="25"/>
  <c r="B14" i="31"/>
  <c r="B15" i="31" s="1"/>
  <c r="D16" i="48" l="1"/>
  <c r="F15" i="48"/>
  <c r="H15" i="48" s="1"/>
  <c r="C15" i="48" s="1"/>
  <c r="B16" i="31"/>
  <c r="B17" i="31" s="1"/>
  <c r="D17" i="48" l="1"/>
  <c r="F16" i="48"/>
  <c r="H16" i="48" s="1"/>
  <c r="C16" i="48" s="1"/>
  <c r="B18" i="31"/>
  <c r="D18" i="48" l="1"/>
  <c r="F17" i="48"/>
  <c r="H17" i="48" s="1"/>
  <c r="C17" i="48" s="1"/>
  <c r="B19" i="31"/>
  <c r="D19" i="48" l="1"/>
  <c r="F18" i="48"/>
  <c r="H18" i="48" s="1"/>
  <c r="C18" i="48" s="1"/>
  <c r="B5" i="47"/>
  <c r="D20" i="48" l="1"/>
  <c r="F19" i="48"/>
  <c r="H19" i="48" s="1"/>
  <c r="C19" i="48" s="1"/>
  <c r="C10" i="25"/>
  <c r="D21" i="48" l="1"/>
  <c r="F20" i="48"/>
  <c r="H20" i="48" s="1"/>
  <c r="C20" i="48" s="1"/>
  <c r="O35" i="25"/>
  <c r="O34" i="25"/>
  <c r="AQ34" i="25" s="1"/>
  <c r="D22" i="48" l="1"/>
  <c r="F21" i="48"/>
  <c r="H21" i="48" s="1"/>
  <c r="C21" i="48" s="1"/>
  <c r="AG35" i="25"/>
  <c r="AC35" i="25"/>
  <c r="AJ35" i="25"/>
  <c r="AF35" i="25"/>
  <c r="AD35" i="25"/>
  <c r="AO34" i="25"/>
  <c r="AV34" i="25"/>
  <c r="AE34" i="25"/>
  <c r="AK34" i="25"/>
  <c r="AC34" i="25"/>
  <c r="AD34" i="25"/>
  <c r="AJ34" i="25"/>
  <c r="AB34" i="25"/>
  <c r="AS34" i="25"/>
  <c r="AU34" i="25"/>
  <c r="AW34" i="25"/>
  <c r="AI35" i="25"/>
  <c r="AE35" i="25"/>
  <c r="AH35" i="25"/>
  <c r="AK35" i="25"/>
  <c r="AN34" i="25"/>
  <c r="AP34" i="25"/>
  <c r="AR34" i="25"/>
  <c r="AT34" i="25"/>
  <c r="AN35" i="25"/>
  <c r="AP35" i="25"/>
  <c r="AR35" i="25"/>
  <c r="AT35" i="25"/>
  <c r="AV35" i="25"/>
  <c r="AH34" i="25"/>
  <c r="AG34" i="25"/>
  <c r="AO35" i="25"/>
  <c r="AQ35" i="25"/>
  <c r="AS35" i="25"/>
  <c r="AU35" i="25"/>
  <c r="AW35" i="25"/>
  <c r="AF34" i="25"/>
  <c r="AI34" i="25"/>
  <c r="AB35" i="25"/>
  <c r="D23" i="48" l="1"/>
  <c r="F22" i="48"/>
  <c r="H22" i="48" s="1"/>
  <c r="C22" i="48" s="1"/>
  <c r="H10" i="44"/>
  <c r="H10" i="42"/>
  <c r="B3" i="46"/>
  <c r="C52" i="46" s="1"/>
  <c r="B9" i="46" s="1"/>
  <c r="D46" i="46"/>
  <c r="H10" i="46"/>
  <c r="G10" i="46"/>
  <c r="E10" i="46"/>
  <c r="C10" i="46"/>
  <c r="C67" i="46"/>
  <c r="C68" i="46" s="1"/>
  <c r="C49" i="46"/>
  <c r="D48" i="46"/>
  <c r="C48" i="46"/>
  <c r="C47" i="46"/>
  <c r="C46" i="46"/>
  <c r="C45" i="46"/>
  <c r="B11" i="46"/>
  <c r="B12" i="46" s="1"/>
  <c r="B13" i="46" s="1"/>
  <c r="B14" i="46" s="1"/>
  <c r="K10" i="44"/>
  <c r="D24" i="48" l="1"/>
  <c r="F23" i="48"/>
  <c r="H23" i="48" s="1"/>
  <c r="C23" i="48" s="1"/>
  <c r="D10" i="46"/>
  <c r="D11" i="46" s="1"/>
  <c r="E11" i="46"/>
  <c r="C69" i="46"/>
  <c r="C70" i="46" s="1"/>
  <c r="G11" i="46"/>
  <c r="D47" i="46"/>
  <c r="H11" i="46"/>
  <c r="B15" i="46"/>
  <c r="C67" i="44"/>
  <c r="C68" i="44" s="1"/>
  <c r="H11" i="44"/>
  <c r="D47" i="44"/>
  <c r="D46" i="44"/>
  <c r="C10" i="44"/>
  <c r="C49" i="44"/>
  <c r="D48" i="44"/>
  <c r="C48" i="44"/>
  <c r="C47" i="44"/>
  <c r="C46" i="44"/>
  <c r="C45" i="44"/>
  <c r="B11" i="44"/>
  <c r="B12" i="44" s="1"/>
  <c r="B13" i="44" s="1"/>
  <c r="B14" i="44" s="1"/>
  <c r="P10" i="44"/>
  <c r="G10" i="44"/>
  <c r="E10" i="44"/>
  <c r="D46" i="43"/>
  <c r="E10" i="43"/>
  <c r="C67" i="43"/>
  <c r="C68" i="43" s="1"/>
  <c r="G10" i="43"/>
  <c r="K10" i="43"/>
  <c r="C10" i="43"/>
  <c r="C49" i="43"/>
  <c r="D48" i="43"/>
  <c r="C48" i="43"/>
  <c r="C47" i="43"/>
  <c r="C46" i="43"/>
  <c r="C45" i="43"/>
  <c r="B11" i="43"/>
  <c r="D25" i="48" l="1"/>
  <c r="F24" i="48"/>
  <c r="H24" i="48" s="1"/>
  <c r="C24" i="48" s="1"/>
  <c r="F10" i="46"/>
  <c r="I10" i="46" s="1"/>
  <c r="J10" i="46" s="1"/>
  <c r="G12" i="46"/>
  <c r="G13" i="46" s="1"/>
  <c r="G14" i="46" s="1"/>
  <c r="E11" i="44"/>
  <c r="H12" i="46"/>
  <c r="H13" i="46" s="1"/>
  <c r="H14" i="46" s="1"/>
  <c r="K11" i="44"/>
  <c r="E12" i="46"/>
  <c r="E13" i="46" s="1"/>
  <c r="E14" i="46" s="1"/>
  <c r="K11" i="43"/>
  <c r="B3" i="44"/>
  <c r="C52" i="44" s="1"/>
  <c r="B9" i="44" s="1"/>
  <c r="G11" i="43"/>
  <c r="D10" i="44"/>
  <c r="F10" i="44" s="1"/>
  <c r="C71" i="46"/>
  <c r="D10" i="43"/>
  <c r="D11" i="43" s="1"/>
  <c r="E11" i="43"/>
  <c r="G11" i="44"/>
  <c r="C69" i="44"/>
  <c r="C70" i="44" s="1"/>
  <c r="D12" i="46"/>
  <c r="F11" i="46"/>
  <c r="B16" i="46"/>
  <c r="B15" i="44"/>
  <c r="P11" i="44"/>
  <c r="D47" i="43"/>
  <c r="B3" i="43"/>
  <c r="C52" i="43" s="1"/>
  <c r="B9" i="43" s="1"/>
  <c r="B12" i="43"/>
  <c r="C69" i="43"/>
  <c r="D26" i="48" l="1"/>
  <c r="F25" i="48"/>
  <c r="H25" i="48" s="1"/>
  <c r="C25" i="48" s="1"/>
  <c r="K12" i="43"/>
  <c r="D12" i="43"/>
  <c r="D13" i="43" s="1"/>
  <c r="K12" i="44"/>
  <c r="K13" i="44" s="1"/>
  <c r="E12" i="43"/>
  <c r="E13" i="43" s="1"/>
  <c r="D11" i="44"/>
  <c r="F11" i="44" s="1"/>
  <c r="I11" i="44" s="1"/>
  <c r="J11" i="44" s="1"/>
  <c r="E15" i="46"/>
  <c r="F10" i="43"/>
  <c r="I10" i="43" s="1"/>
  <c r="J10" i="43" s="1"/>
  <c r="F11" i="43"/>
  <c r="I11" i="43" s="1"/>
  <c r="J11" i="43" s="1"/>
  <c r="G12" i="43"/>
  <c r="G13" i="43" s="1"/>
  <c r="C71" i="44"/>
  <c r="C72" i="46"/>
  <c r="G12" i="44"/>
  <c r="G13" i="44" s="1"/>
  <c r="E12" i="44"/>
  <c r="E13" i="44" s="1"/>
  <c r="G15" i="46"/>
  <c r="H12" i="44"/>
  <c r="H13" i="44" s="1"/>
  <c r="H15" i="46"/>
  <c r="I11" i="46"/>
  <c r="J11" i="46" s="1"/>
  <c r="B17" i="46"/>
  <c r="F12" i="46"/>
  <c r="D13" i="46"/>
  <c r="P12" i="44"/>
  <c r="B16" i="44"/>
  <c r="I10" i="44"/>
  <c r="J10" i="44" s="1"/>
  <c r="C70" i="43"/>
  <c r="K13" i="43"/>
  <c r="B13" i="43"/>
  <c r="D27" i="48" l="1"/>
  <c r="F26" i="48"/>
  <c r="H26" i="48" s="1"/>
  <c r="C26" i="48" s="1"/>
  <c r="D12" i="44"/>
  <c r="D13" i="44" s="1"/>
  <c r="F12" i="43"/>
  <c r="I12" i="43" s="1"/>
  <c r="J12" i="43" s="1"/>
  <c r="K14" i="44"/>
  <c r="K15" i="44" s="1"/>
  <c r="E14" i="43"/>
  <c r="H14" i="44"/>
  <c r="H15" i="44" s="1"/>
  <c r="H16" i="44" s="1"/>
  <c r="G16" i="46"/>
  <c r="G14" i="44"/>
  <c r="G15" i="44" s="1"/>
  <c r="C73" i="46"/>
  <c r="E16" i="46"/>
  <c r="E14" i="44"/>
  <c r="E15" i="44" s="1"/>
  <c r="C72" i="44"/>
  <c r="H16" i="46"/>
  <c r="D14" i="46"/>
  <c r="F13" i="46"/>
  <c r="I12" i="46"/>
  <c r="J12" i="46" s="1"/>
  <c r="B18" i="46"/>
  <c r="B17" i="44"/>
  <c r="P13" i="44"/>
  <c r="C71" i="43"/>
  <c r="G14" i="43"/>
  <c r="K14" i="43"/>
  <c r="B14" i="43"/>
  <c r="F13" i="43"/>
  <c r="D14" i="43"/>
  <c r="D28" i="48" l="1"/>
  <c r="F27" i="48"/>
  <c r="H27" i="48" s="1"/>
  <c r="C27" i="48" s="1"/>
  <c r="F12" i="44"/>
  <c r="I12" i="44" s="1"/>
  <c r="J12" i="44" s="1"/>
  <c r="K16" i="44"/>
  <c r="E15" i="43"/>
  <c r="H17" i="46"/>
  <c r="E16" i="44"/>
  <c r="G16" i="44"/>
  <c r="C73" i="44"/>
  <c r="E17" i="46"/>
  <c r="G17" i="46"/>
  <c r="C74" i="46"/>
  <c r="B19" i="46"/>
  <c r="I13" i="46"/>
  <c r="J13" i="46" s="1"/>
  <c r="D15" i="46"/>
  <c r="F14" i="46"/>
  <c r="I14" i="46" s="1"/>
  <c r="J14" i="46" s="1"/>
  <c r="D14" i="44"/>
  <c r="F13" i="44"/>
  <c r="P14" i="44"/>
  <c r="B18" i="44"/>
  <c r="B15" i="43"/>
  <c r="D15" i="43"/>
  <c r="F14" i="43"/>
  <c r="I14" i="43" s="1"/>
  <c r="J14" i="43" s="1"/>
  <c r="K15" i="43"/>
  <c r="C72" i="43"/>
  <c r="I13" i="43"/>
  <c r="J13" i="43" s="1"/>
  <c r="G15" i="43"/>
  <c r="D29" i="48" l="1"/>
  <c r="F28" i="48"/>
  <c r="H28" i="48" s="1"/>
  <c r="C28" i="48" s="1"/>
  <c r="E16" i="43"/>
  <c r="K17" i="44"/>
  <c r="G17" i="44"/>
  <c r="H17" i="44"/>
  <c r="E18" i="46"/>
  <c r="F66" i="46"/>
  <c r="C74" i="44"/>
  <c r="G18" i="46"/>
  <c r="E17" i="44"/>
  <c r="H18" i="46"/>
  <c r="D16" i="46"/>
  <c r="F15" i="46"/>
  <c r="B20" i="46"/>
  <c r="B19" i="44"/>
  <c r="I13" i="44"/>
  <c r="J13" i="44" s="1"/>
  <c r="P15" i="44"/>
  <c r="D15" i="44"/>
  <c r="F14" i="44"/>
  <c r="I14" i="44" s="1"/>
  <c r="J14" i="44" s="1"/>
  <c r="F15" i="43"/>
  <c r="D16" i="43"/>
  <c r="C73" i="43"/>
  <c r="G16" i="43"/>
  <c r="K16" i="43"/>
  <c r="B16" i="43"/>
  <c r="D30" i="48" l="1"/>
  <c r="F29" i="48"/>
  <c r="H29" i="48" s="1"/>
  <c r="C29" i="48" s="1"/>
  <c r="E17" i="43"/>
  <c r="E18" i="44"/>
  <c r="K18" i="44"/>
  <c r="K17" i="43"/>
  <c r="E19" i="46"/>
  <c r="G18" i="44"/>
  <c r="G17" i="43"/>
  <c r="G19" i="46"/>
  <c r="H18" i="44"/>
  <c r="H19" i="46"/>
  <c r="F67" i="46"/>
  <c r="F66" i="44"/>
  <c r="F16" i="46"/>
  <c r="D17" i="46"/>
  <c r="B21" i="46"/>
  <c r="I15" i="46"/>
  <c r="J15" i="46" s="1"/>
  <c r="D16" i="44"/>
  <c r="F15" i="44"/>
  <c r="B20" i="44"/>
  <c r="P16" i="44"/>
  <c r="B17" i="43"/>
  <c r="C74" i="43"/>
  <c r="D17" i="43"/>
  <c r="F16" i="43"/>
  <c r="I15" i="43"/>
  <c r="J15" i="43" s="1"/>
  <c r="D31" i="48" l="1"/>
  <c r="F30" i="48"/>
  <c r="H30" i="48" s="1"/>
  <c r="C30" i="48" s="1"/>
  <c r="K18" i="43"/>
  <c r="E19" i="44"/>
  <c r="K19" i="44"/>
  <c r="G18" i="43"/>
  <c r="G19" i="44"/>
  <c r="H19" i="44"/>
  <c r="E20" i="46"/>
  <c r="F67" i="44"/>
  <c r="F68" i="46"/>
  <c r="H20" i="46"/>
  <c r="G20" i="46"/>
  <c r="E18" i="43"/>
  <c r="D18" i="46"/>
  <c r="F17" i="46"/>
  <c r="B22" i="46"/>
  <c r="I16" i="46"/>
  <c r="J16" i="46" s="1"/>
  <c r="F16" i="44"/>
  <c r="D17" i="44"/>
  <c r="B21" i="44"/>
  <c r="P17" i="44"/>
  <c r="I15" i="44"/>
  <c r="J15" i="44" s="1"/>
  <c r="F17" i="43"/>
  <c r="D18" i="43"/>
  <c r="F66" i="43"/>
  <c r="I16" i="43"/>
  <c r="J16" i="43" s="1"/>
  <c r="B18" i="43"/>
  <c r="D32" i="48" l="1"/>
  <c r="F31" i="48"/>
  <c r="H31" i="48" s="1"/>
  <c r="C31" i="48" s="1"/>
  <c r="E20" i="44"/>
  <c r="K20" i="44"/>
  <c r="G21" i="46"/>
  <c r="H20" i="44"/>
  <c r="E19" i="43"/>
  <c r="E21" i="46"/>
  <c r="G20" i="44"/>
  <c r="F69" i="46"/>
  <c r="F68" i="44"/>
  <c r="H21" i="46"/>
  <c r="K19" i="43"/>
  <c r="G19" i="43"/>
  <c r="I17" i="46"/>
  <c r="J17" i="46" s="1"/>
  <c r="D19" i="46"/>
  <c r="F18" i="46"/>
  <c r="B23" i="46"/>
  <c r="D18" i="44"/>
  <c r="F17" i="44"/>
  <c r="B22" i="44"/>
  <c r="I16" i="44"/>
  <c r="J16" i="44" s="1"/>
  <c r="P18" i="44"/>
  <c r="F67" i="43"/>
  <c r="D19" i="43"/>
  <c r="F18" i="43"/>
  <c r="B19" i="43"/>
  <c r="I17" i="43"/>
  <c r="J17" i="43" s="1"/>
  <c r="D33" i="48" l="1"/>
  <c r="F32" i="48"/>
  <c r="H32" i="48" s="1"/>
  <c r="C32" i="48" s="1"/>
  <c r="E22" i="46"/>
  <c r="E21" i="44"/>
  <c r="K21" i="44"/>
  <c r="E20" i="43"/>
  <c r="K20" i="43"/>
  <c r="F69" i="44"/>
  <c r="F70" i="46"/>
  <c r="E23" i="46"/>
  <c r="G22" i="46"/>
  <c r="H22" i="46"/>
  <c r="G21" i="44"/>
  <c r="H21" i="44"/>
  <c r="F19" i="46"/>
  <c r="D20" i="46"/>
  <c r="B24" i="46"/>
  <c r="I18" i="46"/>
  <c r="J18" i="46" s="1"/>
  <c r="P19" i="44"/>
  <c r="I17" i="44"/>
  <c r="J17" i="44" s="1"/>
  <c r="D19" i="44"/>
  <c r="F18" i="44"/>
  <c r="B23" i="44"/>
  <c r="F68" i="43"/>
  <c r="F19" i="43"/>
  <c r="D20" i="43"/>
  <c r="G20" i="43"/>
  <c r="I18" i="43"/>
  <c r="J18" i="43" s="1"/>
  <c r="B20" i="43"/>
  <c r="D34" i="48" l="1"/>
  <c r="F34" i="48" s="1"/>
  <c r="H34" i="48" s="1"/>
  <c r="C34" i="48" s="1"/>
  <c r="F33" i="48"/>
  <c r="H33" i="48" s="1"/>
  <c r="C33" i="48" s="1"/>
  <c r="E22" i="44"/>
  <c r="E21" i="43"/>
  <c r="E22" i="43" s="1"/>
  <c r="H23" i="46"/>
  <c r="K22" i="44"/>
  <c r="H22" i="44"/>
  <c r="E24" i="46"/>
  <c r="F71" i="46"/>
  <c r="G23" i="46"/>
  <c r="G22" i="44"/>
  <c r="F70" i="44"/>
  <c r="G21" i="43"/>
  <c r="K21" i="43"/>
  <c r="I19" i="46"/>
  <c r="J19" i="46" s="1"/>
  <c r="F20" i="46"/>
  <c r="D21" i="46"/>
  <c r="B25" i="46"/>
  <c r="F19" i="44"/>
  <c r="I19" i="44" s="1"/>
  <c r="J19" i="44" s="1"/>
  <c r="D20" i="44"/>
  <c r="B24" i="44"/>
  <c r="P20" i="44"/>
  <c r="I18" i="44"/>
  <c r="J18" i="44" s="1"/>
  <c r="I19" i="43"/>
  <c r="J19" i="43" s="1"/>
  <c r="B21" i="43"/>
  <c r="D21" i="43"/>
  <c r="F20" i="43"/>
  <c r="F69" i="43"/>
  <c r="E23" i="44" l="1"/>
  <c r="E24" i="44" s="1"/>
  <c r="K23" i="44"/>
  <c r="K22" i="43"/>
  <c r="G23" i="44"/>
  <c r="E25" i="46"/>
  <c r="F72" i="46"/>
  <c r="F71" i="44"/>
  <c r="G24" i="46"/>
  <c r="H23" i="44"/>
  <c r="H24" i="46"/>
  <c r="G22" i="43"/>
  <c r="B26" i="46"/>
  <c r="D22" i="46"/>
  <c r="F21" i="46"/>
  <c r="I20" i="46"/>
  <c r="J20" i="46" s="1"/>
  <c r="P21" i="44"/>
  <c r="F20" i="44"/>
  <c r="D21" i="44"/>
  <c r="B25" i="44"/>
  <c r="I20" i="43"/>
  <c r="J20" i="43" s="1"/>
  <c r="F70" i="43"/>
  <c r="E23" i="43"/>
  <c r="B22" i="43"/>
  <c r="F21" i="43"/>
  <c r="I21" i="43" s="1"/>
  <c r="J21" i="43" s="1"/>
  <c r="D22" i="43"/>
  <c r="K24" i="44" l="1"/>
  <c r="H24" i="44"/>
  <c r="H25" i="46"/>
  <c r="G24" i="44"/>
  <c r="G25" i="46"/>
  <c r="F73" i="46"/>
  <c r="E26" i="46"/>
  <c r="E25" i="44"/>
  <c r="F72" i="44"/>
  <c r="G23" i="43"/>
  <c r="I21" i="46"/>
  <c r="J21" i="46" s="1"/>
  <c r="B27" i="46"/>
  <c r="F22" i="46"/>
  <c r="D23" i="46"/>
  <c r="B26" i="44"/>
  <c r="D22" i="44"/>
  <c r="F21" i="44"/>
  <c r="I21" i="44" s="1"/>
  <c r="J21" i="44" s="1"/>
  <c r="P22" i="44"/>
  <c r="I20" i="44"/>
  <c r="J20" i="44" s="1"/>
  <c r="B23" i="43"/>
  <c r="K23" i="43"/>
  <c r="F71" i="43"/>
  <c r="E24" i="43"/>
  <c r="D23" i="43"/>
  <c r="F22" i="43"/>
  <c r="K25" i="44" l="1"/>
  <c r="H25" i="44"/>
  <c r="G26" i="46"/>
  <c r="F73" i="44"/>
  <c r="E26" i="44"/>
  <c r="H26" i="46"/>
  <c r="E27" i="46"/>
  <c r="F74" i="46"/>
  <c r="G25" i="44"/>
  <c r="I22" i="46"/>
  <c r="J22" i="46" s="1"/>
  <c r="B28" i="46"/>
  <c r="D24" i="46"/>
  <c r="F23" i="46"/>
  <c r="P23" i="44"/>
  <c r="B27" i="44"/>
  <c r="F22" i="44"/>
  <c r="I22" i="44" s="1"/>
  <c r="J22" i="44" s="1"/>
  <c r="D23" i="44"/>
  <c r="I22" i="43"/>
  <c r="J22" i="43" s="1"/>
  <c r="K24" i="43"/>
  <c r="B24" i="43"/>
  <c r="G24" i="43"/>
  <c r="F72" i="43"/>
  <c r="E25" i="43"/>
  <c r="F23" i="43"/>
  <c r="I23" i="43" s="1"/>
  <c r="J23" i="43" s="1"/>
  <c r="D24" i="43"/>
  <c r="K26" i="44" l="1"/>
  <c r="G26" i="44"/>
  <c r="H27" i="46"/>
  <c r="E28" i="46"/>
  <c r="I66" i="46"/>
  <c r="E27" i="44"/>
  <c r="F74" i="44"/>
  <c r="G27" i="46"/>
  <c r="H26" i="44"/>
  <c r="I23" i="46"/>
  <c r="J23" i="46" s="1"/>
  <c r="B29" i="46"/>
  <c r="F24" i="46"/>
  <c r="D25" i="46"/>
  <c r="B28" i="44"/>
  <c r="P24" i="44"/>
  <c r="D24" i="44"/>
  <c r="F23" i="44"/>
  <c r="I23" i="44" s="1"/>
  <c r="J23" i="44" s="1"/>
  <c r="B25" i="43"/>
  <c r="F73" i="43"/>
  <c r="E26" i="43"/>
  <c r="K25" i="43"/>
  <c r="D25" i="43"/>
  <c r="F24" i="43"/>
  <c r="I24" i="43" s="1"/>
  <c r="J24" i="43" s="1"/>
  <c r="G25" i="43"/>
  <c r="K27" i="44" l="1"/>
  <c r="H27" i="44"/>
  <c r="K26" i="43"/>
  <c r="G27" i="44"/>
  <c r="G28" i="46"/>
  <c r="E28" i="44"/>
  <c r="I66" i="44"/>
  <c r="I67" i="46"/>
  <c r="E29" i="46"/>
  <c r="H28" i="46"/>
  <c r="G26" i="43"/>
  <c r="I24" i="46"/>
  <c r="J24" i="46" s="1"/>
  <c r="B30" i="46"/>
  <c r="D26" i="46"/>
  <c r="F25" i="46"/>
  <c r="P25" i="44"/>
  <c r="B29" i="44"/>
  <c r="F24" i="44"/>
  <c r="I24" i="44" s="1"/>
  <c r="J24" i="44" s="1"/>
  <c r="D25" i="44"/>
  <c r="F74" i="43"/>
  <c r="F25" i="43"/>
  <c r="D26" i="43"/>
  <c r="B26" i="43"/>
  <c r="K27" i="43" l="1"/>
  <c r="K28" i="44"/>
  <c r="K29" i="44" s="1"/>
  <c r="H29" i="46"/>
  <c r="H28" i="44"/>
  <c r="G28" i="44"/>
  <c r="G29" i="46"/>
  <c r="E30" i="46"/>
  <c r="I68" i="46"/>
  <c r="E29" i="44"/>
  <c r="I67" i="44"/>
  <c r="G27" i="43"/>
  <c r="E27" i="43"/>
  <c r="I25" i="46"/>
  <c r="J25" i="46" s="1"/>
  <c r="D27" i="46"/>
  <c r="F26" i="46"/>
  <c r="B31" i="46"/>
  <c r="B30" i="44"/>
  <c r="P26" i="44"/>
  <c r="D26" i="44"/>
  <c r="F25" i="44"/>
  <c r="I25" i="43"/>
  <c r="J25" i="43" s="1"/>
  <c r="B27" i="43"/>
  <c r="D27" i="43"/>
  <c r="F26" i="43"/>
  <c r="I66" i="43"/>
  <c r="G28" i="43" l="1"/>
  <c r="K30" i="44"/>
  <c r="H30" i="46"/>
  <c r="I68" i="44"/>
  <c r="E30" i="44"/>
  <c r="E28" i="43"/>
  <c r="H29" i="44"/>
  <c r="I69" i="46"/>
  <c r="G30" i="46"/>
  <c r="G29" i="44"/>
  <c r="B32" i="46"/>
  <c r="I26" i="46"/>
  <c r="J26" i="46" s="1"/>
  <c r="D28" i="46"/>
  <c r="F27" i="46"/>
  <c r="P27" i="44"/>
  <c r="I25" i="44"/>
  <c r="J25" i="44" s="1"/>
  <c r="D27" i="44"/>
  <c r="F26" i="44"/>
  <c r="B31" i="44"/>
  <c r="I26" i="43"/>
  <c r="J26" i="43" s="1"/>
  <c r="B28" i="43"/>
  <c r="K28" i="43"/>
  <c r="F27" i="43"/>
  <c r="I27" i="43" s="1"/>
  <c r="J27" i="43" s="1"/>
  <c r="D28" i="43"/>
  <c r="I67" i="43"/>
  <c r="G29" i="43" l="1"/>
  <c r="H31" i="46"/>
  <c r="K31" i="44"/>
  <c r="G30" i="44"/>
  <c r="I70" i="46"/>
  <c r="E31" i="46"/>
  <c r="G31" i="46"/>
  <c r="H30" i="44"/>
  <c r="E31" i="44"/>
  <c r="I69" i="44"/>
  <c r="E29" i="43"/>
  <c r="I27" i="46"/>
  <c r="J27" i="46" s="1"/>
  <c r="B33" i="46"/>
  <c r="F28" i="46"/>
  <c r="D29" i="46"/>
  <c r="B32" i="44"/>
  <c r="P28" i="44"/>
  <c r="I26" i="44"/>
  <c r="J26" i="44" s="1"/>
  <c r="D28" i="44"/>
  <c r="F27" i="44"/>
  <c r="I27" i="44" s="1"/>
  <c r="J27" i="44" s="1"/>
  <c r="B29" i="43"/>
  <c r="K29" i="43"/>
  <c r="D29" i="43"/>
  <c r="F28" i="43"/>
  <c r="I68" i="43"/>
  <c r="G30" i="43" l="1"/>
  <c r="E32" i="46"/>
  <c r="K32" i="44"/>
  <c r="H31" i="44"/>
  <c r="I71" i="46"/>
  <c r="H32" i="46"/>
  <c r="G31" i="44"/>
  <c r="I70" i="44"/>
  <c r="E32" i="44"/>
  <c r="G32" i="46"/>
  <c r="E30" i="43"/>
  <c r="B34" i="46"/>
  <c r="D30" i="46"/>
  <c r="F29" i="46"/>
  <c r="I28" i="46"/>
  <c r="J28" i="46" s="1"/>
  <c r="B33" i="44"/>
  <c r="F28" i="44"/>
  <c r="D29" i="44"/>
  <c r="P29" i="44"/>
  <c r="I28" i="43"/>
  <c r="J28" i="43" s="1"/>
  <c r="B30" i="43"/>
  <c r="F29" i="43"/>
  <c r="D30" i="43"/>
  <c r="I69" i="43"/>
  <c r="K30" i="43"/>
  <c r="E33" i="46" l="1"/>
  <c r="E34" i="46" s="1"/>
  <c r="G31" i="43"/>
  <c r="K33" i="44"/>
  <c r="G32" i="44"/>
  <c r="H32" i="44"/>
  <c r="E33" i="44"/>
  <c r="I71" i="44"/>
  <c r="I72" i="46"/>
  <c r="G33" i="46"/>
  <c r="H33" i="46"/>
  <c r="K31" i="43"/>
  <c r="B35" i="46"/>
  <c r="I29" i="46"/>
  <c r="J29" i="46" s="1"/>
  <c r="D31" i="46"/>
  <c r="F30" i="46"/>
  <c r="B34" i="44"/>
  <c r="D30" i="44"/>
  <c r="F29" i="44"/>
  <c r="P30" i="44"/>
  <c r="I28" i="44"/>
  <c r="J28" i="44" s="1"/>
  <c r="I70" i="43"/>
  <c r="B31" i="43"/>
  <c r="I29" i="43"/>
  <c r="J29" i="43" s="1"/>
  <c r="D31" i="43"/>
  <c r="F30" i="43"/>
  <c r="E31" i="43"/>
  <c r="G32" i="43" l="1"/>
  <c r="K34" i="44"/>
  <c r="H33" i="44"/>
  <c r="E35" i="46"/>
  <c r="I73" i="46"/>
  <c r="I72" i="44"/>
  <c r="E34" i="44"/>
  <c r="H34" i="46"/>
  <c r="G33" i="44"/>
  <c r="G34" i="46"/>
  <c r="I30" i="46"/>
  <c r="J30" i="46" s="1"/>
  <c r="D32" i="46"/>
  <c r="F31" i="46"/>
  <c r="B36" i="46"/>
  <c r="B35" i="44"/>
  <c r="I29" i="44"/>
  <c r="J29" i="44" s="1"/>
  <c r="P31" i="44"/>
  <c r="D31" i="44"/>
  <c r="F30" i="44"/>
  <c r="I30" i="44" s="1"/>
  <c r="J30" i="44" s="1"/>
  <c r="B32" i="43"/>
  <c r="E32" i="43"/>
  <c r="I30" i="43"/>
  <c r="J30" i="43" s="1"/>
  <c r="K32" i="43"/>
  <c r="I71" i="43"/>
  <c r="F31" i="43"/>
  <c r="D32" i="43"/>
  <c r="G33" i="43" l="1"/>
  <c r="K35" i="44"/>
  <c r="G34" i="44"/>
  <c r="G35" i="46"/>
  <c r="H35" i="46"/>
  <c r="I73" i="44"/>
  <c r="E35" i="44"/>
  <c r="E36" i="46"/>
  <c r="I74" i="46"/>
  <c r="H34" i="44"/>
  <c r="I31" i="46"/>
  <c r="J31" i="46" s="1"/>
  <c r="F32" i="46"/>
  <c r="D33" i="46"/>
  <c r="D32" i="44"/>
  <c r="F31" i="44"/>
  <c r="P32" i="44"/>
  <c r="B36" i="44"/>
  <c r="E33" i="43"/>
  <c r="D33" i="43"/>
  <c r="F32" i="43"/>
  <c r="I72" i="43"/>
  <c r="I31" i="43"/>
  <c r="J31" i="43" s="1"/>
  <c r="K33" i="43"/>
  <c r="B33" i="43"/>
  <c r="G34" i="43" l="1"/>
  <c r="K36" i="44"/>
  <c r="H36" i="46"/>
  <c r="K34" i="43"/>
  <c r="H35" i="44"/>
  <c r="G36" i="46"/>
  <c r="G35" i="44"/>
  <c r="E36" i="44"/>
  <c r="I74" i="44"/>
  <c r="D34" i="46"/>
  <c r="F33" i="46"/>
  <c r="I32" i="46"/>
  <c r="J32" i="46" s="1"/>
  <c r="P33" i="44"/>
  <c r="I31" i="44"/>
  <c r="J31" i="44" s="1"/>
  <c r="F32" i="44"/>
  <c r="D33" i="44"/>
  <c r="I32" i="43"/>
  <c r="J32" i="43" s="1"/>
  <c r="E34" i="43"/>
  <c r="F33" i="43"/>
  <c r="D34" i="43"/>
  <c r="B34" i="43"/>
  <c r="I73" i="43"/>
  <c r="G35" i="43" l="1"/>
  <c r="G36" i="44"/>
  <c r="H36" i="44"/>
  <c r="I33" i="46"/>
  <c r="J33" i="46" s="1"/>
  <c r="D35" i="46"/>
  <c r="F34" i="46"/>
  <c r="D34" i="44"/>
  <c r="F33" i="44"/>
  <c r="I33" i="44" s="1"/>
  <c r="J33" i="44" s="1"/>
  <c r="I32" i="44"/>
  <c r="J32" i="44" s="1"/>
  <c r="P34" i="44"/>
  <c r="E35" i="43"/>
  <c r="B35" i="43"/>
  <c r="K35" i="43"/>
  <c r="D35" i="43"/>
  <c r="F34" i="43"/>
  <c r="I74" i="43"/>
  <c r="I33" i="43"/>
  <c r="J33" i="43" s="1"/>
  <c r="G36" i="43" l="1"/>
  <c r="I34" i="46"/>
  <c r="J34" i="46" s="1"/>
  <c r="F35" i="46"/>
  <c r="D36" i="46"/>
  <c r="F36" i="46" s="1"/>
  <c r="P35" i="44"/>
  <c r="D35" i="44"/>
  <c r="F34" i="44"/>
  <c r="I34" i="44" s="1"/>
  <c r="J34" i="44" s="1"/>
  <c r="F35" i="43"/>
  <c r="D36" i="43"/>
  <c r="K36" i="43"/>
  <c r="E36" i="43"/>
  <c r="I34" i="43"/>
  <c r="J34" i="43" s="1"/>
  <c r="B36" i="43"/>
  <c r="I36" i="46" l="1"/>
  <c r="J36" i="46" s="1"/>
  <c r="I35" i="46"/>
  <c r="J35" i="46" s="1"/>
  <c r="F35" i="44"/>
  <c r="D36" i="44"/>
  <c r="F36" i="44" s="1"/>
  <c r="P36" i="44"/>
  <c r="F36" i="43"/>
  <c r="I36" i="43" s="1"/>
  <c r="J36" i="43" s="1"/>
  <c r="I35" i="43"/>
  <c r="J35" i="43" s="1"/>
  <c r="I36" i="44" l="1"/>
  <c r="J36" i="44" s="1"/>
  <c r="I35" i="44"/>
  <c r="J35" i="44" s="1"/>
  <c r="C67" i="42" l="1"/>
  <c r="C68" i="42" s="1"/>
  <c r="H11" i="42"/>
  <c r="E10" i="42"/>
  <c r="C49" i="42"/>
  <c r="D48" i="42"/>
  <c r="C48" i="42"/>
  <c r="C47" i="42"/>
  <c r="D46" i="42"/>
  <c r="C46" i="42"/>
  <c r="C45" i="42"/>
  <c r="B11" i="42"/>
  <c r="B12" i="42" s="1"/>
  <c r="B13" i="42" s="1"/>
  <c r="B14" i="42" s="1"/>
  <c r="B15" i="42" s="1"/>
  <c r="B16" i="42" s="1"/>
  <c r="B17" i="42" s="1"/>
  <c r="B18" i="42" s="1"/>
  <c r="B19" i="42" s="1"/>
  <c r="B20" i="42" s="1"/>
  <c r="B21" i="42" s="1"/>
  <c r="B22" i="42" s="1"/>
  <c r="B23" i="42" s="1"/>
  <c r="B24" i="42" s="1"/>
  <c r="B25" i="42" s="1"/>
  <c r="P10" i="42"/>
  <c r="K10" i="42"/>
  <c r="G10" i="42"/>
  <c r="C10" i="42"/>
  <c r="D10" i="42" s="1"/>
  <c r="P11" i="42" l="1"/>
  <c r="K11" i="42"/>
  <c r="E11" i="42"/>
  <c r="G11" i="42"/>
  <c r="G12" i="42" s="1"/>
  <c r="G13" i="42" s="1"/>
  <c r="B26" i="42"/>
  <c r="F10" i="42"/>
  <c r="I10" i="42" s="1"/>
  <c r="D11" i="42"/>
  <c r="C69" i="42"/>
  <c r="B3" i="42"/>
  <c r="C52" i="42" s="1"/>
  <c r="B9" i="42" s="1"/>
  <c r="D47" i="42"/>
  <c r="J10" i="42" l="1"/>
  <c r="E12" i="42"/>
  <c r="E13" i="42" s="1"/>
  <c r="H12" i="42"/>
  <c r="H13" i="42" s="1"/>
  <c r="P12" i="42"/>
  <c r="D12" i="42"/>
  <c r="F11" i="42"/>
  <c r="I11" i="42" s="1"/>
  <c r="K12" i="42"/>
  <c r="K13" i="42" s="1"/>
  <c r="C70" i="42"/>
  <c r="G14" i="42"/>
  <c r="B27" i="42"/>
  <c r="J11" i="42" l="1"/>
  <c r="H14" i="42"/>
  <c r="P13" i="42"/>
  <c r="P14" i="42" s="1"/>
  <c r="K14" i="42"/>
  <c r="G15" i="42"/>
  <c r="C71" i="42"/>
  <c r="D13" i="42"/>
  <c r="F12" i="42"/>
  <c r="B28" i="42"/>
  <c r="E14" i="42"/>
  <c r="K15" i="42" l="1"/>
  <c r="E15" i="42"/>
  <c r="H15" i="42"/>
  <c r="I12" i="42"/>
  <c r="C72" i="42"/>
  <c r="G16" i="42"/>
  <c r="D14" i="42"/>
  <c r="F13" i="42"/>
  <c r="I13" i="42" s="1"/>
  <c r="B29" i="42"/>
  <c r="P15" i="42"/>
  <c r="J13" i="42" l="1"/>
  <c r="J12" i="42"/>
  <c r="H16" i="42"/>
  <c r="E16" i="42"/>
  <c r="K16" i="42"/>
  <c r="P16" i="42"/>
  <c r="G17" i="42"/>
  <c r="C73" i="42"/>
  <c r="B30" i="42"/>
  <c r="D15" i="42"/>
  <c r="F14" i="42"/>
  <c r="I14" i="42" s="1"/>
  <c r="D46" i="41"/>
  <c r="K10" i="41"/>
  <c r="E10" i="41"/>
  <c r="C67" i="41"/>
  <c r="C49" i="41"/>
  <c r="D48" i="41"/>
  <c r="C48" i="41"/>
  <c r="C47" i="41"/>
  <c r="C46" i="41"/>
  <c r="C45" i="41"/>
  <c r="B11" i="41"/>
  <c r="B12" i="41" s="1"/>
  <c r="B13" i="41" s="1"/>
  <c r="B14" i="41" s="1"/>
  <c r="B15" i="41" s="1"/>
  <c r="B16" i="41" s="1"/>
  <c r="B17" i="41" s="1"/>
  <c r="B18" i="41" s="1"/>
  <c r="B19" i="41" s="1"/>
  <c r="B20" i="41" s="1"/>
  <c r="B21" i="41" s="1"/>
  <c r="B22" i="41" s="1"/>
  <c r="B23" i="41" s="1"/>
  <c r="B24" i="41" s="1"/>
  <c r="B25" i="41" s="1"/>
  <c r="G10" i="41"/>
  <c r="J14" i="42" l="1"/>
  <c r="C68" i="41"/>
  <c r="E17" i="42"/>
  <c r="C10" i="41"/>
  <c r="D10" i="41" s="1"/>
  <c r="F10" i="41" s="1"/>
  <c r="N59" i="41"/>
  <c r="G11" i="41"/>
  <c r="G12" i="41" s="1"/>
  <c r="G13" i="41" s="1"/>
  <c r="E11" i="41"/>
  <c r="E12" i="41" s="1"/>
  <c r="K11" i="41"/>
  <c r="K12" i="41" s="1"/>
  <c r="H17" i="42"/>
  <c r="P17" i="42"/>
  <c r="C74" i="42"/>
  <c r="G18" i="42"/>
  <c r="B31" i="42"/>
  <c r="K17" i="42"/>
  <c r="D16" i="42"/>
  <c r="F15" i="42"/>
  <c r="I15" i="42" s="1"/>
  <c r="B26" i="41"/>
  <c r="B3" i="41"/>
  <c r="C52" i="41" s="1"/>
  <c r="B9" i="41" s="1"/>
  <c r="D47" i="41"/>
  <c r="C69" i="41"/>
  <c r="K10" i="40"/>
  <c r="J15" i="42" l="1"/>
  <c r="K13" i="41"/>
  <c r="D11" i="41"/>
  <c r="F11" i="41" s="1"/>
  <c r="H18" i="42"/>
  <c r="E13" i="41"/>
  <c r="N60" i="41"/>
  <c r="P59" i="41" s="1"/>
  <c r="N64" i="41"/>
  <c r="N63" i="41"/>
  <c r="P18" i="42"/>
  <c r="E18" i="42"/>
  <c r="K18" i="42"/>
  <c r="G19" i="42"/>
  <c r="F66" i="42"/>
  <c r="D17" i="42"/>
  <c r="F16" i="42"/>
  <c r="I16" i="42" s="1"/>
  <c r="B32" i="42"/>
  <c r="C70" i="41"/>
  <c r="G14" i="41"/>
  <c r="B27" i="41"/>
  <c r="J16" i="42" l="1"/>
  <c r="D12" i="41"/>
  <c r="F12" i="41" s="1"/>
  <c r="P63" i="41"/>
  <c r="C59" i="41" s="1"/>
  <c r="H10" i="41" s="1"/>
  <c r="H11" i="41" s="1"/>
  <c r="H12" i="41" s="1"/>
  <c r="H13" i="41" s="1"/>
  <c r="H14" i="41" s="1"/>
  <c r="E19" i="42"/>
  <c r="K19" i="42"/>
  <c r="H19" i="42"/>
  <c r="F67" i="42"/>
  <c r="G20" i="42"/>
  <c r="P19" i="42"/>
  <c r="D18" i="42"/>
  <c r="F17" i="42"/>
  <c r="I17" i="42" s="1"/>
  <c r="B33" i="42"/>
  <c r="E14" i="41"/>
  <c r="G15" i="41"/>
  <c r="C71" i="41"/>
  <c r="B28" i="41"/>
  <c r="K14" i="41"/>
  <c r="J17" i="42" l="1"/>
  <c r="D13" i="41"/>
  <c r="D14" i="41" s="1"/>
  <c r="I12" i="41"/>
  <c r="J12" i="41" s="1"/>
  <c r="H20" i="42"/>
  <c r="I10" i="41"/>
  <c r="J10" i="41" s="1"/>
  <c r="I11" i="41"/>
  <c r="J11" i="41" s="1"/>
  <c r="H15" i="41"/>
  <c r="G21" i="42"/>
  <c r="F68" i="42"/>
  <c r="D19" i="42"/>
  <c r="F18" i="42"/>
  <c r="I18" i="42" s="1"/>
  <c r="E20" i="42"/>
  <c r="P20" i="42"/>
  <c r="K20" i="42"/>
  <c r="B34" i="42"/>
  <c r="B29" i="41"/>
  <c r="C72" i="41"/>
  <c r="G16" i="41"/>
  <c r="K15" i="41"/>
  <c r="E15" i="41"/>
  <c r="F13" i="41" l="1"/>
  <c r="I13" i="41" s="1"/>
  <c r="J13" i="41" s="1"/>
  <c r="J18" i="42"/>
  <c r="E21" i="42"/>
  <c r="E16" i="41"/>
  <c r="H16" i="41"/>
  <c r="K16" i="41"/>
  <c r="H21" i="42"/>
  <c r="P21" i="42"/>
  <c r="B35" i="42"/>
  <c r="K21" i="42"/>
  <c r="D20" i="42"/>
  <c r="F19" i="42"/>
  <c r="I19" i="42" s="1"/>
  <c r="F69" i="42"/>
  <c r="G22" i="42"/>
  <c r="G17" i="41"/>
  <c r="C73" i="41"/>
  <c r="F14" i="41"/>
  <c r="I14" i="41" s="1"/>
  <c r="J14" i="41" s="1"/>
  <c r="D15" i="41"/>
  <c r="B30" i="41"/>
  <c r="J19" i="42" l="1"/>
  <c r="H22" i="42"/>
  <c r="H17" i="41"/>
  <c r="B36" i="42"/>
  <c r="G23" i="42"/>
  <c r="F70" i="42"/>
  <c r="E22" i="42"/>
  <c r="D21" i="42"/>
  <c r="F20" i="42"/>
  <c r="I20" i="42" s="1"/>
  <c r="P22" i="42"/>
  <c r="K22" i="42"/>
  <c r="C74" i="41"/>
  <c r="G18" i="41"/>
  <c r="F15" i="41"/>
  <c r="I15" i="41" s="1"/>
  <c r="J15" i="41" s="1"/>
  <c r="D16" i="41"/>
  <c r="K17" i="41"/>
  <c r="E17" i="41"/>
  <c r="B31" i="41"/>
  <c r="J20" i="42" l="1"/>
  <c r="K23" i="42"/>
  <c r="E23" i="42"/>
  <c r="H18" i="41"/>
  <c r="H23" i="42"/>
  <c r="P23" i="42"/>
  <c r="D22" i="42"/>
  <c r="F21" i="42"/>
  <c r="I21" i="42" s="1"/>
  <c r="F71" i="42"/>
  <c r="G24" i="42"/>
  <c r="K18" i="41"/>
  <c r="G19" i="41"/>
  <c r="F66" i="41"/>
  <c r="B32" i="41"/>
  <c r="E18" i="41"/>
  <c r="F16" i="41"/>
  <c r="I16" i="41" s="1"/>
  <c r="J16" i="41" s="1"/>
  <c r="D17" i="41"/>
  <c r="J21" i="42" l="1"/>
  <c r="H24" i="42"/>
  <c r="H19" i="41"/>
  <c r="E19" i="41"/>
  <c r="K19" i="41"/>
  <c r="E24" i="42"/>
  <c r="K24" i="42"/>
  <c r="P24" i="42"/>
  <c r="G25" i="42"/>
  <c r="F72" i="42"/>
  <c r="D23" i="42"/>
  <c r="F22" i="42"/>
  <c r="I22" i="42" s="1"/>
  <c r="F17" i="41"/>
  <c r="I17" i="41" s="1"/>
  <c r="J17" i="41" s="1"/>
  <c r="D18" i="41"/>
  <c r="B33" i="41"/>
  <c r="F67" i="41"/>
  <c r="G20" i="41"/>
  <c r="J22" i="42" l="1"/>
  <c r="K20" i="41"/>
  <c r="E25" i="42"/>
  <c r="K25" i="42"/>
  <c r="H20" i="41"/>
  <c r="H25" i="42"/>
  <c r="D24" i="42"/>
  <c r="F23" i="42"/>
  <c r="I23" i="42" s="1"/>
  <c r="F73" i="42"/>
  <c r="G26" i="42"/>
  <c r="P25" i="42"/>
  <c r="B34" i="41"/>
  <c r="E20" i="41"/>
  <c r="G21" i="41"/>
  <c r="F68" i="41"/>
  <c r="F18" i="41"/>
  <c r="I18" i="41" s="1"/>
  <c r="J18" i="41" s="1"/>
  <c r="D19" i="41"/>
  <c r="J23" i="42" l="1"/>
  <c r="K26" i="42"/>
  <c r="H26" i="42"/>
  <c r="H21" i="41"/>
  <c r="P26" i="42"/>
  <c r="D25" i="42"/>
  <c r="F24" i="42"/>
  <c r="I24" i="42" s="1"/>
  <c r="E26" i="42"/>
  <c r="G27" i="42"/>
  <c r="F74" i="42"/>
  <c r="F69" i="41"/>
  <c r="G22" i="41"/>
  <c r="B35" i="41"/>
  <c r="F19" i="41"/>
  <c r="I19" i="41" s="1"/>
  <c r="J19" i="41" s="1"/>
  <c r="D20" i="41"/>
  <c r="K21" i="41"/>
  <c r="E21" i="41"/>
  <c r="J24" i="42" l="1"/>
  <c r="H22" i="41"/>
  <c r="H27" i="42"/>
  <c r="K27" i="42"/>
  <c r="E27" i="42"/>
  <c r="P27" i="42"/>
  <c r="I66" i="42"/>
  <c r="G28" i="42"/>
  <c r="D26" i="42"/>
  <c r="F25" i="42"/>
  <c r="I25" i="42" s="1"/>
  <c r="E22" i="41"/>
  <c r="G23" i="41"/>
  <c r="F70" i="41"/>
  <c r="K22" i="41"/>
  <c r="B36" i="41"/>
  <c r="F20" i="41"/>
  <c r="I20" i="41" s="1"/>
  <c r="J20" i="41" s="1"/>
  <c r="D21" i="41"/>
  <c r="J25" i="42" l="1"/>
  <c r="H28" i="42"/>
  <c r="H23" i="41"/>
  <c r="G29" i="42"/>
  <c r="I67" i="42"/>
  <c r="K28" i="42"/>
  <c r="F26" i="42"/>
  <c r="I26" i="42" s="1"/>
  <c r="D27" i="42"/>
  <c r="P28" i="42"/>
  <c r="E28" i="42"/>
  <c r="F71" i="41"/>
  <c r="G24" i="41"/>
  <c r="E23" i="41"/>
  <c r="F21" i="41"/>
  <c r="I21" i="41" s="1"/>
  <c r="J21" i="41" s="1"/>
  <c r="D22" i="41"/>
  <c r="K23" i="41"/>
  <c r="J26" i="42" l="1"/>
  <c r="E24" i="41"/>
  <c r="H24" i="41"/>
  <c r="H29" i="42"/>
  <c r="K29" i="42"/>
  <c r="P29" i="42"/>
  <c r="I68" i="42"/>
  <c r="G30" i="42"/>
  <c r="F27" i="42"/>
  <c r="I27" i="42" s="1"/>
  <c r="D28" i="42"/>
  <c r="E29" i="42"/>
  <c r="G25" i="41"/>
  <c r="F72" i="41"/>
  <c r="F22" i="41"/>
  <c r="I22" i="41" s="1"/>
  <c r="J22" i="41" s="1"/>
  <c r="D23" i="41"/>
  <c r="K24" i="41"/>
  <c r="J27" i="42" l="1"/>
  <c r="K25" i="41"/>
  <c r="E25" i="41"/>
  <c r="H30" i="42"/>
  <c r="E30" i="42"/>
  <c r="H25" i="41"/>
  <c r="P30" i="42"/>
  <c r="F28" i="42"/>
  <c r="I28" i="42" s="1"/>
  <c r="D29" i="42"/>
  <c r="K30" i="42"/>
  <c r="G31" i="42"/>
  <c r="I69" i="42"/>
  <c r="F73" i="41"/>
  <c r="G26" i="41"/>
  <c r="F23" i="41"/>
  <c r="I23" i="41" s="1"/>
  <c r="J23" i="41" s="1"/>
  <c r="D24" i="41"/>
  <c r="J28" i="42" l="1"/>
  <c r="H26" i="41"/>
  <c r="H31" i="42"/>
  <c r="E31" i="42"/>
  <c r="K31" i="42"/>
  <c r="P31" i="42"/>
  <c r="I70" i="42"/>
  <c r="G32" i="42"/>
  <c r="D30" i="42"/>
  <c r="F29" i="42"/>
  <c r="I29" i="42" s="1"/>
  <c r="E26" i="41"/>
  <c r="G27" i="41"/>
  <c r="F74" i="41"/>
  <c r="K26" i="41"/>
  <c r="F24" i="41"/>
  <c r="I24" i="41" s="1"/>
  <c r="J24" i="41" s="1"/>
  <c r="D25" i="41"/>
  <c r="J29" i="42" l="1"/>
  <c r="E27" i="41"/>
  <c r="H32" i="42"/>
  <c r="K27" i="41"/>
  <c r="H27" i="41"/>
  <c r="D31" i="42"/>
  <c r="F30" i="42"/>
  <c r="I30" i="42" s="1"/>
  <c r="P32" i="42"/>
  <c r="K32" i="42"/>
  <c r="G33" i="42"/>
  <c r="I71" i="42"/>
  <c r="E32" i="42"/>
  <c r="D26" i="41"/>
  <c r="F25" i="41"/>
  <c r="I25" i="41" s="1"/>
  <c r="J25" i="41" s="1"/>
  <c r="I66" i="41"/>
  <c r="G28" i="41"/>
  <c r="J30" i="42" l="1"/>
  <c r="H28" i="41"/>
  <c r="H33" i="42"/>
  <c r="I72" i="42"/>
  <c r="G34" i="42"/>
  <c r="P33" i="42"/>
  <c r="K33" i="42"/>
  <c r="F31" i="42"/>
  <c r="I31" i="42" s="1"/>
  <c r="D32" i="42"/>
  <c r="E33" i="42"/>
  <c r="K28" i="41"/>
  <c r="E28" i="41"/>
  <c r="G29" i="41"/>
  <c r="I67" i="41"/>
  <c r="D27" i="41"/>
  <c r="F26" i="41"/>
  <c r="I26" i="41" s="1"/>
  <c r="J26" i="41" s="1"/>
  <c r="J31" i="42" l="1"/>
  <c r="H34" i="42"/>
  <c r="H29" i="41"/>
  <c r="F32" i="42"/>
  <c r="I32" i="42" s="1"/>
  <c r="D33" i="42"/>
  <c r="P34" i="42"/>
  <c r="K34" i="42"/>
  <c r="G35" i="42"/>
  <c r="I73" i="42"/>
  <c r="E34" i="42"/>
  <c r="I68" i="41"/>
  <c r="G30" i="41"/>
  <c r="F27" i="41"/>
  <c r="I27" i="41" s="1"/>
  <c r="J27" i="41" s="1"/>
  <c r="D28" i="41"/>
  <c r="K29" i="41"/>
  <c r="E29" i="41"/>
  <c r="J32" i="42" l="1"/>
  <c r="H30" i="41"/>
  <c r="H35" i="42"/>
  <c r="D34" i="42"/>
  <c r="F33" i="42"/>
  <c r="I33" i="42" s="1"/>
  <c r="K35" i="42"/>
  <c r="I74" i="42"/>
  <c r="G36" i="42"/>
  <c r="P35" i="42"/>
  <c r="E35" i="42"/>
  <c r="K30" i="41"/>
  <c r="G31" i="41"/>
  <c r="I69" i="41"/>
  <c r="E30" i="41"/>
  <c r="F28" i="41"/>
  <c r="I28" i="41" s="1"/>
  <c r="J28" i="41" s="1"/>
  <c r="D29" i="41"/>
  <c r="J33" i="42" l="1"/>
  <c r="E31" i="41"/>
  <c r="E36" i="42"/>
  <c r="H36" i="42"/>
  <c r="H31" i="41"/>
  <c r="K36" i="42"/>
  <c r="P36" i="42"/>
  <c r="F34" i="42"/>
  <c r="I34" i="42" s="1"/>
  <c r="D35" i="42"/>
  <c r="I70" i="41"/>
  <c r="G32" i="41"/>
  <c r="K31" i="41"/>
  <c r="D30" i="41"/>
  <c r="F29" i="41"/>
  <c r="I29" i="41" s="1"/>
  <c r="J29" i="41" s="1"/>
  <c r="J34" i="42" l="1"/>
  <c r="H32" i="41"/>
  <c r="K32" i="41"/>
  <c r="F35" i="42"/>
  <c r="I35" i="42" s="1"/>
  <c r="D36" i="42"/>
  <c r="F36" i="42" s="1"/>
  <c r="I36" i="42" s="1"/>
  <c r="D31" i="41"/>
  <c r="F30" i="41"/>
  <c r="I30" i="41" s="1"/>
  <c r="J30" i="41" s="1"/>
  <c r="E32" i="41"/>
  <c r="G33" i="41"/>
  <c r="I71" i="41"/>
  <c r="J36" i="42" l="1"/>
  <c r="J35" i="42"/>
  <c r="H33" i="41"/>
  <c r="K33" i="41"/>
  <c r="E33" i="41"/>
  <c r="D32" i="41"/>
  <c r="F31" i="41"/>
  <c r="I31" i="41" s="1"/>
  <c r="J31" i="41" s="1"/>
  <c r="I72" i="41"/>
  <c r="G34" i="41"/>
  <c r="H34" i="41" l="1"/>
  <c r="E34" i="41"/>
  <c r="G35" i="41"/>
  <c r="I73" i="41"/>
  <c r="F32" i="41"/>
  <c r="I32" i="41" s="1"/>
  <c r="J32" i="41" s="1"/>
  <c r="D33" i="41"/>
  <c r="K34" i="41"/>
  <c r="H35" i="41" l="1"/>
  <c r="D34" i="41"/>
  <c r="F33" i="41"/>
  <c r="I33" i="41" s="1"/>
  <c r="J33" i="41" s="1"/>
  <c r="I74" i="41"/>
  <c r="G36" i="41"/>
  <c r="E35" i="41"/>
  <c r="K35" i="41"/>
  <c r="K36" i="41" l="1"/>
  <c r="H36" i="41"/>
  <c r="E36" i="41"/>
  <c r="D35" i="41"/>
  <c r="F34" i="41"/>
  <c r="I34" i="41" s="1"/>
  <c r="J34" i="41" s="1"/>
  <c r="F35" i="41" l="1"/>
  <c r="I35" i="41" s="1"/>
  <c r="J35" i="41" s="1"/>
  <c r="D36" i="41"/>
  <c r="F36" i="41" s="1"/>
  <c r="I36" i="41" s="1"/>
  <c r="J36" i="41" s="1"/>
  <c r="E10" i="40" l="1"/>
  <c r="C67" i="40"/>
  <c r="C68" i="40" s="1"/>
  <c r="C49" i="40"/>
  <c r="D48" i="40"/>
  <c r="C48" i="40"/>
  <c r="D47" i="40"/>
  <c r="C47" i="40"/>
  <c r="D46" i="40"/>
  <c r="C46" i="40"/>
  <c r="C45" i="40"/>
  <c r="B11" i="40"/>
  <c r="B12" i="40" s="1"/>
  <c r="B13" i="40" s="1"/>
  <c r="B14" i="40" s="1"/>
  <c r="B15" i="40" s="1"/>
  <c r="B16" i="40" s="1"/>
  <c r="B17" i="40" s="1"/>
  <c r="B18" i="40" s="1"/>
  <c r="B19" i="40" s="1"/>
  <c r="B20" i="40" s="1"/>
  <c r="B21" i="40" s="1"/>
  <c r="B22" i="40" s="1"/>
  <c r="B23" i="40" s="1"/>
  <c r="B24" i="40" s="1"/>
  <c r="B25" i="40" s="1"/>
  <c r="G10" i="40"/>
  <c r="B3" i="40"/>
  <c r="C52" i="40" s="1"/>
  <c r="B9" i="40" s="1"/>
  <c r="C10" i="40" l="1"/>
  <c r="D10" i="40" s="1"/>
  <c r="D11" i="40" s="1"/>
  <c r="N59" i="40"/>
  <c r="G11" i="40"/>
  <c r="K11" i="40"/>
  <c r="B26" i="40"/>
  <c r="E11" i="40"/>
  <c r="C69" i="40"/>
  <c r="G12" i="40" l="1"/>
  <c r="G13" i="40" s="1"/>
  <c r="N63" i="40"/>
  <c r="N60" i="40"/>
  <c r="P59" i="40" s="1"/>
  <c r="N64" i="40"/>
  <c r="B27" i="40"/>
  <c r="E12" i="40"/>
  <c r="E13" i="40" s="1"/>
  <c r="D12" i="40"/>
  <c r="D13" i="40" s="1"/>
  <c r="K12" i="40"/>
  <c r="K13" i="40" s="1"/>
  <c r="F11" i="40"/>
  <c r="F10" i="40"/>
  <c r="C70" i="40"/>
  <c r="G14" i="40" l="1"/>
  <c r="P63" i="40"/>
  <c r="C59" i="40" s="1"/>
  <c r="H10" i="40" s="1"/>
  <c r="H11" i="40" s="1"/>
  <c r="H12" i="40" s="1"/>
  <c r="H13" i="40" s="1"/>
  <c r="H14" i="40" s="1"/>
  <c r="F12" i="40"/>
  <c r="E14" i="40"/>
  <c r="K14" i="40"/>
  <c r="D14" i="40"/>
  <c r="B28" i="40"/>
  <c r="C71" i="40"/>
  <c r="G15" i="40" l="1"/>
  <c r="H15" i="40"/>
  <c r="I11" i="40"/>
  <c r="J11" i="40" s="1"/>
  <c r="I10" i="40"/>
  <c r="J10" i="40" s="1"/>
  <c r="I12" i="40"/>
  <c r="J12" i="40" s="1"/>
  <c r="D15" i="40"/>
  <c r="K15" i="40"/>
  <c r="E15" i="40"/>
  <c r="B29" i="40"/>
  <c r="F13" i="40"/>
  <c r="I13" i="40" s="1"/>
  <c r="J13" i="40" s="1"/>
  <c r="C72" i="40"/>
  <c r="F14" i="40"/>
  <c r="G16" i="40" l="1"/>
  <c r="H16" i="40"/>
  <c r="I14" i="40"/>
  <c r="J14" i="40" s="1"/>
  <c r="K16" i="40"/>
  <c r="D16" i="40"/>
  <c r="B30" i="40"/>
  <c r="E16" i="40"/>
  <c r="C73" i="40"/>
  <c r="F15" i="40"/>
  <c r="I15" i="40" s="1"/>
  <c r="J15" i="40" s="1"/>
  <c r="G17" i="40" l="1"/>
  <c r="H17" i="40"/>
  <c r="D17" i="40"/>
  <c r="E17" i="40"/>
  <c r="K17" i="40"/>
  <c r="B31" i="40"/>
  <c r="C74" i="40"/>
  <c r="F16" i="40"/>
  <c r="G18" i="40" l="1"/>
  <c r="H18" i="40"/>
  <c r="I16" i="40"/>
  <c r="J16" i="40" s="1"/>
  <c r="E18" i="40"/>
  <c r="B32" i="40"/>
  <c r="D18" i="40"/>
  <c r="K18" i="40"/>
  <c r="F66" i="40"/>
  <c r="F17" i="40"/>
  <c r="I17" i="40" s="1"/>
  <c r="J17" i="40" s="1"/>
  <c r="G19" i="40" l="1"/>
  <c r="H19" i="40"/>
  <c r="B33" i="40"/>
  <c r="K19" i="40"/>
  <c r="E19" i="40"/>
  <c r="D19" i="40"/>
  <c r="F67" i="40"/>
  <c r="F18" i="40"/>
  <c r="I18" i="40" s="1"/>
  <c r="J18" i="40" s="1"/>
  <c r="G20" i="40" l="1"/>
  <c r="H20" i="40"/>
  <c r="K20" i="40"/>
  <c r="D20" i="40"/>
  <c r="B34" i="40"/>
  <c r="E20" i="40"/>
  <c r="F68" i="40"/>
  <c r="F19" i="40"/>
  <c r="I19" i="40" s="1"/>
  <c r="J19" i="40" s="1"/>
  <c r="G21" i="40" l="1"/>
  <c r="H21" i="40"/>
  <c r="D21" i="40"/>
  <c r="E21" i="40"/>
  <c r="K21" i="40"/>
  <c r="B35" i="40"/>
  <c r="F69" i="40"/>
  <c r="G22" i="40"/>
  <c r="F20" i="40"/>
  <c r="I20" i="40" s="1"/>
  <c r="J20" i="40" s="1"/>
  <c r="H22" i="40" l="1"/>
  <c r="E22" i="40"/>
  <c r="B36" i="40"/>
  <c r="D22" i="40"/>
  <c r="K22" i="40"/>
  <c r="G23" i="40"/>
  <c r="F70" i="40"/>
  <c r="F21" i="40"/>
  <c r="I21" i="40" s="1"/>
  <c r="J21" i="40" s="1"/>
  <c r="H23" i="40" l="1"/>
  <c r="K23" i="40"/>
  <c r="E23" i="40"/>
  <c r="D23" i="40"/>
  <c r="F71" i="40"/>
  <c r="G24" i="40"/>
  <c r="H24" i="40" l="1"/>
  <c r="D24" i="40"/>
  <c r="E24" i="40"/>
  <c r="K24" i="40"/>
  <c r="G25" i="40"/>
  <c r="F72" i="40"/>
  <c r="H25" i="40" l="1"/>
  <c r="K25" i="40"/>
  <c r="E25" i="40"/>
  <c r="D25" i="40"/>
  <c r="F73" i="40"/>
  <c r="G26" i="40"/>
  <c r="H26" i="40" l="1"/>
  <c r="D26" i="40"/>
  <c r="E26" i="40"/>
  <c r="K26" i="40"/>
  <c r="F22" i="40"/>
  <c r="I22" i="40" s="1"/>
  <c r="J22" i="40" s="1"/>
  <c r="G27" i="40"/>
  <c r="F74" i="40"/>
  <c r="H27" i="40" l="1"/>
  <c r="K27" i="40"/>
  <c r="E27" i="40"/>
  <c r="D27" i="40"/>
  <c r="I66" i="40"/>
  <c r="G28" i="40"/>
  <c r="F23" i="40"/>
  <c r="I23" i="40" s="1"/>
  <c r="J23" i="40" s="1"/>
  <c r="H28" i="40" l="1"/>
  <c r="D28" i="40"/>
  <c r="E28" i="40"/>
  <c r="K28" i="40"/>
  <c r="F24" i="40"/>
  <c r="I24" i="40" s="1"/>
  <c r="J24" i="40" s="1"/>
  <c r="G29" i="40"/>
  <c r="I67" i="40"/>
  <c r="H29" i="40" l="1"/>
  <c r="K29" i="40"/>
  <c r="E29" i="40"/>
  <c r="D29" i="40"/>
  <c r="I68" i="40"/>
  <c r="G30" i="40"/>
  <c r="F25" i="40"/>
  <c r="I25" i="40" s="1"/>
  <c r="J25" i="40" s="1"/>
  <c r="H30" i="40" l="1"/>
  <c r="D30" i="40"/>
  <c r="E30" i="40"/>
  <c r="K30" i="40"/>
  <c r="F26" i="40"/>
  <c r="I26" i="40" s="1"/>
  <c r="J26" i="40" s="1"/>
  <c r="G31" i="40"/>
  <c r="I69" i="40"/>
  <c r="H31" i="40" l="1"/>
  <c r="K31" i="40"/>
  <c r="E31" i="40"/>
  <c r="D31" i="40"/>
  <c r="I70" i="40"/>
  <c r="G32" i="40"/>
  <c r="F27" i="40"/>
  <c r="I27" i="40" s="1"/>
  <c r="J27" i="40" s="1"/>
  <c r="H32" i="40" l="1"/>
  <c r="D32" i="40"/>
  <c r="E32" i="40"/>
  <c r="K32" i="40"/>
  <c r="G33" i="40"/>
  <c r="I71" i="40"/>
  <c r="F28" i="40"/>
  <c r="I28" i="40" s="1"/>
  <c r="J28" i="40" s="1"/>
  <c r="H33" i="40" l="1"/>
  <c r="K33" i="40"/>
  <c r="E33" i="40"/>
  <c r="D33" i="40"/>
  <c r="F29" i="40"/>
  <c r="I29" i="40" s="1"/>
  <c r="J29" i="40" s="1"/>
  <c r="I72" i="40"/>
  <c r="G34" i="40"/>
  <c r="H34" i="40" l="1"/>
  <c r="D34" i="40"/>
  <c r="E34" i="40"/>
  <c r="K34" i="40"/>
  <c r="G35" i="40"/>
  <c r="I73" i="40"/>
  <c r="F30" i="40"/>
  <c r="I30" i="40" s="1"/>
  <c r="J30" i="40" s="1"/>
  <c r="H35" i="40" l="1"/>
  <c r="K35" i="40"/>
  <c r="E35" i="40"/>
  <c r="F34" i="40"/>
  <c r="D35" i="40"/>
  <c r="F31" i="40"/>
  <c r="I31" i="40" s="1"/>
  <c r="J31" i="40" s="1"/>
  <c r="I74" i="40"/>
  <c r="G36" i="40"/>
  <c r="H36" i="40" l="1"/>
  <c r="I34" i="40"/>
  <c r="J34" i="40" s="1"/>
  <c r="E36" i="40"/>
  <c r="K36" i="40"/>
  <c r="F35" i="40"/>
  <c r="D36" i="40"/>
  <c r="F33" i="40"/>
  <c r="I33" i="40" s="1"/>
  <c r="J33" i="40" s="1"/>
  <c r="F32" i="40"/>
  <c r="I32" i="40" s="1"/>
  <c r="J32" i="40" s="1"/>
  <c r="F36" i="40" l="1"/>
  <c r="I36" i="40" s="1"/>
  <c r="J36" i="40" s="1"/>
  <c r="I35" i="40"/>
  <c r="J35" i="40" s="1"/>
  <c r="G63" i="39"/>
  <c r="D47" i="39"/>
  <c r="K63" i="39"/>
  <c r="J63" i="39"/>
  <c r="H58" i="39"/>
  <c r="C84" i="39"/>
  <c r="F63" i="39"/>
  <c r="K64" i="39"/>
  <c r="J64" i="39"/>
  <c r="G64" i="39"/>
  <c r="F64" i="39"/>
  <c r="C64" i="39"/>
  <c r="C63" i="39"/>
  <c r="I59" i="39"/>
  <c r="H59" i="39"/>
  <c r="F59" i="39"/>
  <c r="D52" i="39"/>
  <c r="C52" i="39"/>
  <c r="C51" i="39"/>
  <c r="D50" i="39"/>
  <c r="C50" i="39"/>
  <c r="D49" i="39"/>
  <c r="C49" i="39"/>
  <c r="C48" i="39"/>
  <c r="C47" i="39"/>
  <c r="D46" i="39"/>
  <c r="E68" i="39" s="1"/>
  <c r="B15" i="39"/>
  <c r="B16" i="39" s="1"/>
  <c r="B17" i="39" s="1"/>
  <c r="B18" i="39" s="1"/>
  <c r="B19" i="39" s="1"/>
  <c r="B20" i="39" s="1"/>
  <c r="B21" i="39" s="1"/>
  <c r="B22" i="39" s="1"/>
  <c r="B23" i="39" s="1"/>
  <c r="B24" i="39" s="1"/>
  <c r="B25" i="39" s="1"/>
  <c r="B26" i="39" s="1"/>
  <c r="B27" i="39" s="1"/>
  <c r="B28" i="39" s="1"/>
  <c r="B12" i="39"/>
  <c r="B5" i="39"/>
  <c r="D9" i="28"/>
  <c r="E9" i="28"/>
  <c r="F58" i="39" l="1"/>
  <c r="F60" i="39" s="1"/>
  <c r="H60" i="39" s="1"/>
  <c r="C14" i="39" s="1"/>
  <c r="D14" i="39" s="1"/>
  <c r="C73" i="39"/>
  <c r="I58" i="39" s="1"/>
  <c r="K343" i="28"/>
  <c r="F65" i="39"/>
  <c r="K341" i="28"/>
  <c r="D44" i="46"/>
  <c r="D49" i="46" s="1"/>
  <c r="D44" i="43"/>
  <c r="D49" i="43" s="1"/>
  <c r="D44" i="44"/>
  <c r="D49" i="44" s="1"/>
  <c r="D44" i="42"/>
  <c r="D49" i="42" s="1"/>
  <c r="D44" i="41"/>
  <c r="D49" i="41" s="1"/>
  <c r="D44" i="40"/>
  <c r="D49" i="40" s="1"/>
  <c r="B29" i="39"/>
  <c r="C85" i="39"/>
  <c r="H64" i="39"/>
  <c r="H63" i="39"/>
  <c r="K342" i="28"/>
  <c r="I60" i="39" l="1"/>
  <c r="E14" i="39" s="1"/>
  <c r="E15" i="39" s="1"/>
  <c r="E16" i="39" s="1"/>
  <c r="G58" i="39"/>
  <c r="G59" i="39" s="1"/>
  <c r="G60" i="39" s="1"/>
  <c r="H65" i="39"/>
  <c r="I63" i="39" s="1"/>
  <c r="D15" i="39"/>
  <c r="C86" i="39"/>
  <c r="B30" i="39"/>
  <c r="C65" i="46" l="1"/>
  <c r="C65" i="44"/>
  <c r="C65" i="43"/>
  <c r="C65" i="42"/>
  <c r="C65" i="41"/>
  <c r="C65" i="40"/>
  <c r="C82" i="39"/>
  <c r="E17" i="39"/>
  <c r="D16" i="39"/>
  <c r="I64" i="39"/>
  <c r="J65" i="39" s="1"/>
  <c r="F14" i="39" s="1"/>
  <c r="C87" i="39"/>
  <c r="B31" i="39"/>
  <c r="G65" i="39"/>
  <c r="D48" i="39" s="1"/>
  <c r="D78" i="39"/>
  <c r="K340" i="28"/>
  <c r="K339" i="28"/>
  <c r="K338" i="28"/>
  <c r="K337" i="28"/>
  <c r="K336" i="28"/>
  <c r="K335" i="28"/>
  <c r="K334" i="28"/>
  <c r="K333" i="28"/>
  <c r="K332" i="28"/>
  <c r="K331" i="28"/>
  <c r="K330" i="28"/>
  <c r="K329" i="28"/>
  <c r="E18" i="39" l="1"/>
  <c r="G14" i="39"/>
  <c r="H14" i="39" s="1"/>
  <c r="F15" i="39"/>
  <c r="C88" i="39"/>
  <c r="K65" i="39"/>
  <c r="B32" i="39"/>
  <c r="I65" i="39"/>
  <c r="D17" i="39"/>
  <c r="E19" i="39" l="1"/>
  <c r="E20" i="39" s="1"/>
  <c r="D18" i="39"/>
  <c r="D51" i="39"/>
  <c r="C89" i="39"/>
  <c r="B33" i="39"/>
  <c r="G15" i="39"/>
  <c r="H15" i="39" s="1"/>
  <c r="F16" i="39"/>
  <c r="D19" i="39" l="1"/>
  <c r="F17" i="39"/>
  <c r="G16" i="39"/>
  <c r="H16" i="39" s="1"/>
  <c r="B34" i="39"/>
  <c r="C90" i="39"/>
  <c r="E21" i="39"/>
  <c r="B35" i="39" l="1"/>
  <c r="D20" i="39"/>
  <c r="C91" i="39"/>
  <c r="E22" i="39"/>
  <c r="G17" i="39"/>
  <c r="H17" i="39" s="1"/>
  <c r="F18" i="39"/>
  <c r="E23" i="39" l="1"/>
  <c r="F83" i="39"/>
  <c r="B36" i="39"/>
  <c r="F19" i="39"/>
  <c r="G18" i="39"/>
  <c r="H18" i="39" s="1"/>
  <c r="D21" i="39"/>
  <c r="F84" i="39" l="1"/>
  <c r="E24" i="39"/>
  <c r="G19" i="39"/>
  <c r="H19" i="39" s="1"/>
  <c r="F20" i="39"/>
  <c r="D22" i="39"/>
  <c r="B37" i="39"/>
  <c r="D23" i="39" l="1"/>
  <c r="B38" i="39"/>
  <c r="F21" i="39"/>
  <c r="G20" i="39"/>
  <c r="H20" i="39" s="1"/>
  <c r="E25" i="39"/>
  <c r="F85" i="39"/>
  <c r="B39" i="39" l="1"/>
  <c r="G21" i="39"/>
  <c r="H21" i="39" s="1"/>
  <c r="F22" i="39"/>
  <c r="D24" i="39"/>
  <c r="F86" i="39"/>
  <c r="E26" i="39"/>
  <c r="F23" i="39" l="1"/>
  <c r="G22" i="39"/>
  <c r="H22" i="39" s="1"/>
  <c r="E27" i="39"/>
  <c r="F87" i="39"/>
  <c r="D25" i="39"/>
  <c r="B40" i="39"/>
  <c r="D26" i="39" l="1"/>
  <c r="G23" i="39"/>
  <c r="H23" i="39" s="1"/>
  <c r="F24" i="39"/>
  <c r="F88" i="39"/>
  <c r="E28" i="39"/>
  <c r="F25" i="39" l="1"/>
  <c r="G24" i="39"/>
  <c r="H24" i="39" s="1"/>
  <c r="F89" i="39"/>
  <c r="E29" i="39"/>
  <c r="D27" i="39"/>
  <c r="G25" i="39" l="1"/>
  <c r="H25" i="39" s="1"/>
  <c r="F26" i="39"/>
  <c r="D28" i="39"/>
  <c r="F90" i="39"/>
  <c r="E30" i="39"/>
  <c r="F91" i="39" l="1"/>
  <c r="E31" i="39"/>
  <c r="D29" i="39"/>
  <c r="F27" i="39"/>
  <c r="G26" i="39"/>
  <c r="H26" i="39" s="1"/>
  <c r="G27" i="39" l="1"/>
  <c r="H27" i="39" s="1"/>
  <c r="F28" i="39"/>
  <c r="I83" i="39"/>
  <c r="E32" i="39"/>
  <c r="D30" i="39"/>
  <c r="E33" i="39" l="1"/>
  <c r="I84" i="39"/>
  <c r="D31" i="39"/>
  <c r="G28" i="39"/>
  <c r="H28" i="39" s="1"/>
  <c r="F29" i="39"/>
  <c r="D32" i="39" l="1"/>
  <c r="G29" i="39"/>
  <c r="H29" i="39" s="1"/>
  <c r="F30" i="39"/>
  <c r="I85" i="39"/>
  <c r="E34" i="39"/>
  <c r="E35" i="39" l="1"/>
  <c r="I86" i="39"/>
  <c r="D33" i="39"/>
  <c r="F31" i="39"/>
  <c r="G30" i="39"/>
  <c r="H30" i="39" s="1"/>
  <c r="I87" i="39" l="1"/>
  <c r="E36" i="39"/>
  <c r="G31" i="39"/>
  <c r="H31" i="39" s="1"/>
  <c r="F32" i="39"/>
  <c r="D34" i="39"/>
  <c r="D35" i="39" l="1"/>
  <c r="E37" i="39"/>
  <c r="I88" i="39"/>
  <c r="G32" i="39"/>
  <c r="H32" i="39" s="1"/>
  <c r="F33" i="39"/>
  <c r="I89" i="39" l="1"/>
  <c r="E38" i="39"/>
  <c r="D36" i="39"/>
  <c r="F34" i="39"/>
  <c r="G33" i="39"/>
  <c r="H33" i="39" s="1"/>
  <c r="D37" i="39" l="1"/>
  <c r="F35" i="39"/>
  <c r="G34" i="39"/>
  <c r="H34" i="39" s="1"/>
  <c r="I90" i="39"/>
  <c r="E39" i="39"/>
  <c r="G35" i="39" l="1"/>
  <c r="H35" i="39" s="1"/>
  <c r="F36" i="39"/>
  <c r="I91" i="39"/>
  <c r="E40" i="39"/>
  <c r="D38" i="39"/>
  <c r="D39" i="39" l="1"/>
  <c r="F37" i="39"/>
  <c r="G36" i="39"/>
  <c r="H36" i="39" s="1"/>
  <c r="F38" i="39" l="1"/>
  <c r="G37" i="39"/>
  <c r="H37" i="39" s="1"/>
  <c r="D40" i="39"/>
  <c r="F39" i="39" l="1"/>
  <c r="G38" i="39"/>
  <c r="H38" i="39" s="1"/>
  <c r="F40" i="39" l="1"/>
  <c r="G39" i="39"/>
  <c r="H39" i="39" s="1"/>
  <c r="G40" i="39" l="1"/>
  <c r="H40" i="39" s="1"/>
  <c r="D46" i="29" l="1"/>
  <c r="B54" i="25" l="1"/>
  <c r="B41" i="25"/>
  <c r="B44" i="28" l="1"/>
  <c r="K302" i="28" l="1"/>
  <c r="K301" i="28"/>
  <c r="K300" i="28"/>
  <c r="K298" i="28"/>
  <c r="K297" i="28"/>
  <c r="K296" i="28"/>
  <c r="K294" i="28"/>
  <c r="K293" i="28"/>
  <c r="K292" i="28"/>
  <c r="K290" i="28"/>
  <c r="K289" i="28"/>
  <c r="K288" i="28"/>
  <c r="K286" i="28"/>
  <c r="K285" i="28"/>
  <c r="K284" i="28"/>
  <c r="K282" i="28"/>
  <c r="K281" i="28"/>
  <c r="K304" i="28"/>
  <c r="C84" i="37"/>
  <c r="J63" i="37"/>
  <c r="D73" i="37"/>
  <c r="I59" i="37" s="1"/>
  <c r="C73" i="37"/>
  <c r="I58" i="37" s="1"/>
  <c r="H59" i="37"/>
  <c r="H58" i="37"/>
  <c r="F64" i="37"/>
  <c r="F58" i="37"/>
  <c r="E68" i="37"/>
  <c r="K64" i="37"/>
  <c r="J64" i="37"/>
  <c r="G64" i="37"/>
  <c r="C64" i="37"/>
  <c r="K63" i="37"/>
  <c r="G63" i="37"/>
  <c r="C63" i="37"/>
  <c r="D52" i="37"/>
  <c r="C52" i="37"/>
  <c r="C51" i="37"/>
  <c r="D50" i="37"/>
  <c r="C50" i="37"/>
  <c r="D49" i="37"/>
  <c r="C49" i="37"/>
  <c r="C48" i="37"/>
  <c r="D47" i="37"/>
  <c r="C47" i="37"/>
  <c r="B15" i="37"/>
  <c r="B16" i="37" s="1"/>
  <c r="B17" i="37" s="1"/>
  <c r="B18" i="37" s="1"/>
  <c r="B19" i="37" s="1"/>
  <c r="B20" i="37" s="1"/>
  <c r="B21" i="37" s="1"/>
  <c r="B22" i="37" s="1"/>
  <c r="B23" i="37" s="1"/>
  <c r="B24" i="37" s="1"/>
  <c r="B25" i="37" s="1"/>
  <c r="B26" i="37" s="1"/>
  <c r="B27" i="37" s="1"/>
  <c r="B28" i="37" s="1"/>
  <c r="B29" i="37" s="1"/>
  <c r="B12" i="37"/>
  <c r="B5" i="37"/>
  <c r="F63" i="37" l="1"/>
  <c r="H63" i="37" s="1"/>
  <c r="F59" i="37"/>
  <c r="F60" i="37" s="1"/>
  <c r="H60" i="37" s="1"/>
  <c r="C14" i="37" s="1"/>
  <c r="D14" i="37" s="1"/>
  <c r="D15" i="37" s="1"/>
  <c r="K283" i="28"/>
  <c r="K287" i="28"/>
  <c r="K291" i="28"/>
  <c r="K295" i="28"/>
  <c r="K299" i="28"/>
  <c r="K303" i="28"/>
  <c r="B30" i="37"/>
  <c r="H64" i="37"/>
  <c r="C85" i="37"/>
  <c r="F65" i="37" l="1"/>
  <c r="H65" i="37"/>
  <c r="G58" i="37"/>
  <c r="G59" i="37" s="1"/>
  <c r="G60" i="37" s="1"/>
  <c r="I60" i="37"/>
  <c r="E14" i="37" s="1"/>
  <c r="E15" i="37" s="1"/>
  <c r="E16" i="37" s="1"/>
  <c r="E17" i="37" s="1"/>
  <c r="D16" i="37"/>
  <c r="C86" i="37"/>
  <c r="B31" i="37"/>
  <c r="D78" i="37" l="1"/>
  <c r="I63" i="37"/>
  <c r="G65" i="37"/>
  <c r="D48" i="37" s="1"/>
  <c r="D17" i="37"/>
  <c r="C87" i="37"/>
  <c r="E18" i="37"/>
  <c r="B32" i="37"/>
  <c r="I64" i="37" l="1"/>
  <c r="I65" i="37" s="1"/>
  <c r="D18" i="37"/>
  <c r="B33" i="37"/>
  <c r="E19" i="37"/>
  <c r="C88" i="37"/>
  <c r="J65" i="37" l="1"/>
  <c r="F14" i="37" s="1"/>
  <c r="F15" i="37" s="1"/>
  <c r="F16" i="37" s="1"/>
  <c r="F17" i="37" s="1"/>
  <c r="F18" i="37" s="1"/>
  <c r="F19" i="37" s="1"/>
  <c r="K65" i="37"/>
  <c r="D51" i="37" s="1"/>
  <c r="D19" i="37"/>
  <c r="C89" i="37"/>
  <c r="E20" i="37"/>
  <c r="B34" i="37"/>
  <c r="G14" i="37" l="1"/>
  <c r="H14" i="37" s="1"/>
  <c r="G18" i="37"/>
  <c r="H18" i="37" s="1"/>
  <c r="D20" i="37"/>
  <c r="F20" i="37"/>
  <c r="G19" i="37"/>
  <c r="H19" i="37" s="1"/>
  <c r="E21" i="37"/>
  <c r="C90" i="37"/>
  <c r="B35" i="37"/>
  <c r="G15" i="37"/>
  <c r="H15" i="37" s="1"/>
  <c r="D21" i="37" l="1"/>
  <c r="F21" i="37"/>
  <c r="G20" i="37"/>
  <c r="H20" i="37" s="1"/>
  <c r="G16" i="37"/>
  <c r="H16" i="37" s="1"/>
  <c r="B36" i="37"/>
  <c r="C91" i="37"/>
  <c r="E22" i="37"/>
  <c r="F22" i="37" l="1"/>
  <c r="G21" i="37"/>
  <c r="H21" i="37" s="1"/>
  <c r="D22" i="37"/>
  <c r="E23" i="37"/>
  <c r="F83" i="37"/>
  <c r="B37" i="37"/>
  <c r="G17" i="37"/>
  <c r="H17" i="37" s="1"/>
  <c r="D23" i="37" l="1"/>
  <c r="F23" i="37"/>
  <c r="G22" i="37"/>
  <c r="H22" i="37" s="1"/>
  <c r="F84" i="37"/>
  <c r="E24" i="37"/>
  <c r="B38" i="37"/>
  <c r="G23" i="37" l="1"/>
  <c r="H23" i="37" s="1"/>
  <c r="F24" i="37"/>
  <c r="D24" i="37"/>
  <c r="B39" i="37"/>
  <c r="E25" i="37"/>
  <c r="F85" i="37"/>
  <c r="D25" i="37" l="1"/>
  <c r="D26" i="37" s="1"/>
  <c r="F25" i="37"/>
  <c r="B40" i="37"/>
  <c r="F86" i="37"/>
  <c r="E26" i="37" l="1"/>
  <c r="F26" i="37"/>
  <c r="G25" i="37"/>
  <c r="H25" i="37" s="1"/>
  <c r="D27" i="37"/>
  <c r="F87" i="37"/>
  <c r="E27" i="37" l="1"/>
  <c r="F27" i="37"/>
  <c r="G26" i="37"/>
  <c r="H26" i="37" s="1"/>
  <c r="F88" i="37"/>
  <c r="D28" i="37"/>
  <c r="E28" i="37" l="1"/>
  <c r="F28" i="37"/>
  <c r="G27" i="37"/>
  <c r="H27" i="37" s="1"/>
  <c r="D29" i="37"/>
  <c r="F89" i="37"/>
  <c r="E29" i="37" l="1"/>
  <c r="F29" i="37"/>
  <c r="G28" i="37"/>
  <c r="H28" i="37" s="1"/>
  <c r="G24" i="37"/>
  <c r="H24" i="37" s="1"/>
  <c r="F90" i="37"/>
  <c r="D30" i="37"/>
  <c r="G29" i="37" l="1"/>
  <c r="H29" i="37" s="1"/>
  <c r="F30" i="37"/>
  <c r="E30" i="37"/>
  <c r="D31" i="37"/>
  <c r="F91" i="37"/>
  <c r="E31" i="37" l="1"/>
  <c r="F31" i="37"/>
  <c r="G30" i="37"/>
  <c r="H30" i="37" s="1"/>
  <c r="I83" i="37"/>
  <c r="D32" i="37"/>
  <c r="F32" i="37" l="1"/>
  <c r="G31" i="37"/>
  <c r="H31" i="37" s="1"/>
  <c r="E32" i="37"/>
  <c r="D33" i="37"/>
  <c r="I84" i="37"/>
  <c r="E33" i="37" l="1"/>
  <c r="F33" i="37"/>
  <c r="G32" i="37"/>
  <c r="H32" i="37" s="1"/>
  <c r="I85" i="37"/>
  <c r="D34" i="37"/>
  <c r="F34" i="37" l="1"/>
  <c r="G33" i="37"/>
  <c r="H33" i="37" s="1"/>
  <c r="E34" i="37"/>
  <c r="D35" i="37"/>
  <c r="I86" i="37"/>
  <c r="E35" i="37" l="1"/>
  <c r="F35" i="37"/>
  <c r="G34" i="37"/>
  <c r="H34" i="37" s="1"/>
  <c r="I87" i="37"/>
  <c r="D36" i="37"/>
  <c r="F36" i="37" l="1"/>
  <c r="G35" i="37"/>
  <c r="H35" i="37" s="1"/>
  <c r="E36" i="37"/>
  <c r="D37" i="37"/>
  <c r="I88" i="37"/>
  <c r="E37" i="37" l="1"/>
  <c r="F37" i="37"/>
  <c r="G36" i="37"/>
  <c r="H36" i="37" s="1"/>
  <c r="I89" i="37"/>
  <c r="D38" i="37"/>
  <c r="F38" i="37" l="1"/>
  <c r="G37" i="37"/>
  <c r="H37" i="37" s="1"/>
  <c r="E38" i="37"/>
  <c r="D39" i="37"/>
  <c r="I90" i="37"/>
  <c r="E39" i="37" l="1"/>
  <c r="F39" i="37"/>
  <c r="G38" i="37"/>
  <c r="H38" i="37" s="1"/>
  <c r="I91" i="37"/>
  <c r="D40" i="37"/>
  <c r="F40" i="37" l="1"/>
  <c r="G39" i="37"/>
  <c r="H39" i="37" s="1"/>
  <c r="E40" i="37"/>
  <c r="G40" i="37" l="1"/>
  <c r="H40" i="37" s="1"/>
  <c r="C82" i="37" l="1"/>
  <c r="H59" i="36" l="1"/>
  <c r="H58" i="36"/>
  <c r="F59" i="36"/>
  <c r="F58" i="36"/>
  <c r="K328" i="28" l="1"/>
  <c r="K327" i="28"/>
  <c r="K326" i="28"/>
  <c r="K324" i="28"/>
  <c r="K323" i="28"/>
  <c r="K322" i="28"/>
  <c r="K320" i="28"/>
  <c r="K319" i="28"/>
  <c r="K318" i="28"/>
  <c r="K316" i="28"/>
  <c r="K315" i="28"/>
  <c r="K314" i="28"/>
  <c r="K312" i="28"/>
  <c r="K311" i="28"/>
  <c r="K310" i="28"/>
  <c r="K308" i="28"/>
  <c r="K307" i="28"/>
  <c r="K306" i="28"/>
  <c r="K280" i="28"/>
  <c r="K279" i="28"/>
  <c r="K278" i="28"/>
  <c r="K276" i="28"/>
  <c r="K275" i="28"/>
  <c r="K274" i="28"/>
  <c r="K272" i="28"/>
  <c r="K271" i="28"/>
  <c r="K270" i="28"/>
  <c r="K268" i="28"/>
  <c r="K267" i="28"/>
  <c r="K266" i="28"/>
  <c r="K264" i="28"/>
  <c r="K263" i="28"/>
  <c r="K262" i="28"/>
  <c r="K260" i="28"/>
  <c r="K259" i="28"/>
  <c r="K258" i="28"/>
  <c r="K256" i="28"/>
  <c r="K255" i="28"/>
  <c r="K254" i="28"/>
  <c r="K251" i="28"/>
  <c r="K250" i="28"/>
  <c r="K249" i="28"/>
  <c r="K247" i="28"/>
  <c r="K246" i="28"/>
  <c r="K245" i="28"/>
  <c r="K243" i="28"/>
  <c r="K242" i="28"/>
  <c r="K241" i="28"/>
  <c r="K239" i="28"/>
  <c r="K238" i="28"/>
  <c r="K237" i="28"/>
  <c r="K235" i="28"/>
  <c r="K234" i="28"/>
  <c r="K233" i="28"/>
  <c r="K231" i="28"/>
  <c r="K230" i="28"/>
  <c r="K229" i="28"/>
  <c r="K227" i="28"/>
  <c r="K226" i="28"/>
  <c r="K225" i="28"/>
  <c r="K223" i="28"/>
  <c r="K222" i="28"/>
  <c r="K221" i="28"/>
  <c r="K219" i="28"/>
  <c r="K218" i="28"/>
  <c r="K217" i="28"/>
  <c r="K215" i="28"/>
  <c r="K214" i="28"/>
  <c r="K213" i="28"/>
  <c r="K211" i="28"/>
  <c r="K210" i="28"/>
  <c r="K209" i="28"/>
  <c r="K207" i="28"/>
  <c r="K206" i="28"/>
  <c r="K205" i="28"/>
  <c r="K203" i="28"/>
  <c r="K202" i="28"/>
  <c r="K201" i="28"/>
  <c r="K199" i="28"/>
  <c r="K197" i="28"/>
  <c r="K195" i="28"/>
  <c r="K193" i="28"/>
  <c r="K191" i="28"/>
  <c r="K190" i="28"/>
  <c r="K189" i="28"/>
  <c r="K187" i="28"/>
  <c r="K185" i="28"/>
  <c r="K183" i="28"/>
  <c r="K181" i="28"/>
  <c r="K179" i="28"/>
  <c r="K178" i="28"/>
  <c r="K177" i="28"/>
  <c r="K175" i="28"/>
  <c r="K174" i="28"/>
  <c r="K173" i="28"/>
  <c r="K171" i="28"/>
  <c r="K169" i="28"/>
  <c r="K167" i="28"/>
  <c r="K166" i="28"/>
  <c r="K165" i="28"/>
  <c r="K163" i="28"/>
  <c r="K161" i="28"/>
  <c r="K186" i="28" l="1"/>
  <c r="K162" i="28"/>
  <c r="K194" i="28"/>
  <c r="K170" i="28"/>
  <c r="K224" i="28"/>
  <c r="K253" i="28"/>
  <c r="K265" i="28"/>
  <c r="K273" i="28"/>
  <c r="K305" i="28"/>
  <c r="K325" i="28"/>
  <c r="K172" i="28"/>
  <c r="K196" i="28"/>
  <c r="K244" i="28"/>
  <c r="K182" i="28"/>
  <c r="K198" i="28"/>
  <c r="K200" i="28"/>
  <c r="K248" i="28"/>
  <c r="K208" i="28"/>
  <c r="K240" i="28"/>
  <c r="K257" i="28"/>
  <c r="K261" i="28"/>
  <c r="K269" i="28"/>
  <c r="K277" i="28"/>
  <c r="K309" i="28"/>
  <c r="K313" i="28"/>
  <c r="K317" i="28"/>
  <c r="K321" i="28"/>
  <c r="K164" i="28"/>
  <c r="K180" i="28"/>
  <c r="K188" i="28"/>
  <c r="K212" i="28"/>
  <c r="K228" i="28"/>
  <c r="K216" i="28"/>
  <c r="K232" i="28"/>
  <c r="K168" i="28"/>
  <c r="K176" i="28"/>
  <c r="K184" i="28"/>
  <c r="K192" i="28"/>
  <c r="K204" i="28"/>
  <c r="K220" i="28"/>
  <c r="K236" i="28"/>
  <c r="K252" i="28"/>
  <c r="B15" i="28" l="1"/>
  <c r="B16" i="28" l="1"/>
  <c r="B17" i="28" l="1"/>
  <c r="C84" i="36"/>
  <c r="D73" i="36"/>
  <c r="I59" i="36" s="1"/>
  <c r="C73" i="36"/>
  <c r="I58" i="36" s="1"/>
  <c r="E68" i="36"/>
  <c r="K64" i="36"/>
  <c r="J64" i="36"/>
  <c r="G64" i="36"/>
  <c r="F64" i="36"/>
  <c r="C64" i="36"/>
  <c r="K63" i="36"/>
  <c r="J63" i="36"/>
  <c r="G63" i="36"/>
  <c r="F63" i="36"/>
  <c r="C63" i="36"/>
  <c r="F60" i="36"/>
  <c r="H60" i="36" s="1"/>
  <c r="C14" i="36" s="1"/>
  <c r="D14" i="36" s="1"/>
  <c r="D15" i="36" s="1"/>
  <c r="D52" i="36"/>
  <c r="C52" i="36"/>
  <c r="C51" i="36"/>
  <c r="D50" i="36"/>
  <c r="C50" i="36"/>
  <c r="D49" i="36"/>
  <c r="C49" i="36"/>
  <c r="C48" i="36"/>
  <c r="D47" i="36"/>
  <c r="C47" i="36"/>
  <c r="B15" i="36"/>
  <c r="B16" i="36" s="1"/>
  <c r="B17" i="36" s="1"/>
  <c r="B18" i="36" s="1"/>
  <c r="B19" i="36" s="1"/>
  <c r="B20" i="36" s="1"/>
  <c r="B21" i="36" s="1"/>
  <c r="B22" i="36" s="1"/>
  <c r="B23" i="36" s="1"/>
  <c r="B24" i="36" s="1"/>
  <c r="B25" i="36" s="1"/>
  <c r="B26" i="36" s="1"/>
  <c r="B27" i="36" s="1"/>
  <c r="B28" i="36" s="1"/>
  <c r="B29" i="36" s="1"/>
  <c r="B30" i="36" s="1"/>
  <c r="B12" i="36"/>
  <c r="B5" i="36"/>
  <c r="B18" i="28" l="1"/>
  <c r="D16" i="36"/>
  <c r="C85" i="36"/>
  <c r="H64" i="36"/>
  <c r="F65" i="36"/>
  <c r="H63" i="36"/>
  <c r="G58" i="36"/>
  <c r="G59" i="36" s="1"/>
  <c r="I60" i="36"/>
  <c r="E14" i="36" s="1"/>
  <c r="E15" i="36" s="1"/>
  <c r="E16" i="36" s="1"/>
  <c r="B31" i="36"/>
  <c r="B19" i="28" l="1"/>
  <c r="E17" i="36"/>
  <c r="D17" i="36"/>
  <c r="C86" i="36"/>
  <c r="H65" i="36"/>
  <c r="I63" i="36" s="1"/>
  <c r="G60" i="36"/>
  <c r="C82" i="36"/>
  <c r="B32" i="36"/>
  <c r="B20" i="28" l="1"/>
  <c r="I64" i="36"/>
  <c r="K65" i="36" s="1"/>
  <c r="D51" i="36" s="1"/>
  <c r="C87" i="36"/>
  <c r="E18" i="36"/>
  <c r="D78" i="36"/>
  <c r="D18" i="36"/>
  <c r="G65" i="36"/>
  <c r="D48" i="36" s="1"/>
  <c r="C88" i="36"/>
  <c r="B33" i="36"/>
  <c r="I65" i="36" l="1"/>
  <c r="J65" i="36"/>
  <c r="F14" i="36" s="1"/>
  <c r="F15" i="36" s="1"/>
  <c r="F16" i="36" s="1"/>
  <c r="F17" i="36" s="1"/>
  <c r="F18" i="36" s="1"/>
  <c r="G18" i="36" s="1"/>
  <c r="H18" i="36" s="1"/>
  <c r="B21" i="28"/>
  <c r="E19" i="36"/>
  <c r="E20" i="36" s="1"/>
  <c r="D19" i="36"/>
  <c r="B34" i="36"/>
  <c r="C89" i="36"/>
  <c r="B3" i="31"/>
  <c r="G14" i="36" l="1"/>
  <c r="H14" i="36" s="1"/>
  <c r="F19" i="36"/>
  <c r="G19" i="36" s="1"/>
  <c r="H19" i="36" s="1"/>
  <c r="B22" i="28"/>
  <c r="G15" i="36"/>
  <c r="H15" i="36" s="1"/>
  <c r="E21" i="36"/>
  <c r="D20" i="36"/>
  <c r="G16" i="36"/>
  <c r="H16" i="36" s="1"/>
  <c r="B35" i="36"/>
  <c r="C90" i="36"/>
  <c r="F20" i="36" l="1"/>
  <c r="F21" i="36" s="1"/>
  <c r="B23" i="28"/>
  <c r="E22" i="36"/>
  <c r="D21" i="36"/>
  <c r="C91" i="36"/>
  <c r="B36" i="36"/>
  <c r="G17" i="36"/>
  <c r="H17" i="36" s="1"/>
  <c r="G20" i="36" l="1"/>
  <c r="H20" i="36" s="1"/>
  <c r="B24" i="28"/>
  <c r="E23" i="36"/>
  <c r="F22" i="36"/>
  <c r="G21" i="36"/>
  <c r="H21" i="36" s="1"/>
  <c r="D22" i="36"/>
  <c r="B37" i="36"/>
  <c r="F83" i="36"/>
  <c r="B25" i="28" l="1"/>
  <c r="E24" i="36"/>
  <c r="F23" i="36"/>
  <c r="G22" i="36"/>
  <c r="H22" i="36" s="1"/>
  <c r="D23" i="36"/>
  <c r="F84" i="36"/>
  <c r="B38" i="36"/>
  <c r="B26" i="28" l="1"/>
  <c r="E25" i="36"/>
  <c r="G23" i="36"/>
  <c r="H23" i="36" s="1"/>
  <c r="F24" i="36"/>
  <c r="F25" i="36" s="1"/>
  <c r="D24" i="36"/>
  <c r="B39" i="36"/>
  <c r="F85" i="36"/>
  <c r="B27" i="28" l="1"/>
  <c r="E26" i="36"/>
  <c r="F26" i="36"/>
  <c r="G25" i="36"/>
  <c r="D25" i="36"/>
  <c r="F86" i="36"/>
  <c r="B40" i="36"/>
  <c r="B28" i="28" l="1"/>
  <c r="E27" i="36"/>
  <c r="F27" i="36"/>
  <c r="G26" i="36"/>
  <c r="D26" i="36"/>
  <c r="H25" i="36"/>
  <c r="F87" i="36"/>
  <c r="B29" i="28" l="1"/>
  <c r="E28" i="36"/>
  <c r="F28" i="36"/>
  <c r="G27" i="36"/>
  <c r="D27" i="36"/>
  <c r="D28" i="36" s="1"/>
  <c r="H26" i="36"/>
  <c r="F88" i="36"/>
  <c r="B30" i="28" l="1"/>
  <c r="E29" i="36"/>
  <c r="G28" i="36"/>
  <c r="H28" i="36" s="1"/>
  <c r="F29" i="36"/>
  <c r="D29" i="36"/>
  <c r="H27" i="36"/>
  <c r="F89" i="36"/>
  <c r="G24" i="36"/>
  <c r="H24" i="36" s="1"/>
  <c r="B31" i="28" l="1"/>
  <c r="E30" i="36"/>
  <c r="G29" i="36"/>
  <c r="H29" i="36" s="1"/>
  <c r="F30" i="36"/>
  <c r="F90" i="36"/>
  <c r="B32" i="28" l="1"/>
  <c r="E31" i="36"/>
  <c r="F31" i="36"/>
  <c r="G30" i="36"/>
  <c r="D30" i="36"/>
  <c r="D31" i="36" s="1"/>
  <c r="F91" i="36"/>
  <c r="B33" i="28" l="1"/>
  <c r="G31" i="36"/>
  <c r="H31" i="36" s="1"/>
  <c r="E32" i="36"/>
  <c r="F32" i="36"/>
  <c r="D32" i="36"/>
  <c r="H30" i="36"/>
  <c r="I83" i="36"/>
  <c r="B34" i="28" l="1"/>
  <c r="G32" i="36"/>
  <c r="H32" i="36" s="1"/>
  <c r="E33" i="36"/>
  <c r="F33" i="36"/>
  <c r="I84" i="36"/>
  <c r="B35" i="28" l="1"/>
  <c r="E34" i="36"/>
  <c r="G33" i="36"/>
  <c r="F34" i="36"/>
  <c r="D33" i="36"/>
  <c r="I85" i="36"/>
  <c r="B36" i="28" l="1"/>
  <c r="E35" i="36"/>
  <c r="F35" i="36"/>
  <c r="G34" i="36"/>
  <c r="D34" i="36"/>
  <c r="H33" i="36"/>
  <c r="I86" i="36"/>
  <c r="B37" i="28" l="1"/>
  <c r="E36" i="36"/>
  <c r="F36" i="36"/>
  <c r="G35" i="36"/>
  <c r="D35" i="36"/>
  <c r="H34" i="36"/>
  <c r="I87" i="36"/>
  <c r="B38" i="28" l="1"/>
  <c r="E37" i="36"/>
  <c r="G36" i="36"/>
  <c r="D36" i="36"/>
  <c r="H35" i="36"/>
  <c r="I88" i="36"/>
  <c r="B39" i="28" l="1"/>
  <c r="F37" i="36"/>
  <c r="G37" i="36" s="1"/>
  <c r="E38" i="36"/>
  <c r="D37" i="36"/>
  <c r="H36" i="36"/>
  <c r="I89" i="36"/>
  <c r="B40" i="28" l="1"/>
  <c r="F38" i="36"/>
  <c r="G38" i="36" s="1"/>
  <c r="E39" i="36"/>
  <c r="D38" i="36"/>
  <c r="H37" i="36"/>
  <c r="I90" i="36"/>
  <c r="E40" i="36" l="1"/>
  <c r="F39" i="36"/>
  <c r="D39" i="36"/>
  <c r="D40" i="36" s="1"/>
  <c r="H38" i="36"/>
  <c r="I91" i="36"/>
  <c r="G39" i="36" l="1"/>
  <c r="H39" i="36" s="1"/>
  <c r="F40" i="36"/>
  <c r="G40" i="36" s="1"/>
  <c r="H40" i="36" s="1"/>
  <c r="K148" i="28" l="1"/>
  <c r="K147" i="28"/>
  <c r="K146" i="28"/>
  <c r="K145" i="28"/>
  <c r="K144" i="28"/>
  <c r="K143" i="28"/>
  <c r="K141" i="28"/>
  <c r="K140" i="28"/>
  <c r="K139" i="28"/>
  <c r="K138" i="28"/>
  <c r="K137" i="28"/>
  <c r="K142" i="28"/>
  <c r="C64" i="29" l="1"/>
  <c r="C63" i="29"/>
  <c r="C73" i="29"/>
  <c r="E68" i="29"/>
  <c r="K160" i="28" l="1"/>
  <c r="K159" i="28"/>
  <c r="K158" i="28"/>
  <c r="K157" i="28"/>
  <c r="K156" i="28"/>
  <c r="K155" i="28"/>
  <c r="K154" i="28"/>
  <c r="K153" i="28"/>
  <c r="K152" i="28"/>
  <c r="K151" i="28"/>
  <c r="K150" i="28"/>
  <c r="K149" i="28"/>
  <c r="K136" i="28"/>
  <c r="K135" i="28"/>
  <c r="K134" i="28"/>
  <c r="K132" i="28"/>
  <c r="K131" i="28"/>
  <c r="K130" i="28"/>
  <c r="K129" i="28"/>
  <c r="K128" i="28"/>
  <c r="K127" i="28"/>
  <c r="K126" i="28"/>
  <c r="K125" i="28"/>
  <c r="K124" i="28"/>
  <c r="K122" i="28"/>
  <c r="K121" i="28"/>
  <c r="K120" i="28"/>
  <c r="K118" i="28"/>
  <c r="K117" i="28"/>
  <c r="K116" i="28"/>
  <c r="K115" i="28"/>
  <c r="K114" i="28"/>
  <c r="K113" i="28" l="1"/>
  <c r="K119" i="28"/>
  <c r="K123" i="28"/>
  <c r="K133" i="28"/>
  <c r="I59" i="29" l="1"/>
  <c r="I58" i="29"/>
  <c r="F63" i="29"/>
  <c r="K64" i="29"/>
  <c r="J64" i="29"/>
  <c r="G64" i="29"/>
  <c r="F64" i="29"/>
  <c r="K63" i="29"/>
  <c r="J63" i="29"/>
  <c r="G63" i="29"/>
  <c r="H59" i="29"/>
  <c r="F59" i="29"/>
  <c r="H58" i="29"/>
  <c r="D52" i="29"/>
  <c r="C52" i="29"/>
  <c r="C51" i="29"/>
  <c r="C50" i="29"/>
  <c r="D49" i="29"/>
  <c r="C49" i="29"/>
  <c r="C48" i="29"/>
  <c r="D47" i="29"/>
  <c r="C47" i="29"/>
  <c r="B15" i="29"/>
  <c r="B16" i="29" s="1"/>
  <c r="B17" i="29" s="1"/>
  <c r="B18" i="29" s="1"/>
  <c r="B19" i="29" s="1"/>
  <c r="B20" i="29" s="1"/>
  <c r="B21" i="29" s="1"/>
  <c r="B22" i="29" s="1"/>
  <c r="B23" i="29" s="1"/>
  <c r="B24" i="29" s="1"/>
  <c r="B25" i="29" s="1"/>
  <c r="B26" i="29" s="1"/>
  <c r="B27" i="29" s="1"/>
  <c r="B12" i="29"/>
  <c r="B5" i="29"/>
  <c r="B28" i="29" l="1"/>
  <c r="H64" i="29"/>
  <c r="F65" i="29"/>
  <c r="F58" i="29"/>
  <c r="F60" i="29" s="1"/>
  <c r="G58" i="29" s="1"/>
  <c r="H63" i="29"/>
  <c r="B29" i="29" l="1"/>
  <c r="B30" i="29" s="1"/>
  <c r="B31" i="29" s="1"/>
  <c r="H65" i="29"/>
  <c r="D78" i="29" s="1"/>
  <c r="G59" i="29"/>
  <c r="G60" i="29" s="1"/>
  <c r="I60" i="29"/>
  <c r="E14" i="29" s="1"/>
  <c r="E15" i="29" s="1"/>
  <c r="H60" i="29"/>
  <c r="C14" i="29" s="1"/>
  <c r="D14" i="29" s="1"/>
  <c r="D15" i="29" s="1"/>
  <c r="G65" i="29" l="1"/>
  <c r="D48" i="29" s="1"/>
  <c r="I63" i="29"/>
  <c r="B32" i="29"/>
  <c r="I64" i="29" l="1"/>
  <c r="K65" i="29" s="1"/>
  <c r="B33" i="29"/>
  <c r="J65" i="29" l="1"/>
  <c r="F14" i="29" s="1"/>
  <c r="F15" i="29" s="1"/>
  <c r="I65" i="29"/>
  <c r="D51" i="29"/>
  <c r="B34" i="29"/>
  <c r="G14" i="29" l="1"/>
  <c r="H14" i="29" s="1"/>
  <c r="B35" i="29"/>
  <c r="B36" i="29" l="1"/>
  <c r="B37" i="29" l="1"/>
  <c r="B38" i="29" l="1"/>
  <c r="B39" i="29" l="1"/>
  <c r="B40" i="29" l="1"/>
  <c r="C82" i="29" l="1"/>
  <c r="C84" i="29"/>
  <c r="F16" i="29" l="1"/>
  <c r="E16" i="29"/>
  <c r="D16" i="29"/>
  <c r="C85" i="29"/>
  <c r="D17" i="29" l="1"/>
  <c r="E17" i="29"/>
  <c r="F17" i="29"/>
  <c r="C86" i="29"/>
  <c r="G15" i="29"/>
  <c r="H15" i="29" s="1"/>
  <c r="D18" i="29" l="1"/>
  <c r="F18" i="29"/>
  <c r="E18" i="29"/>
  <c r="C87" i="29"/>
  <c r="G16" i="29"/>
  <c r="H16" i="29" s="1"/>
  <c r="D19" i="29" l="1"/>
  <c r="E19" i="29"/>
  <c r="F19" i="29"/>
  <c r="G18" i="29"/>
  <c r="H18" i="29" s="1"/>
  <c r="C88" i="29"/>
  <c r="G17" i="29"/>
  <c r="H17" i="29" s="1"/>
  <c r="K112" i="28"/>
  <c r="K111" i="28"/>
  <c r="K110" i="28"/>
  <c r="K109" i="28"/>
  <c r="K108" i="28"/>
  <c r="K107" i="28"/>
  <c r="K106" i="28"/>
  <c r="K105" i="28"/>
  <c r="K104" i="28"/>
  <c r="K103" i="28"/>
  <c r="K102" i="28"/>
  <c r="K101" i="28"/>
  <c r="K100" i="28"/>
  <c r="K99" i="28"/>
  <c r="K98" i="28"/>
  <c r="K97" i="28"/>
  <c r="K96" i="28"/>
  <c r="K95" i="28"/>
  <c r="K94" i="28"/>
  <c r="K93" i="28"/>
  <c r="K92" i="28"/>
  <c r="K91" i="28"/>
  <c r="K90" i="28"/>
  <c r="K89" i="28"/>
  <c r="K88" i="28"/>
  <c r="K87" i="28"/>
  <c r="K86" i="28"/>
  <c r="K85" i="28"/>
  <c r="K84" i="28"/>
  <c r="K83" i="28"/>
  <c r="K82" i="28"/>
  <c r="K81" i="28"/>
  <c r="K80" i="28"/>
  <c r="K79" i="28"/>
  <c r="K78" i="28"/>
  <c r="K77" i="28"/>
  <c r="K76" i="28"/>
  <c r="K75" i="28"/>
  <c r="K74" i="28"/>
  <c r="K73" i="28"/>
  <c r="K72" i="28"/>
  <c r="K71" i="28"/>
  <c r="K70" i="28"/>
  <c r="K69" i="28"/>
  <c r="K68" i="28"/>
  <c r="K67" i="28"/>
  <c r="K66" i="28"/>
  <c r="K65" i="28"/>
  <c r="K64" i="28"/>
  <c r="K63" i="28"/>
  <c r="K62" i="28"/>
  <c r="K61" i="28"/>
  <c r="K60" i="28"/>
  <c r="K59" i="28"/>
  <c r="K58" i="28"/>
  <c r="K57" i="28"/>
  <c r="K56" i="28"/>
  <c r="K55" i="28"/>
  <c r="K54" i="28"/>
  <c r="K53" i="28"/>
  <c r="K52" i="28"/>
  <c r="K51" i="28"/>
  <c r="K50" i="28"/>
  <c r="K49" i="28"/>
  <c r="K48" i="28"/>
  <c r="K47" i="28"/>
  <c r="K46" i="28"/>
  <c r="K45" i="28"/>
  <c r="K43" i="28"/>
  <c r="K41" i="28"/>
  <c r="K39" i="28"/>
  <c r="K37" i="28"/>
  <c r="K35" i="28"/>
  <c r="K33" i="28"/>
  <c r="K31" i="28"/>
  <c r="K29" i="28"/>
  <c r="K27" i="28"/>
  <c r="K25" i="28"/>
  <c r="K23" i="28"/>
  <c r="K21" i="28"/>
  <c r="K19" i="28"/>
  <c r="K17" i="28"/>
  <c r="D20" i="29" l="1"/>
  <c r="E20" i="29"/>
  <c r="G19" i="29"/>
  <c r="H19" i="29" s="1"/>
  <c r="F20" i="29"/>
  <c r="C89" i="29"/>
  <c r="K18" i="28"/>
  <c r="K20" i="28"/>
  <c r="K22" i="28"/>
  <c r="K24" i="28"/>
  <c r="K26" i="28"/>
  <c r="K28" i="28"/>
  <c r="K30" i="28"/>
  <c r="K32" i="28"/>
  <c r="K34" i="28"/>
  <c r="K36" i="28"/>
  <c r="K38" i="28"/>
  <c r="K40" i="28"/>
  <c r="K42" i="28"/>
  <c r="K44" i="28"/>
  <c r="E14" i="28" l="1"/>
  <c r="E39" i="28"/>
  <c r="D37" i="28"/>
  <c r="E35" i="28"/>
  <c r="E33" i="28"/>
  <c r="E31" i="28"/>
  <c r="D29" i="28"/>
  <c r="E27" i="28"/>
  <c r="E25" i="28"/>
  <c r="E23" i="28"/>
  <c r="D21" i="28"/>
  <c r="E19" i="28"/>
  <c r="E17" i="28"/>
  <c r="E15" i="28"/>
  <c r="D39" i="28"/>
  <c r="E37" i="28"/>
  <c r="D35" i="28"/>
  <c r="D33" i="28"/>
  <c r="D31" i="28"/>
  <c r="E29" i="28"/>
  <c r="D27" i="28"/>
  <c r="D25" i="28"/>
  <c r="D23" i="28"/>
  <c r="E21" i="28"/>
  <c r="D19" i="28"/>
  <c r="D17" i="28"/>
  <c r="D15" i="28"/>
  <c r="E40" i="28"/>
  <c r="E38" i="28"/>
  <c r="E36" i="28"/>
  <c r="E34" i="28"/>
  <c r="E32" i="28"/>
  <c r="E30" i="28"/>
  <c r="E28" i="28"/>
  <c r="E26" i="28"/>
  <c r="E24" i="28"/>
  <c r="E22" i="28"/>
  <c r="D20" i="28"/>
  <c r="E18" i="28"/>
  <c r="E16" i="28"/>
  <c r="D14" i="28"/>
  <c r="D40" i="28"/>
  <c r="D38" i="28"/>
  <c r="D36" i="28"/>
  <c r="D34" i="28"/>
  <c r="D32" i="28"/>
  <c r="D30" i="28"/>
  <c r="D28" i="28"/>
  <c r="I28" i="29" s="1"/>
  <c r="D26" i="28"/>
  <c r="D24" i="28"/>
  <c r="D22" i="28"/>
  <c r="E20" i="28"/>
  <c r="D18" i="28"/>
  <c r="D16" i="28"/>
  <c r="C90" i="29"/>
  <c r="D21" i="29"/>
  <c r="E21" i="29"/>
  <c r="F21" i="29"/>
  <c r="G20" i="29"/>
  <c r="H20" i="29" s="1"/>
  <c r="I40" i="37" l="1"/>
  <c r="I36" i="37"/>
  <c r="I32" i="37"/>
  <c r="I38" i="39"/>
  <c r="I32" i="39"/>
  <c r="I34" i="39"/>
  <c r="I39" i="37"/>
  <c r="I35" i="37"/>
  <c r="I31" i="37"/>
  <c r="I37" i="39"/>
  <c r="I33" i="39"/>
  <c r="I37" i="37"/>
  <c r="I33" i="37"/>
  <c r="I39" i="39"/>
  <c r="I35" i="39"/>
  <c r="I31" i="39"/>
  <c r="I38" i="37"/>
  <c r="I36" i="39"/>
  <c r="I40" i="39"/>
  <c r="I34" i="37"/>
  <c r="I30" i="36"/>
  <c r="I32" i="36"/>
  <c r="I31" i="36"/>
  <c r="I33" i="36"/>
  <c r="I34" i="36"/>
  <c r="I36" i="36"/>
  <c r="I35" i="36"/>
  <c r="I37" i="36"/>
  <c r="I38" i="36"/>
  <c r="I39" i="36"/>
  <c r="I40" i="36"/>
  <c r="C91" i="29"/>
  <c r="E22" i="29"/>
  <c r="D22" i="29"/>
  <c r="G21" i="29"/>
  <c r="H21" i="29" s="1"/>
  <c r="F22" i="29"/>
  <c r="D23" i="29" l="1"/>
  <c r="F83" i="29"/>
  <c r="E23" i="29"/>
  <c r="F23" i="29"/>
  <c r="G22" i="29"/>
  <c r="H22" i="29" s="1"/>
  <c r="F84" i="29"/>
  <c r="E24" i="29" l="1"/>
  <c r="E25" i="29" s="1"/>
  <c r="D24" i="29"/>
  <c r="D25" i="29" s="1"/>
  <c r="G23" i="29"/>
  <c r="H23" i="29" s="1"/>
  <c r="F24" i="29"/>
  <c r="F25" i="29" s="1"/>
  <c r="F85" i="29"/>
  <c r="D26" i="29" l="1"/>
  <c r="F26" i="29"/>
  <c r="G25" i="29"/>
  <c r="H25" i="29" s="1"/>
  <c r="E26" i="29"/>
  <c r="F86" i="29"/>
  <c r="D27" i="29" l="1"/>
  <c r="F27" i="29"/>
  <c r="G26" i="29"/>
  <c r="H26" i="29" s="1"/>
  <c r="E27" i="29"/>
  <c r="G24" i="29"/>
  <c r="H24" i="29" s="1"/>
  <c r="F87" i="29"/>
  <c r="D28" i="29" l="1"/>
  <c r="E28" i="29"/>
  <c r="F28" i="29"/>
  <c r="G27" i="29"/>
  <c r="H27" i="29" s="1"/>
  <c r="F88" i="29"/>
  <c r="D29" i="29" l="1"/>
  <c r="E29" i="29"/>
  <c r="G28" i="29"/>
  <c r="H28" i="29" s="1"/>
  <c r="F29" i="29"/>
  <c r="F89" i="29"/>
  <c r="D30" i="29" l="1"/>
  <c r="E30" i="29"/>
  <c r="G29" i="29"/>
  <c r="H29" i="29" s="1"/>
  <c r="F30" i="29"/>
  <c r="F90" i="29"/>
  <c r="J9" i="31"/>
  <c r="B8" i="31" s="1"/>
  <c r="D31" i="29" l="1"/>
  <c r="G30" i="29"/>
  <c r="H30" i="29" s="1"/>
  <c r="F91" i="29"/>
  <c r="E31" i="29" l="1"/>
  <c r="F31" i="29"/>
  <c r="D32" i="29"/>
  <c r="I83" i="29"/>
  <c r="J8" i="31"/>
  <c r="G31" i="29" l="1"/>
  <c r="H31" i="29" s="1"/>
  <c r="F32" i="29"/>
  <c r="E32" i="29"/>
  <c r="D33" i="29"/>
  <c r="I84" i="29"/>
  <c r="I140" i="31"/>
  <c r="I260" i="31" s="1"/>
  <c r="I32" i="31"/>
  <c r="I21" i="31"/>
  <c r="K9" i="31"/>
  <c r="G32" i="29" l="1"/>
  <c r="H32" i="29" s="1"/>
  <c r="D34" i="29"/>
  <c r="E33" i="29"/>
  <c r="F33" i="29"/>
  <c r="I85" i="29"/>
  <c r="I141" i="31"/>
  <c r="I261" i="31" s="1"/>
  <c r="I152" i="31"/>
  <c r="I33" i="31"/>
  <c r="I22" i="31"/>
  <c r="I44" i="31"/>
  <c r="F34" i="29" l="1"/>
  <c r="E34" i="29"/>
  <c r="G33" i="29"/>
  <c r="H33" i="29" s="1"/>
  <c r="D35" i="29"/>
  <c r="I86" i="29"/>
  <c r="I164" i="31"/>
  <c r="I56" i="31"/>
  <c r="I153" i="31"/>
  <c r="I45" i="31"/>
  <c r="I142" i="31"/>
  <c r="I262" i="31" s="1"/>
  <c r="I34" i="31"/>
  <c r="I23" i="31"/>
  <c r="G34" i="29" l="1"/>
  <c r="H34" i="29" s="1"/>
  <c r="F35" i="29"/>
  <c r="E35" i="29"/>
  <c r="D36" i="29"/>
  <c r="I87" i="29"/>
  <c r="I154" i="31"/>
  <c r="I46" i="31"/>
  <c r="I176" i="31"/>
  <c r="I68" i="31"/>
  <c r="I143" i="31"/>
  <c r="I263" i="31" s="1"/>
  <c r="I24" i="31"/>
  <c r="I35" i="31"/>
  <c r="I165" i="31"/>
  <c r="I57" i="31"/>
  <c r="G35" i="29" l="1"/>
  <c r="H35" i="29" s="1"/>
  <c r="E36" i="29"/>
  <c r="F36" i="29"/>
  <c r="D37" i="29"/>
  <c r="I88" i="29"/>
  <c r="I177" i="31"/>
  <c r="I69" i="31"/>
  <c r="I155" i="31"/>
  <c r="I47" i="31"/>
  <c r="I166" i="31"/>
  <c r="I58" i="31"/>
  <c r="I144" i="31"/>
  <c r="I264" i="31" s="1"/>
  <c r="I36" i="31"/>
  <c r="I25" i="31"/>
  <c r="I188" i="31"/>
  <c r="I80" i="31"/>
  <c r="G36" i="29" l="1"/>
  <c r="H36" i="29" s="1"/>
  <c r="F37" i="29"/>
  <c r="E37" i="29"/>
  <c r="D38" i="29"/>
  <c r="I89" i="29"/>
  <c r="I145" i="31"/>
  <c r="I265" i="31" s="1"/>
  <c r="I26" i="31"/>
  <c r="I37" i="31"/>
  <c r="I189" i="31"/>
  <c r="I81" i="31"/>
  <c r="I200" i="31"/>
  <c r="I92" i="31"/>
  <c r="I156" i="31"/>
  <c r="I48" i="31"/>
  <c r="I178" i="31"/>
  <c r="I70" i="31"/>
  <c r="I167" i="31"/>
  <c r="I59" i="31"/>
  <c r="G37" i="29" l="1"/>
  <c r="H37" i="29" s="1"/>
  <c r="F38" i="29"/>
  <c r="E38" i="29"/>
  <c r="D39" i="29"/>
  <c r="I90" i="29"/>
  <c r="I179" i="31"/>
  <c r="I71" i="31"/>
  <c r="I168" i="31"/>
  <c r="I60" i="31"/>
  <c r="I212" i="31"/>
  <c r="I104" i="31"/>
  <c r="I157" i="31"/>
  <c r="I49" i="31"/>
  <c r="I190" i="31"/>
  <c r="I82" i="31"/>
  <c r="I201" i="31"/>
  <c r="I93" i="31"/>
  <c r="I146" i="31"/>
  <c r="I266" i="31" s="1"/>
  <c r="I38" i="31"/>
  <c r="I27" i="31"/>
  <c r="G38" i="29" l="1"/>
  <c r="H38" i="29" s="1"/>
  <c r="E39" i="29"/>
  <c r="F39" i="29"/>
  <c r="D40" i="29"/>
  <c r="I91" i="29"/>
  <c r="I158" i="31"/>
  <c r="I50" i="31"/>
  <c r="I202" i="31"/>
  <c r="I94" i="31"/>
  <c r="I169" i="31"/>
  <c r="I61" i="31"/>
  <c r="I224" i="31"/>
  <c r="I116" i="31"/>
  <c r="I191" i="31"/>
  <c r="I83" i="31"/>
  <c r="I147" i="31"/>
  <c r="I267" i="31" s="1"/>
  <c r="I28" i="31"/>
  <c r="I39" i="31"/>
  <c r="I213" i="31"/>
  <c r="I105" i="31"/>
  <c r="I180" i="31"/>
  <c r="I72" i="31"/>
  <c r="G39" i="29" l="1"/>
  <c r="H39" i="29" s="1"/>
  <c r="F40" i="29"/>
  <c r="E40" i="29"/>
  <c r="I159" i="31"/>
  <c r="I51" i="31"/>
  <c r="I181" i="31"/>
  <c r="I73" i="31"/>
  <c r="I192" i="31"/>
  <c r="I84" i="31"/>
  <c r="I225" i="31"/>
  <c r="I117" i="31"/>
  <c r="I148" i="31"/>
  <c r="I268" i="31" s="1"/>
  <c r="I40" i="31"/>
  <c r="I29" i="31"/>
  <c r="I203" i="31"/>
  <c r="I95" i="31"/>
  <c r="I236" i="31"/>
  <c r="I128" i="31"/>
  <c r="I214" i="31"/>
  <c r="I106" i="31"/>
  <c r="I170" i="31"/>
  <c r="I62" i="31"/>
  <c r="G40" i="29" l="1"/>
  <c r="H40" i="29" s="1"/>
  <c r="I182" i="31"/>
  <c r="I74" i="31"/>
  <c r="I215" i="31"/>
  <c r="I107" i="31"/>
  <c r="I160" i="31"/>
  <c r="I52" i="31"/>
  <c r="I237" i="31"/>
  <c r="I129" i="31"/>
  <c r="I171" i="31"/>
  <c r="I63" i="31"/>
  <c r="I226" i="31"/>
  <c r="I118" i="31"/>
  <c r="I248" i="31"/>
  <c r="I149" i="31"/>
  <c r="I269" i="31" s="1"/>
  <c r="I30" i="31"/>
  <c r="I41" i="31"/>
  <c r="I204" i="31"/>
  <c r="I96" i="31"/>
  <c r="I193" i="31"/>
  <c r="I85" i="31"/>
  <c r="I205" i="31" l="1"/>
  <c r="I97" i="31"/>
  <c r="I150" i="31"/>
  <c r="I270" i="31" s="1"/>
  <c r="I42" i="31"/>
  <c r="I31" i="31"/>
  <c r="I238" i="31"/>
  <c r="I130" i="31"/>
  <c r="I249" i="31"/>
  <c r="I194" i="31"/>
  <c r="I86" i="31"/>
  <c r="I216" i="31"/>
  <c r="I108" i="31"/>
  <c r="I161" i="31"/>
  <c r="I53" i="31"/>
  <c r="I183" i="31"/>
  <c r="I75" i="31"/>
  <c r="I172" i="31"/>
  <c r="I64" i="31"/>
  <c r="I227" i="31"/>
  <c r="I119" i="31"/>
  <c r="I184" i="31" l="1"/>
  <c r="I76" i="31"/>
  <c r="I195" i="31"/>
  <c r="I87" i="31"/>
  <c r="I228" i="31"/>
  <c r="I120" i="31"/>
  <c r="I206" i="31"/>
  <c r="I98" i="31"/>
  <c r="I250" i="31"/>
  <c r="I162" i="31"/>
  <c r="I54" i="31"/>
  <c r="I239" i="31"/>
  <c r="I131" i="31"/>
  <c r="I173" i="31"/>
  <c r="I65" i="31"/>
  <c r="I151" i="31"/>
  <c r="I271" i="31" s="1"/>
  <c r="I43" i="31"/>
  <c r="I217" i="31"/>
  <c r="I109" i="31"/>
  <c r="I229" i="31" l="1"/>
  <c r="I121" i="31"/>
  <c r="I218" i="31"/>
  <c r="I110" i="31"/>
  <c r="I196" i="31"/>
  <c r="I88" i="31"/>
  <c r="I163" i="31"/>
  <c r="I55" i="31"/>
  <c r="I185" i="31"/>
  <c r="I77" i="31"/>
  <c r="I251" i="31"/>
  <c r="I174" i="31"/>
  <c r="I66" i="31"/>
  <c r="I240" i="31"/>
  <c r="I132" i="31"/>
  <c r="I207" i="31"/>
  <c r="I99" i="31"/>
  <c r="I219" i="31" l="1"/>
  <c r="I111" i="31"/>
  <c r="I197" i="31"/>
  <c r="I89" i="31"/>
  <c r="I208" i="31"/>
  <c r="I100" i="31"/>
  <c r="I252" i="31"/>
  <c r="I186" i="31"/>
  <c r="I78" i="31"/>
  <c r="I175" i="31"/>
  <c r="I67" i="31"/>
  <c r="I230" i="31"/>
  <c r="I122" i="31"/>
  <c r="I241" i="31"/>
  <c r="I133" i="31"/>
  <c r="I242" i="31" l="1"/>
  <c r="I134" i="31"/>
  <c r="I253" i="31"/>
  <c r="I198" i="31"/>
  <c r="I90" i="31"/>
  <c r="I220" i="31"/>
  <c r="I112" i="31"/>
  <c r="I209" i="31"/>
  <c r="I101" i="31"/>
  <c r="I187" i="31"/>
  <c r="I79" i="31"/>
  <c r="I231" i="31"/>
  <c r="I123" i="31"/>
  <c r="I232" i="31" l="1"/>
  <c r="I124" i="31"/>
  <c r="I210" i="31"/>
  <c r="I102" i="31"/>
  <c r="I243" i="31"/>
  <c r="I135" i="31"/>
  <c r="I199" i="31"/>
  <c r="I91" i="31"/>
  <c r="I221" i="31"/>
  <c r="I113" i="31"/>
  <c r="I254" i="31"/>
  <c r="I233" i="31" l="1"/>
  <c r="I125" i="31"/>
  <c r="I255" i="31"/>
  <c r="I222" i="31"/>
  <c r="I114" i="31"/>
  <c r="I211" i="31"/>
  <c r="I103" i="31"/>
  <c r="I244" i="31"/>
  <c r="I136" i="31"/>
  <c r="I256" i="31" l="1"/>
  <c r="I234" i="31"/>
  <c r="I126" i="31"/>
  <c r="I223" i="31"/>
  <c r="I115" i="31"/>
  <c r="I245" i="31"/>
  <c r="I137" i="31"/>
  <c r="I257" i="31" l="1"/>
  <c r="I246" i="31"/>
  <c r="I138" i="31"/>
  <c r="I235" i="31"/>
  <c r="I127" i="31"/>
  <c r="I258" i="31" l="1"/>
  <c r="I247" i="31"/>
  <c r="I139" i="31"/>
  <c r="I259" i="31" l="1"/>
  <c r="D50" i="29" l="1"/>
  <c r="J39" i="39" l="1"/>
  <c r="K39" i="39" s="1"/>
  <c r="J40" i="39"/>
  <c r="K40" i="39" s="1"/>
  <c r="J34" i="39"/>
  <c r="K34" i="39" s="1"/>
  <c r="J31" i="39"/>
  <c r="K31" i="39" s="1"/>
  <c r="J37" i="39"/>
  <c r="K37" i="39" s="1"/>
  <c r="J33" i="39"/>
  <c r="K33" i="39" s="1"/>
  <c r="J38" i="39"/>
  <c r="K38" i="39" s="1"/>
  <c r="J32" i="39"/>
  <c r="K32" i="39" s="1"/>
  <c r="J35" i="39"/>
  <c r="K35" i="39" s="1"/>
  <c r="J36" i="39"/>
  <c r="K36" i="39" s="1"/>
  <c r="J32" i="37"/>
  <c r="K32" i="37" s="1"/>
  <c r="J40" i="36" l="1"/>
  <c r="K40" i="36" s="1"/>
  <c r="J32" i="36"/>
  <c r="K32" i="36" s="1"/>
  <c r="J34" i="37"/>
  <c r="K34" i="37" s="1"/>
  <c r="J34" i="36"/>
  <c r="J39" i="37"/>
  <c r="K39" i="37" s="1"/>
  <c r="J39" i="36"/>
  <c r="K39" i="36" s="1"/>
  <c r="J28" i="29"/>
  <c r="K28" i="29" s="1"/>
  <c r="J37" i="37"/>
  <c r="K37" i="37" s="1"/>
  <c r="J37" i="36"/>
  <c r="J40" i="37"/>
  <c r="K40" i="37" s="1"/>
  <c r="J38" i="37"/>
  <c r="K38" i="37" s="1"/>
  <c r="J38" i="36"/>
  <c r="K38" i="36" s="1"/>
  <c r="J30" i="36"/>
  <c r="J33" i="36"/>
  <c r="J33" i="37"/>
  <c r="K33" i="37" s="1"/>
  <c r="J35" i="36"/>
  <c r="J35" i="37"/>
  <c r="K35" i="37" s="1"/>
  <c r="J31" i="37"/>
  <c r="K31" i="37" s="1"/>
  <c r="J31" i="36"/>
  <c r="J36" i="37"/>
  <c r="K36" i="37" s="1"/>
  <c r="J36" i="36"/>
  <c r="K37" i="36" l="1"/>
  <c r="K36" i="36"/>
  <c r="K33" i="36"/>
  <c r="K30" i="36"/>
  <c r="K31" i="36"/>
  <c r="K34" i="36"/>
  <c r="K35" i="36"/>
  <c r="B57" i="25" l="1"/>
  <c r="B58" i="25" l="1"/>
  <c r="K270" i="31" l="1"/>
  <c r="K268" i="31"/>
  <c r="K266" i="31"/>
  <c r="K271" i="31"/>
  <c r="K267" i="31"/>
  <c r="K269" i="31"/>
  <c r="I64" i="25" l="1"/>
  <c r="C34" i="28" l="1"/>
  <c r="I34" i="29" s="1"/>
  <c r="J34" i="29" s="1"/>
  <c r="K34" i="29" s="1"/>
  <c r="C27" i="28"/>
  <c r="I27" i="29" s="1"/>
  <c r="J27" i="29" s="1"/>
  <c r="K27" i="29" s="1"/>
  <c r="C33" i="28"/>
  <c r="I33" i="29" s="1"/>
  <c r="J33" i="29" s="1"/>
  <c r="K33" i="29" s="1"/>
  <c r="C29" i="28"/>
  <c r="I29" i="29" s="1"/>
  <c r="J29" i="29" s="1"/>
  <c r="K29" i="29" s="1"/>
  <c r="C35" i="28"/>
  <c r="I35" i="29" s="1"/>
  <c r="J35" i="29" s="1"/>
  <c r="K35" i="29" s="1"/>
  <c r="C40" i="28"/>
  <c r="I40" i="29" s="1"/>
  <c r="J40" i="29" s="1"/>
  <c r="K40" i="29" s="1"/>
  <c r="C25" i="28"/>
  <c r="C19" i="28"/>
  <c r="C15" i="28"/>
  <c r="C37" i="28"/>
  <c r="I37" i="29" s="1"/>
  <c r="J37" i="29" s="1"/>
  <c r="K37" i="29" s="1"/>
  <c r="C30" i="28"/>
  <c r="I30" i="29" s="1"/>
  <c r="J30" i="29" s="1"/>
  <c r="K30" i="29" s="1"/>
  <c r="C32" i="28"/>
  <c r="I32" i="29" s="1"/>
  <c r="J32" i="29" s="1"/>
  <c r="K32" i="29" s="1"/>
  <c r="C39" i="28"/>
  <c r="I39" i="29" s="1"/>
  <c r="J39" i="29" s="1"/>
  <c r="K39" i="29" s="1"/>
  <c r="C21" i="28"/>
  <c r="C22" i="28"/>
  <c r="C26" i="28"/>
  <c r="C16" i="28"/>
  <c r="C14" i="28"/>
  <c r="C20" i="28"/>
  <c r="C23" i="28"/>
  <c r="C31" i="28"/>
  <c r="I31" i="29" s="1"/>
  <c r="J31" i="29" s="1"/>
  <c r="K31" i="29" s="1"/>
  <c r="C18" i="28"/>
  <c r="C38" i="28"/>
  <c r="I38" i="29" s="1"/>
  <c r="J38" i="29" s="1"/>
  <c r="K38" i="29" s="1"/>
  <c r="C17" i="28"/>
  <c r="C24" i="28"/>
  <c r="C36" i="28"/>
  <c r="I36" i="29" s="1"/>
  <c r="J36" i="29" s="1"/>
  <c r="K36" i="29" s="1"/>
  <c r="C28" i="28"/>
  <c r="J20" i="31" l="1"/>
  <c r="B13" i="25" s="1"/>
  <c r="L23" i="31"/>
  <c r="B13" i="47"/>
  <c r="B14" i="47" s="1"/>
  <c r="B15" i="47" s="1"/>
  <c r="B16" i="47" s="1"/>
  <c r="B17" i="47" s="1"/>
  <c r="B18" i="47" s="1"/>
  <c r="B19" i="47" s="1"/>
  <c r="B20" i="47" s="1"/>
  <c r="B21" i="47" s="1"/>
  <c r="B22" i="47" s="1"/>
  <c r="B23" i="47" s="1"/>
  <c r="B24" i="47" s="1"/>
  <c r="B25" i="47" s="1"/>
  <c r="B26" i="47" s="1"/>
  <c r="B27" i="47" s="1"/>
  <c r="B28" i="47" s="1"/>
  <c r="B29" i="47" s="1"/>
  <c r="B30" i="47" s="1"/>
  <c r="B31" i="47" s="1"/>
  <c r="B32" i="47" s="1"/>
  <c r="B21" i="31"/>
  <c r="L24" i="31" l="1"/>
  <c r="L25" i="31" s="1"/>
  <c r="L26" i="31" s="1"/>
  <c r="L27" i="31" s="1"/>
  <c r="L28" i="31" s="1"/>
  <c r="L29" i="31" s="1"/>
  <c r="L30" i="31" s="1"/>
  <c r="L31" i="31" s="1"/>
  <c r="L32" i="31" s="1"/>
  <c r="L33" i="31" s="1"/>
  <c r="L34" i="31" s="1"/>
  <c r="J21" i="31"/>
  <c r="B22" i="31"/>
  <c r="O13" i="25"/>
  <c r="B14" i="25"/>
  <c r="D13" i="25"/>
  <c r="AK13" i="25" l="1"/>
  <c r="AI13" i="25"/>
  <c r="AE13" i="25"/>
  <c r="AD13" i="25"/>
  <c r="B15" i="25"/>
  <c r="D14" i="25"/>
  <c r="O14" i="25"/>
  <c r="AB13" i="25"/>
  <c r="AF13" i="25"/>
  <c r="AO13" i="25"/>
  <c r="AT13" i="25"/>
  <c r="AV13" i="25"/>
  <c r="AP13" i="25"/>
  <c r="AH13" i="25"/>
  <c r="AU13" i="25"/>
  <c r="AN13" i="25"/>
  <c r="AS13" i="25"/>
  <c r="AQ13" i="25"/>
  <c r="AG13" i="25"/>
  <c r="AW13" i="25"/>
  <c r="AC13" i="25"/>
  <c r="AJ13" i="25"/>
  <c r="AR13" i="25"/>
  <c r="L35" i="31"/>
  <c r="J22" i="31"/>
  <c r="B23" i="31"/>
  <c r="AI14" i="25" l="1"/>
  <c r="AE14" i="25"/>
  <c r="AK14" i="25"/>
  <c r="AB14" i="25"/>
  <c r="AJ14" i="25"/>
  <c r="L36" i="31"/>
  <c r="BC13" i="25"/>
  <c r="AZ13" i="25"/>
  <c r="BG13" i="25"/>
  <c r="BF13" i="25"/>
  <c r="AH14" i="25"/>
  <c r="AN14" i="25"/>
  <c r="AR14" i="25"/>
  <c r="AO14" i="25"/>
  <c r="AU14" i="25"/>
  <c r="AD14" i="25"/>
  <c r="AV14" i="25"/>
  <c r="AT14" i="25"/>
  <c r="BF14" i="25" s="1"/>
  <c r="AW14" i="25"/>
  <c r="AG14" i="25"/>
  <c r="AS14" i="25"/>
  <c r="AF14" i="25"/>
  <c r="AC14" i="25"/>
  <c r="AP14" i="25"/>
  <c r="AQ14" i="25"/>
  <c r="BH13" i="25"/>
  <c r="BB13" i="25"/>
  <c r="BI13" i="25"/>
  <c r="B24" i="31"/>
  <c r="J23" i="31"/>
  <c r="BA13" i="25"/>
  <c r="BE13" i="25"/>
  <c r="BD13" i="25"/>
  <c r="D15" i="25"/>
  <c r="B16" i="25"/>
  <c r="O15" i="25"/>
  <c r="BH14" i="25" l="1"/>
  <c r="BA14" i="25"/>
  <c r="AG15" i="25"/>
  <c r="AF15" i="25"/>
  <c r="AH15" i="25"/>
  <c r="BI14" i="25"/>
  <c r="BD14" i="25"/>
  <c r="AZ14" i="25"/>
  <c r="BE14" i="25"/>
  <c r="BB14" i="25"/>
  <c r="BG14" i="25"/>
  <c r="BJ13" i="25"/>
  <c r="C13" i="25" s="1"/>
  <c r="B17" i="25"/>
  <c r="O16" i="25"/>
  <c r="D16" i="25"/>
  <c r="L37" i="31"/>
  <c r="B25" i="31"/>
  <c r="J24" i="31"/>
  <c r="BC14" i="25"/>
  <c r="AJ15" i="25"/>
  <c r="AB15" i="25"/>
  <c r="AS15" i="25"/>
  <c r="AR15" i="25"/>
  <c r="AW15" i="25"/>
  <c r="AK15" i="25"/>
  <c r="AI15" i="25"/>
  <c r="AP15" i="25"/>
  <c r="AV15" i="25"/>
  <c r="AQ15" i="25"/>
  <c r="AO15" i="25"/>
  <c r="AD15" i="25"/>
  <c r="AE15" i="25"/>
  <c r="AN15" i="25"/>
  <c r="AT15" i="25"/>
  <c r="AC15" i="25"/>
  <c r="AU15" i="25"/>
  <c r="BG15" i="25" s="1"/>
  <c r="AZ15" i="25" l="1"/>
  <c r="BF15" i="25"/>
  <c r="BJ14" i="25"/>
  <c r="C14" i="25" s="1"/>
  <c r="AE16" i="25"/>
  <c r="AG16" i="25"/>
  <c r="AH16" i="25"/>
  <c r="AC16" i="25"/>
  <c r="AJ16" i="25"/>
  <c r="AF16" i="25"/>
  <c r="BA15" i="25"/>
  <c r="BB15" i="25"/>
  <c r="BI15" i="25"/>
  <c r="BD15" i="25"/>
  <c r="BC15" i="25"/>
  <c r="BE15" i="25"/>
  <c r="BH15" i="25"/>
  <c r="B26" i="31"/>
  <c r="J25" i="31"/>
  <c r="L38" i="31"/>
  <c r="AD16" i="25"/>
  <c r="AW16" i="25"/>
  <c r="AQ16" i="25"/>
  <c r="AN16" i="25"/>
  <c r="AT16" i="25"/>
  <c r="AU16" i="25"/>
  <c r="AI16" i="25"/>
  <c r="AS16" i="25"/>
  <c r="AR16" i="25"/>
  <c r="AO16" i="25"/>
  <c r="AP16" i="25"/>
  <c r="AB16" i="25"/>
  <c r="AK16" i="25"/>
  <c r="AV16" i="25"/>
  <c r="O17" i="25"/>
  <c r="D17" i="25"/>
  <c r="B18" i="25"/>
  <c r="BD16" i="25" l="1"/>
  <c r="AK17" i="25"/>
  <c r="AJ17" i="25"/>
  <c r="AH17" i="25"/>
  <c r="BH16" i="25"/>
  <c r="BG16" i="25"/>
  <c r="BB16" i="25"/>
  <c r="BA16" i="25"/>
  <c r="BE16" i="25"/>
  <c r="BJ15" i="25"/>
  <c r="C15" i="25" s="1"/>
  <c r="BF16" i="25"/>
  <c r="AZ16" i="25"/>
  <c r="BI16" i="25"/>
  <c r="BC16" i="25"/>
  <c r="B27" i="31"/>
  <c r="J26" i="31"/>
  <c r="AF17" i="25"/>
  <c r="AP17" i="25"/>
  <c r="AS17" i="25"/>
  <c r="AB17" i="25"/>
  <c r="AI17" i="25"/>
  <c r="AW17" i="25"/>
  <c r="AG17" i="25"/>
  <c r="AE17" i="25"/>
  <c r="AT17" i="25"/>
  <c r="AR17" i="25"/>
  <c r="AQ17" i="25"/>
  <c r="AO17" i="25"/>
  <c r="AC17" i="25"/>
  <c r="AD17" i="25"/>
  <c r="AN17" i="25"/>
  <c r="AZ17" i="25" s="1"/>
  <c r="AU17" i="25"/>
  <c r="AV17" i="25"/>
  <c r="L39" i="31"/>
  <c r="B19" i="25"/>
  <c r="O18" i="25"/>
  <c r="D18" i="25"/>
  <c r="BG17" i="25" l="1"/>
  <c r="AG18" i="25"/>
  <c r="AC18" i="25"/>
  <c r="AF18" i="25"/>
  <c r="BD17" i="25"/>
  <c r="BA17" i="25"/>
  <c r="BH17" i="25"/>
  <c r="BF17" i="25"/>
  <c r="BI17" i="25"/>
  <c r="BE17" i="25"/>
  <c r="BB17" i="25"/>
  <c r="BC17" i="25"/>
  <c r="BJ16" i="25"/>
  <c r="C16" i="25" s="1"/>
  <c r="B28" i="31"/>
  <c r="J27" i="31"/>
  <c r="AH18" i="25"/>
  <c r="AD18" i="25"/>
  <c r="AO18" i="25"/>
  <c r="AJ18" i="25"/>
  <c r="AW18" i="25"/>
  <c r="AU18" i="25"/>
  <c r="AP18" i="25"/>
  <c r="AQ18" i="25"/>
  <c r="AN18" i="25"/>
  <c r="AI18" i="25"/>
  <c r="AK18" i="25"/>
  <c r="AS18" i="25"/>
  <c r="AR18" i="25"/>
  <c r="AT18" i="25"/>
  <c r="AE18" i="25"/>
  <c r="AB18" i="25"/>
  <c r="AV18" i="25"/>
  <c r="BH18" i="25" s="1"/>
  <c r="D19" i="25"/>
  <c r="O19" i="25"/>
  <c r="B20" i="25"/>
  <c r="L40" i="31"/>
  <c r="AI19" i="25" l="1"/>
  <c r="AB19" i="25"/>
  <c r="AE19" i="25"/>
  <c r="BF18" i="25"/>
  <c r="BB18" i="25"/>
  <c r="BJ17" i="25"/>
  <c r="C17" i="25" s="1"/>
  <c r="BD18" i="25"/>
  <c r="BG18" i="25"/>
  <c r="BA18" i="25"/>
  <c r="BE18" i="25"/>
  <c r="AZ18" i="25"/>
  <c r="BI18" i="25"/>
  <c r="BC18" i="25"/>
  <c r="L41" i="31"/>
  <c r="O20" i="25"/>
  <c r="D20" i="25"/>
  <c r="B21" i="25"/>
  <c r="AJ19" i="25"/>
  <c r="AQ19" i="25"/>
  <c r="AN19" i="25"/>
  <c r="AK19" i="25"/>
  <c r="AH19" i="25"/>
  <c r="AO19" i="25"/>
  <c r="AW19" i="25"/>
  <c r="BI19" i="25" s="1"/>
  <c r="AS19" i="25"/>
  <c r="AR19" i="25"/>
  <c r="AG19" i="25"/>
  <c r="AD19" i="25"/>
  <c r="AP19" i="25"/>
  <c r="AV19" i="25"/>
  <c r="AT19" i="25"/>
  <c r="AU19" i="25"/>
  <c r="AC19" i="25"/>
  <c r="AF19" i="25"/>
  <c r="B29" i="31"/>
  <c r="J28" i="31"/>
  <c r="AG20" i="25" l="1"/>
  <c r="AC20" i="25"/>
  <c r="AJ20" i="25"/>
  <c r="BH19" i="25"/>
  <c r="BE19" i="25"/>
  <c r="BG19" i="25"/>
  <c r="BF19" i="25"/>
  <c r="BJ18" i="25"/>
  <c r="C18" i="25" s="1"/>
  <c r="M16" i="28" s="1"/>
  <c r="C9" i="28" s="1"/>
  <c r="BA19" i="25"/>
  <c r="AZ19" i="25"/>
  <c r="BB19" i="25"/>
  <c r="BD19" i="25"/>
  <c r="BC19" i="25"/>
  <c r="O21" i="25"/>
  <c r="B22" i="25"/>
  <c r="D21" i="25"/>
  <c r="J29" i="31"/>
  <c r="B30" i="31"/>
  <c r="AD20" i="25"/>
  <c r="AH20" i="25"/>
  <c r="AT20" i="25"/>
  <c r="AO20" i="25"/>
  <c r="AK20" i="25"/>
  <c r="AS20" i="25"/>
  <c r="AN20" i="25"/>
  <c r="AU20" i="25"/>
  <c r="AP20" i="25"/>
  <c r="BB20" i="25" s="1"/>
  <c r="AI20" i="25"/>
  <c r="AF20" i="25"/>
  <c r="AQ20" i="25"/>
  <c r="BC20" i="25" s="1"/>
  <c r="AR20" i="25"/>
  <c r="AW20" i="25"/>
  <c r="AE20" i="25"/>
  <c r="AB20" i="25"/>
  <c r="AV20" i="25"/>
  <c r="L42" i="31"/>
  <c r="BH20" i="25" l="1"/>
  <c r="AG21" i="25"/>
  <c r="AC21" i="25"/>
  <c r="AJ21" i="25"/>
  <c r="AF21" i="25"/>
  <c r="AD21" i="25"/>
  <c r="AH21" i="25"/>
  <c r="BG20" i="25"/>
  <c r="BI20" i="25"/>
  <c r="AZ20" i="25"/>
  <c r="BA20" i="25"/>
  <c r="BJ19" i="25"/>
  <c r="C19" i="25" s="1"/>
  <c r="BD20" i="25"/>
  <c r="BE20" i="25"/>
  <c r="BF20" i="25"/>
  <c r="L43" i="31"/>
  <c r="B31" i="31"/>
  <c r="J30" i="31"/>
  <c r="D22" i="25"/>
  <c r="B23" i="25"/>
  <c r="O22" i="25"/>
  <c r="AB21" i="25"/>
  <c r="AS21" i="25"/>
  <c r="AN21" i="25"/>
  <c r="AT21" i="25"/>
  <c r="AK21" i="25"/>
  <c r="AE21" i="25"/>
  <c r="AR21" i="25"/>
  <c r="AW21" i="25"/>
  <c r="AI21" i="25"/>
  <c r="AP21" i="25"/>
  <c r="AU21" i="25"/>
  <c r="AQ21" i="25"/>
  <c r="AO21" i="25"/>
  <c r="AV21" i="25"/>
  <c r="BC21" i="25" l="1"/>
  <c r="BI21" i="25"/>
  <c r="BH21" i="25"/>
  <c r="AI22" i="25"/>
  <c r="AE22" i="25"/>
  <c r="AG22" i="25"/>
  <c r="AK22" i="25"/>
  <c r="AC22" i="25"/>
  <c r="AB22" i="25"/>
  <c r="BG21" i="25"/>
  <c r="BA21" i="25"/>
  <c r="BB21" i="25"/>
  <c r="BD21" i="25"/>
  <c r="BF21" i="25"/>
  <c r="BJ20" i="25"/>
  <c r="C20" i="25" s="1"/>
  <c r="BE21" i="25"/>
  <c r="AZ21" i="25"/>
  <c r="AF22" i="25"/>
  <c r="AW22" i="25"/>
  <c r="AT22" i="25"/>
  <c r="AQ22" i="25"/>
  <c r="AU22" i="25"/>
  <c r="AR22" i="25"/>
  <c r="AH22" i="25"/>
  <c r="AS22" i="25"/>
  <c r="AO22" i="25"/>
  <c r="AJ22" i="25"/>
  <c r="AD22" i="25"/>
  <c r="AP22" i="25"/>
  <c r="AV22" i="25"/>
  <c r="AN22" i="25"/>
  <c r="J31" i="31"/>
  <c r="B32" i="31"/>
  <c r="D23" i="25"/>
  <c r="O23" i="25"/>
  <c r="B24" i="25"/>
  <c r="AG23" i="25" l="1"/>
  <c r="AF23" i="25"/>
  <c r="AB23" i="25"/>
  <c r="AH23" i="25"/>
  <c r="AD23" i="25"/>
  <c r="BE22" i="25"/>
  <c r="BD22" i="25"/>
  <c r="BA22" i="25"/>
  <c r="BG22" i="25"/>
  <c r="BH22" i="25"/>
  <c r="BI22" i="25"/>
  <c r="BB22" i="25"/>
  <c r="BC22" i="25"/>
  <c r="AZ22" i="25"/>
  <c r="BF22" i="25"/>
  <c r="BJ21" i="25"/>
  <c r="C21" i="25" s="1"/>
  <c r="O24" i="25"/>
  <c r="D24" i="25"/>
  <c r="B25" i="25"/>
  <c r="AJ23" i="25"/>
  <c r="AN23" i="25"/>
  <c r="AK23" i="25"/>
  <c r="AI23" i="25"/>
  <c r="AS23" i="25"/>
  <c r="AR23" i="25"/>
  <c r="AT23" i="25"/>
  <c r="AE23" i="25"/>
  <c r="AQ23" i="25"/>
  <c r="AO23" i="25"/>
  <c r="AU23" i="25"/>
  <c r="BG23" i="25" s="1"/>
  <c r="AC23" i="25"/>
  <c r="AV23" i="25"/>
  <c r="BH23" i="25" s="1"/>
  <c r="AP23" i="25"/>
  <c r="AW23" i="25"/>
  <c r="BI23" i="25" s="1"/>
  <c r="J32" i="31"/>
  <c r="B33" i="31"/>
  <c r="AG24" i="25" l="1"/>
  <c r="AK24" i="25"/>
  <c r="AC24" i="25"/>
  <c r="AJ24" i="25"/>
  <c r="BD23" i="25"/>
  <c r="BB23" i="25"/>
  <c r="AZ23" i="25"/>
  <c r="BE23" i="25"/>
  <c r="BJ22" i="25"/>
  <c r="C22" i="25" s="1"/>
  <c r="BA23" i="25"/>
  <c r="BC23" i="25"/>
  <c r="BF23" i="25"/>
  <c r="AV24" i="25"/>
  <c r="AS24" i="25"/>
  <c r="AN24" i="25"/>
  <c r="AI24" i="25"/>
  <c r="AF24" i="25"/>
  <c r="AR24" i="25"/>
  <c r="AQ24" i="25"/>
  <c r="AE24" i="25"/>
  <c r="AB24" i="25"/>
  <c r="AW24" i="25"/>
  <c r="AU24" i="25"/>
  <c r="AO24" i="25"/>
  <c r="AH24" i="25"/>
  <c r="AD24" i="25"/>
  <c r="AP24" i="25"/>
  <c r="AT24" i="25"/>
  <c r="O25" i="25"/>
  <c r="D25" i="25"/>
  <c r="B26" i="25"/>
  <c r="J33" i="31"/>
  <c r="B34" i="31"/>
  <c r="BA24" i="25" l="1"/>
  <c r="AC25" i="25"/>
  <c r="AE25" i="25"/>
  <c r="AF25" i="25"/>
  <c r="AB25" i="25"/>
  <c r="AI25" i="25"/>
  <c r="AD25" i="25"/>
  <c r="BI24" i="25"/>
  <c r="BC24" i="25"/>
  <c r="BD24" i="25"/>
  <c r="BJ23" i="25"/>
  <c r="C23" i="25" s="1"/>
  <c r="AZ24" i="25"/>
  <c r="BF24" i="25"/>
  <c r="BE24" i="25"/>
  <c r="BB24" i="25"/>
  <c r="BG24" i="25"/>
  <c r="BH24" i="25"/>
  <c r="AR25" i="25"/>
  <c r="AV25" i="25"/>
  <c r="AJ25" i="25"/>
  <c r="AO25" i="25"/>
  <c r="AK25" i="25"/>
  <c r="AT25" i="25"/>
  <c r="AW25" i="25"/>
  <c r="AP25" i="25"/>
  <c r="AG25" i="25"/>
  <c r="AH25" i="25"/>
  <c r="AU25" i="25"/>
  <c r="AS25" i="25"/>
  <c r="BE25" i="25" s="1"/>
  <c r="AN25" i="25"/>
  <c r="AQ25" i="25"/>
  <c r="B35" i="31"/>
  <c r="J34" i="31"/>
  <c r="B27" i="25"/>
  <c r="O26" i="25"/>
  <c r="D26" i="25"/>
  <c r="BI25" i="25" l="1"/>
  <c r="AI26" i="25"/>
  <c r="AC26" i="25"/>
  <c r="AH26" i="25"/>
  <c r="AJ26" i="25"/>
  <c r="AF26" i="25"/>
  <c r="BC25" i="25"/>
  <c r="AZ25" i="25"/>
  <c r="BA25" i="25"/>
  <c r="BG25" i="25"/>
  <c r="BB25" i="25"/>
  <c r="BH25" i="25"/>
  <c r="BF25" i="25"/>
  <c r="BD25" i="25"/>
  <c r="BJ24" i="25"/>
  <c r="C24" i="25" s="1"/>
  <c r="AN26" i="25"/>
  <c r="AS26" i="25"/>
  <c r="AO26" i="25"/>
  <c r="AT26" i="25"/>
  <c r="AB26" i="25"/>
  <c r="AK26" i="25"/>
  <c r="AQ26" i="25"/>
  <c r="AR26" i="25"/>
  <c r="AE26" i="25"/>
  <c r="AG26" i="25"/>
  <c r="AU26" i="25"/>
  <c r="AW26" i="25"/>
  <c r="AD26" i="25"/>
  <c r="AP26" i="25"/>
  <c r="AV26" i="25"/>
  <c r="O27" i="25"/>
  <c r="D27" i="25"/>
  <c r="B28" i="25"/>
  <c r="J35" i="31"/>
  <c r="B36" i="31"/>
  <c r="AG27" i="25" l="1"/>
  <c r="AF27" i="25"/>
  <c r="AD27" i="25"/>
  <c r="BA26" i="25"/>
  <c r="BJ25" i="25"/>
  <c r="C25" i="25" s="1"/>
  <c r="BB26" i="25"/>
  <c r="BG26" i="25"/>
  <c r="BH26" i="25"/>
  <c r="BI26" i="25"/>
  <c r="BE26" i="25"/>
  <c r="BD26" i="25"/>
  <c r="AZ26" i="25"/>
  <c r="BC26" i="25"/>
  <c r="BF26" i="25"/>
  <c r="O28" i="25"/>
  <c r="D28" i="25"/>
  <c r="B29" i="25"/>
  <c r="B37" i="31"/>
  <c r="J36" i="31"/>
  <c r="AC27" i="25"/>
  <c r="AV27" i="25"/>
  <c r="AP27" i="25"/>
  <c r="AS27" i="25"/>
  <c r="AJ27" i="25"/>
  <c r="AK27" i="25"/>
  <c r="AB27" i="25"/>
  <c r="AI27" i="25"/>
  <c r="AR27" i="25"/>
  <c r="AN27" i="25"/>
  <c r="AQ27" i="25"/>
  <c r="AU27" i="25"/>
  <c r="BG27" i="25" s="1"/>
  <c r="AH27" i="25"/>
  <c r="AE27" i="25"/>
  <c r="AW27" i="25"/>
  <c r="AT27" i="25"/>
  <c r="AO27" i="25"/>
  <c r="BA27" i="25" s="1"/>
  <c r="AG28" i="25" l="1"/>
  <c r="BD27" i="25"/>
  <c r="AZ27" i="25"/>
  <c r="BB27" i="25"/>
  <c r="BF27" i="25"/>
  <c r="BH27" i="25"/>
  <c r="BI27" i="25"/>
  <c r="BC27" i="25"/>
  <c r="BE27" i="25"/>
  <c r="BJ26" i="25"/>
  <c r="C26" i="25" s="1"/>
  <c r="J37" i="31"/>
  <c r="B38" i="31"/>
  <c r="AJ28" i="25"/>
  <c r="AK28" i="25"/>
  <c r="AQ28" i="25"/>
  <c r="AR28" i="25"/>
  <c r="AI28" i="25"/>
  <c r="AF28" i="25"/>
  <c r="AP28" i="25"/>
  <c r="AW28" i="25"/>
  <c r="AN28" i="25"/>
  <c r="AE28" i="25"/>
  <c r="AB28" i="25"/>
  <c r="AC28" i="25"/>
  <c r="AO28" i="25"/>
  <c r="AS28" i="25"/>
  <c r="AD28" i="25"/>
  <c r="AH28" i="25"/>
  <c r="AT28" i="25"/>
  <c r="AU28" i="25"/>
  <c r="AV28" i="25"/>
  <c r="D29" i="25"/>
  <c r="B30" i="25"/>
  <c r="O29" i="25"/>
  <c r="BE28" i="25" l="1"/>
  <c r="AK29" i="25"/>
  <c r="AG29" i="25"/>
  <c r="AE29" i="25"/>
  <c r="AD29" i="25"/>
  <c r="AJ29" i="25"/>
  <c r="AH29" i="25"/>
  <c r="BI28" i="25"/>
  <c r="AZ28" i="25"/>
  <c r="BJ27" i="25"/>
  <c r="C27" i="25" s="1"/>
  <c r="BH28" i="25"/>
  <c r="BG28" i="25"/>
  <c r="BC28" i="25"/>
  <c r="BF28" i="25"/>
  <c r="BA28" i="25"/>
  <c r="BB28" i="25"/>
  <c r="BD28" i="25"/>
  <c r="O30" i="25"/>
  <c r="B31" i="25"/>
  <c r="D30" i="25"/>
  <c r="B39" i="31"/>
  <c r="J38" i="31"/>
  <c r="AC29" i="25"/>
  <c r="AO29" i="25"/>
  <c r="AU29" i="25"/>
  <c r="AW29" i="25"/>
  <c r="AP29" i="25"/>
  <c r="AB29" i="25"/>
  <c r="AN29" i="25"/>
  <c r="AF29" i="25"/>
  <c r="AR29" i="25"/>
  <c r="AT29" i="25"/>
  <c r="AS29" i="25"/>
  <c r="AQ29" i="25"/>
  <c r="AI29" i="25"/>
  <c r="AV29" i="25"/>
  <c r="BC29" i="25" l="1"/>
  <c r="AK30" i="25"/>
  <c r="AB30" i="25"/>
  <c r="AF30" i="25"/>
  <c r="BB29" i="25"/>
  <c r="AZ29" i="25"/>
  <c r="BJ28" i="25"/>
  <c r="C28" i="25" s="1"/>
  <c r="BD29" i="25"/>
  <c r="BI29" i="25"/>
  <c r="BH29" i="25"/>
  <c r="BF29" i="25"/>
  <c r="BG29" i="25"/>
  <c r="BE29" i="25"/>
  <c r="BA29" i="25"/>
  <c r="J39" i="31"/>
  <c r="B40" i="31"/>
  <c r="D31" i="25"/>
  <c r="B32" i="25"/>
  <c r="O31" i="25"/>
  <c r="AJ30" i="25"/>
  <c r="AN30" i="25"/>
  <c r="AW30" i="25"/>
  <c r="AI30" i="25"/>
  <c r="AG30" i="25"/>
  <c r="AT30" i="25"/>
  <c r="AE30" i="25"/>
  <c r="AC30" i="25"/>
  <c r="AP30" i="25"/>
  <c r="AV30" i="25"/>
  <c r="BH30" i="25" s="1"/>
  <c r="AS30" i="25"/>
  <c r="AR30" i="25"/>
  <c r="AH30" i="25"/>
  <c r="AD30" i="25"/>
  <c r="AQ30" i="25"/>
  <c r="AU30" i="25"/>
  <c r="BG30" i="25" s="1"/>
  <c r="AO30" i="25"/>
  <c r="AG31" i="25" l="1"/>
  <c r="AD31" i="25"/>
  <c r="BC30" i="25"/>
  <c r="BE30" i="25"/>
  <c r="BJ29" i="25"/>
  <c r="C29" i="25" s="1"/>
  <c r="BA30" i="25"/>
  <c r="BB30" i="25"/>
  <c r="BF30" i="25"/>
  <c r="BI30" i="25"/>
  <c r="BD30" i="25"/>
  <c r="AZ30" i="25"/>
  <c r="B41" i="31"/>
  <c r="J40" i="31"/>
  <c r="AC31" i="25"/>
  <c r="AJ31" i="25"/>
  <c r="AS31" i="25"/>
  <c r="AO31" i="25"/>
  <c r="AP31" i="25"/>
  <c r="AF31" i="25"/>
  <c r="AB31" i="25"/>
  <c r="AU31" i="25"/>
  <c r="AK31" i="25"/>
  <c r="AH31" i="25"/>
  <c r="AI31" i="25"/>
  <c r="AR31" i="25"/>
  <c r="AQ31" i="25"/>
  <c r="AN31" i="25"/>
  <c r="AE31" i="25"/>
  <c r="AT31" i="25"/>
  <c r="BF31" i="25" s="1"/>
  <c r="AV31" i="25"/>
  <c r="AW31" i="25"/>
  <c r="O32" i="25"/>
  <c r="D32" i="25"/>
  <c r="B33" i="25"/>
  <c r="BH31" i="25" l="1"/>
  <c r="AI32" i="25"/>
  <c r="AF32" i="25"/>
  <c r="AC32" i="25"/>
  <c r="AJ32" i="25"/>
  <c r="BI31" i="25"/>
  <c r="AZ31" i="25"/>
  <c r="BD31" i="25"/>
  <c r="BG31" i="25"/>
  <c r="BA31" i="25"/>
  <c r="BE31" i="25"/>
  <c r="BJ30" i="25"/>
  <c r="C30" i="25" s="1"/>
  <c r="BC31" i="25"/>
  <c r="BB31" i="25"/>
  <c r="O33" i="25"/>
  <c r="B56" i="25"/>
  <c r="D33" i="25"/>
  <c r="J41" i="31"/>
  <c r="B42" i="31"/>
  <c r="AK32" i="25"/>
  <c r="AO32" i="25"/>
  <c r="AQ32" i="25"/>
  <c r="AG32" i="25"/>
  <c r="AP32" i="25"/>
  <c r="AR32" i="25"/>
  <c r="AE32" i="25"/>
  <c r="AB32" i="25"/>
  <c r="AW32" i="25"/>
  <c r="AU32" i="25"/>
  <c r="AN32" i="25"/>
  <c r="AS32" i="25"/>
  <c r="AD32" i="25"/>
  <c r="AH32" i="25"/>
  <c r="AV32" i="25"/>
  <c r="AT32" i="25"/>
  <c r="AC33" i="25" l="1"/>
  <c r="AE33" i="25"/>
  <c r="AB33" i="25"/>
  <c r="BJ31" i="25"/>
  <c r="C31" i="25" s="1"/>
  <c r="BG32" i="25"/>
  <c r="AZ32" i="25"/>
  <c r="BE32" i="25"/>
  <c r="BI32" i="25"/>
  <c r="BD32" i="25"/>
  <c r="BF32" i="25"/>
  <c r="BB32" i="25"/>
  <c r="BC32" i="25"/>
  <c r="BH32" i="25"/>
  <c r="BA32" i="25"/>
  <c r="B43" i="31"/>
  <c r="J42" i="31"/>
  <c r="AD33" i="25"/>
  <c r="AN33" i="25"/>
  <c r="AQ33" i="25"/>
  <c r="AP33" i="25"/>
  <c r="AJ33" i="25"/>
  <c r="AF33" i="25"/>
  <c r="AK33" i="25"/>
  <c r="AI33" i="25"/>
  <c r="AU33" i="25"/>
  <c r="AT33" i="25"/>
  <c r="AO33" i="25"/>
  <c r="AS33" i="25"/>
  <c r="AG33" i="25"/>
  <c r="AH33" i="25"/>
  <c r="AV33" i="25"/>
  <c r="BH33" i="25" s="1"/>
  <c r="AW33" i="25"/>
  <c r="AR33" i="25"/>
  <c r="BD33" i="25" l="1"/>
  <c r="BA33" i="25"/>
  <c r="BE33" i="25"/>
  <c r="BI33" i="25"/>
  <c r="BJ32" i="25"/>
  <c r="C32" i="25" s="1"/>
  <c r="BG35" i="25"/>
  <c r="BG34" i="25"/>
  <c r="BC34" i="25"/>
  <c r="BC35" i="25"/>
  <c r="AZ35" i="25"/>
  <c r="BJ35" i="25" s="1"/>
  <c r="AZ34" i="25"/>
  <c r="BJ34" i="25" s="1"/>
  <c r="BB33" i="25"/>
  <c r="BA35" i="25"/>
  <c r="BA34" i="25"/>
  <c r="BH35" i="25"/>
  <c r="BH34" i="25"/>
  <c r="BF35" i="25"/>
  <c r="BF34" i="25"/>
  <c r="BF33" i="25"/>
  <c r="BI34" i="25"/>
  <c r="BI35" i="25"/>
  <c r="BC33" i="25"/>
  <c r="BB34" i="25"/>
  <c r="BB35" i="25"/>
  <c r="BE34" i="25"/>
  <c r="BE35" i="25"/>
  <c r="BG33" i="25"/>
  <c r="BD35" i="25"/>
  <c r="BD34" i="25"/>
  <c r="AZ33" i="25"/>
  <c r="B44" i="31"/>
  <c r="J43" i="31"/>
  <c r="BJ33" i="25" l="1"/>
  <c r="C33" i="25" s="1"/>
  <c r="B45" i="31"/>
  <c r="J44" i="31"/>
  <c r="J45" i="31" l="1"/>
  <c r="B46" i="31"/>
  <c r="J46" i="31" l="1"/>
  <c r="B47" i="31"/>
  <c r="J47" i="31" l="1"/>
  <c r="B48" i="31"/>
  <c r="J48" i="31" l="1"/>
  <c r="B49" i="31"/>
  <c r="J49" i="31" l="1"/>
  <c r="B50" i="31"/>
  <c r="J50" i="31" l="1"/>
  <c r="B51" i="31"/>
  <c r="J51" i="31" l="1"/>
  <c r="B52" i="31"/>
  <c r="J52" i="31" l="1"/>
  <c r="B53" i="31"/>
  <c r="J53" i="31" l="1"/>
  <c r="B54" i="31"/>
  <c r="J54" i="31" l="1"/>
  <c r="B55" i="31"/>
  <c r="J55" i="31" l="1"/>
  <c r="B56" i="31"/>
  <c r="J56" i="31" l="1"/>
  <c r="B57" i="31"/>
  <c r="J57" i="31" l="1"/>
  <c r="B58" i="31"/>
  <c r="J58" i="31" l="1"/>
  <c r="B59" i="31"/>
  <c r="J59" i="31" l="1"/>
  <c r="B60" i="31"/>
  <c r="J60" i="31" l="1"/>
  <c r="B61" i="31"/>
  <c r="J61" i="31" l="1"/>
  <c r="B62" i="31"/>
  <c r="J62" i="31" l="1"/>
  <c r="B63" i="31"/>
  <c r="J63" i="31" l="1"/>
  <c r="B64" i="31"/>
  <c r="J64" i="31" l="1"/>
  <c r="B65" i="31"/>
  <c r="J65" i="31" l="1"/>
  <c r="B66" i="31"/>
  <c r="J66" i="31" l="1"/>
  <c r="B67" i="31"/>
  <c r="J67" i="31" l="1"/>
  <c r="B68" i="31"/>
  <c r="J68" i="31" l="1"/>
  <c r="B69" i="31"/>
  <c r="J69" i="31" l="1"/>
  <c r="B70" i="31"/>
  <c r="J70" i="31" l="1"/>
  <c r="B71" i="31"/>
  <c r="J71" i="31" l="1"/>
  <c r="B72" i="31"/>
  <c r="J72" i="31" l="1"/>
  <c r="B73" i="31"/>
  <c r="B74" i="31" l="1"/>
  <c r="J73" i="31"/>
  <c r="J74" i="31" l="1"/>
  <c r="B75" i="31"/>
  <c r="J75" i="31" l="1"/>
  <c r="B76" i="31"/>
  <c r="B77" i="31" l="1"/>
  <c r="J76" i="31"/>
  <c r="J77" i="31" l="1"/>
  <c r="B78" i="31"/>
  <c r="J78" i="31" l="1"/>
  <c r="B79" i="31"/>
  <c r="J79" i="31" l="1"/>
  <c r="B80" i="31"/>
  <c r="J80" i="31" l="1"/>
  <c r="B81" i="31"/>
  <c r="J81" i="31" l="1"/>
  <c r="B82" i="31"/>
  <c r="J82" i="31" l="1"/>
  <c r="B83" i="31"/>
  <c r="J83" i="31" l="1"/>
  <c r="B84" i="31"/>
  <c r="J84" i="31" l="1"/>
  <c r="B85" i="31"/>
  <c r="B86" i="31" l="1"/>
  <c r="J85" i="31"/>
  <c r="J86" i="31" l="1"/>
  <c r="B87" i="31"/>
  <c r="J87" i="31" l="1"/>
  <c r="B88" i="31"/>
  <c r="J88" i="31" l="1"/>
  <c r="B89" i="31"/>
  <c r="B90" i="31" l="1"/>
  <c r="J89" i="31"/>
  <c r="J90" i="31" l="1"/>
  <c r="B91" i="31"/>
  <c r="J91" i="31" l="1"/>
  <c r="B92" i="31"/>
  <c r="B93" i="31" l="1"/>
  <c r="J92" i="31"/>
  <c r="J93" i="31" l="1"/>
  <c r="B94" i="31"/>
  <c r="J94" i="31" l="1"/>
  <c r="B95" i="31"/>
  <c r="J95" i="31" l="1"/>
  <c r="B96" i="31"/>
  <c r="J96" i="31" l="1"/>
  <c r="B97" i="31"/>
  <c r="J97" i="31" l="1"/>
  <c r="B98" i="31"/>
  <c r="J98" i="31" l="1"/>
  <c r="B99" i="31"/>
  <c r="J99" i="31" l="1"/>
  <c r="B100" i="31"/>
  <c r="J100" i="31" l="1"/>
  <c r="B101" i="31"/>
  <c r="J101" i="31" l="1"/>
  <c r="B102" i="31"/>
  <c r="J102" i="31" l="1"/>
  <c r="B103" i="31"/>
  <c r="B104" i="31" l="1"/>
  <c r="J103" i="31"/>
  <c r="J104" i="31" l="1"/>
  <c r="B105" i="31"/>
  <c r="J105" i="31" l="1"/>
  <c r="B106" i="31"/>
  <c r="J106" i="31" l="1"/>
  <c r="B107" i="31"/>
  <c r="J107" i="31" l="1"/>
  <c r="B108" i="31"/>
  <c r="J108" i="31" l="1"/>
  <c r="B109" i="31"/>
  <c r="J109" i="31" l="1"/>
  <c r="B110" i="31"/>
  <c r="B111" i="31" l="1"/>
  <c r="J110" i="31"/>
  <c r="J111" i="31" l="1"/>
  <c r="B112" i="31"/>
  <c r="B113" i="31" l="1"/>
  <c r="J112" i="31"/>
  <c r="J113" i="31" l="1"/>
  <c r="B114" i="31"/>
  <c r="B115" i="31" l="1"/>
  <c r="J114" i="31"/>
  <c r="J115" i="31" l="1"/>
  <c r="B116" i="31"/>
  <c r="J116" i="31" l="1"/>
  <c r="B117" i="31"/>
  <c r="J117" i="31" l="1"/>
  <c r="B118" i="31"/>
  <c r="J118" i="31" l="1"/>
  <c r="B119" i="31"/>
  <c r="B120" i="31" l="1"/>
  <c r="J119" i="31"/>
  <c r="J120" i="31" l="1"/>
  <c r="B121" i="31"/>
  <c r="J121" i="31" l="1"/>
  <c r="B122" i="31"/>
  <c r="J122" i="31" l="1"/>
  <c r="B123" i="31"/>
  <c r="J123" i="31" l="1"/>
  <c r="B124" i="31"/>
  <c r="J124" i="31" l="1"/>
  <c r="B125" i="31"/>
  <c r="J125" i="31" l="1"/>
  <c r="B126" i="31"/>
  <c r="J126" i="31" l="1"/>
  <c r="B127" i="31"/>
  <c r="J127" i="31" l="1"/>
  <c r="B128" i="31"/>
  <c r="J128" i="31" l="1"/>
  <c r="B129" i="31"/>
  <c r="J129" i="31" l="1"/>
  <c r="B130" i="31"/>
  <c r="J130" i="31" l="1"/>
  <c r="B131" i="31"/>
  <c r="J131" i="31" l="1"/>
  <c r="B132" i="31"/>
  <c r="J132" i="31" l="1"/>
  <c r="B133" i="31"/>
  <c r="J133" i="31" l="1"/>
  <c r="B134" i="31"/>
  <c r="J134" i="31" l="1"/>
  <c r="B135" i="31"/>
  <c r="B136" i="31" l="1"/>
  <c r="J135" i="31"/>
  <c r="J136" i="31" l="1"/>
  <c r="B137" i="31"/>
  <c r="B138" i="31" l="1"/>
  <c r="J137" i="31"/>
  <c r="J138" i="31" l="1"/>
  <c r="B139" i="31"/>
  <c r="J139" i="31" l="1"/>
  <c r="B140" i="31"/>
  <c r="J140" i="31" l="1"/>
  <c r="D140" i="31" s="1"/>
  <c r="B141" i="31"/>
  <c r="K140" i="31"/>
  <c r="E140" i="31" l="1"/>
  <c r="J141" i="31"/>
  <c r="D141" i="31" s="1"/>
  <c r="E141" i="31" s="1"/>
  <c r="B142" i="31"/>
  <c r="K141" i="31"/>
  <c r="G141" i="31" l="1"/>
  <c r="G140" i="31"/>
  <c r="J142" i="31"/>
  <c r="D142" i="31" s="1"/>
  <c r="E142" i="31" s="1"/>
  <c r="B143" i="31"/>
  <c r="K142" i="31"/>
  <c r="G142" i="31" l="1"/>
  <c r="J143" i="31"/>
  <c r="D143" i="31" s="1"/>
  <c r="E143" i="31" s="1"/>
  <c r="B144" i="31"/>
  <c r="K143" i="31"/>
  <c r="G143" i="31" l="1"/>
  <c r="J144" i="31"/>
  <c r="D144" i="31" s="1"/>
  <c r="E144" i="31" s="1"/>
  <c r="B145" i="31"/>
  <c r="K144" i="31"/>
  <c r="G144" i="31" l="1"/>
  <c r="J145" i="31"/>
  <c r="D145" i="31" s="1"/>
  <c r="E145" i="31" s="1"/>
  <c r="B146" i="31"/>
  <c r="K145" i="31"/>
  <c r="G145" i="31" l="1"/>
  <c r="B147" i="31"/>
  <c r="J146" i="31"/>
  <c r="D146" i="31" s="1"/>
  <c r="E146" i="31" s="1"/>
  <c r="K146" i="31"/>
  <c r="G146" i="31" l="1"/>
  <c r="B148" i="31"/>
  <c r="J147" i="31"/>
  <c r="D147" i="31" s="1"/>
  <c r="E147" i="31" s="1"/>
  <c r="K147" i="31"/>
  <c r="G147" i="31" l="1"/>
  <c r="J148" i="31"/>
  <c r="D148" i="31" s="1"/>
  <c r="E148" i="31" s="1"/>
  <c r="B149" i="31"/>
  <c r="K148" i="31"/>
  <c r="G148" i="31" l="1"/>
  <c r="J149" i="31"/>
  <c r="D149" i="31" s="1"/>
  <c r="E149" i="31" s="1"/>
  <c r="B150" i="31"/>
  <c r="K149" i="31"/>
  <c r="G149" i="31" l="1"/>
  <c r="J150" i="31"/>
  <c r="D150" i="31" s="1"/>
  <c r="E150" i="31" s="1"/>
  <c r="B151" i="31"/>
  <c r="K150" i="31"/>
  <c r="G150" i="31" l="1"/>
  <c r="J151" i="31"/>
  <c r="D151" i="31" s="1"/>
  <c r="E151" i="31" s="1"/>
  <c r="B152" i="31"/>
  <c r="K151" i="31"/>
  <c r="G151" i="31" l="1"/>
  <c r="J152" i="31"/>
  <c r="D152" i="31" s="1"/>
  <c r="E152" i="31" s="1"/>
  <c r="B153" i="31"/>
  <c r="K152" i="31"/>
  <c r="G152" i="31" l="1"/>
  <c r="J153" i="31"/>
  <c r="D153" i="31" s="1"/>
  <c r="E153" i="31" s="1"/>
  <c r="B154" i="31"/>
  <c r="K153" i="31"/>
  <c r="G153" i="31" l="1"/>
  <c r="J154" i="31"/>
  <c r="D154" i="31" s="1"/>
  <c r="E154" i="31" s="1"/>
  <c r="B155" i="31"/>
  <c r="K154" i="31"/>
  <c r="G154" i="31" l="1"/>
  <c r="J155" i="31"/>
  <c r="D155" i="31" s="1"/>
  <c r="E155" i="31" s="1"/>
  <c r="B156" i="31"/>
  <c r="K155" i="31"/>
  <c r="G155" i="31" l="1"/>
  <c r="J156" i="31"/>
  <c r="D156" i="31" s="1"/>
  <c r="E156" i="31" s="1"/>
  <c r="B157" i="31"/>
  <c r="K156" i="31"/>
  <c r="G156" i="31" l="1"/>
  <c r="B158" i="31"/>
  <c r="J157" i="31"/>
  <c r="D157" i="31" s="1"/>
  <c r="E157" i="31" s="1"/>
  <c r="K157" i="31"/>
  <c r="G157" i="31" l="1"/>
  <c r="B159" i="31"/>
  <c r="J158" i="31"/>
  <c r="D158" i="31" s="1"/>
  <c r="E158" i="31" s="1"/>
  <c r="K158" i="31"/>
  <c r="G158" i="31" l="1"/>
  <c r="B160" i="31"/>
  <c r="J159" i="31"/>
  <c r="D159" i="31" s="1"/>
  <c r="E159" i="31" s="1"/>
  <c r="K159" i="31"/>
  <c r="G159" i="31" l="1"/>
  <c r="B161" i="31"/>
  <c r="J160" i="31"/>
  <c r="D160" i="31" s="1"/>
  <c r="E160" i="31" s="1"/>
  <c r="K160" i="31"/>
  <c r="G160" i="31" l="1"/>
  <c r="B162" i="31"/>
  <c r="J161" i="31"/>
  <c r="D161" i="31" s="1"/>
  <c r="E161" i="31" s="1"/>
  <c r="K161" i="31"/>
  <c r="G161" i="31" l="1"/>
  <c r="J162" i="31"/>
  <c r="D162" i="31" s="1"/>
  <c r="E162" i="31" s="1"/>
  <c r="B163" i="31"/>
  <c r="K162" i="31"/>
  <c r="G162" i="31" l="1"/>
  <c r="J163" i="31"/>
  <c r="D163" i="31" s="1"/>
  <c r="E163" i="31" s="1"/>
  <c r="B164" i="31"/>
  <c r="K163" i="31"/>
  <c r="G163" i="31" l="1"/>
  <c r="J164" i="31"/>
  <c r="D164" i="31" s="1"/>
  <c r="E164" i="31" s="1"/>
  <c r="B165" i="31"/>
  <c r="K164" i="31"/>
  <c r="G164" i="31" l="1"/>
  <c r="J165" i="31"/>
  <c r="D165" i="31" s="1"/>
  <c r="E165" i="31" s="1"/>
  <c r="B166" i="31"/>
  <c r="K165" i="31"/>
  <c r="G165" i="31" l="1"/>
  <c r="J166" i="31"/>
  <c r="D166" i="31" s="1"/>
  <c r="E166" i="31" s="1"/>
  <c r="B167" i="31"/>
  <c r="K166" i="31"/>
  <c r="G166" i="31" l="1"/>
  <c r="J167" i="31"/>
  <c r="D167" i="31" s="1"/>
  <c r="E167" i="31" s="1"/>
  <c r="B168" i="31"/>
  <c r="K167" i="31"/>
  <c r="G167" i="31" l="1"/>
  <c r="B169" i="31"/>
  <c r="J168" i="31"/>
  <c r="D168" i="31" s="1"/>
  <c r="E168" i="31" s="1"/>
  <c r="K168" i="31"/>
  <c r="G168" i="31" l="1"/>
  <c r="B170" i="31"/>
  <c r="J169" i="31"/>
  <c r="D169" i="31" s="1"/>
  <c r="E169" i="31" s="1"/>
  <c r="K169" i="31"/>
  <c r="G169" i="31" l="1"/>
  <c r="B171" i="31"/>
  <c r="J170" i="31"/>
  <c r="D170" i="31" s="1"/>
  <c r="E170" i="31" s="1"/>
  <c r="K170" i="31"/>
  <c r="G170" i="31" l="1"/>
  <c r="J171" i="31"/>
  <c r="D171" i="31" s="1"/>
  <c r="E171" i="31" s="1"/>
  <c r="B172" i="31"/>
  <c r="K171" i="31"/>
  <c r="G171" i="31" l="1"/>
  <c r="B173" i="31"/>
  <c r="J172" i="31"/>
  <c r="D172" i="31" s="1"/>
  <c r="E172" i="31" s="1"/>
  <c r="K172" i="31"/>
  <c r="G172" i="31" l="1"/>
  <c r="J173" i="31"/>
  <c r="D173" i="31" s="1"/>
  <c r="E173" i="31" s="1"/>
  <c r="B174" i="31"/>
  <c r="K173" i="31"/>
  <c r="G173" i="31" l="1"/>
  <c r="J174" i="31"/>
  <c r="D174" i="31" s="1"/>
  <c r="E174" i="31" s="1"/>
  <c r="B175" i="31"/>
  <c r="K174" i="31"/>
  <c r="G174" i="31" l="1"/>
  <c r="B176" i="31"/>
  <c r="J175" i="31"/>
  <c r="D175" i="31" s="1"/>
  <c r="E175" i="31" s="1"/>
  <c r="K175" i="31"/>
  <c r="G175" i="31" l="1"/>
  <c r="J176" i="31"/>
  <c r="D176" i="31" s="1"/>
  <c r="E176" i="31" s="1"/>
  <c r="B177" i="31"/>
  <c r="K176" i="31"/>
  <c r="G176" i="31" l="1"/>
  <c r="J177" i="31"/>
  <c r="D177" i="31" s="1"/>
  <c r="E177" i="31" s="1"/>
  <c r="B178" i="31"/>
  <c r="K177" i="31"/>
  <c r="G177" i="31" l="1"/>
  <c r="J178" i="31"/>
  <c r="D178" i="31" s="1"/>
  <c r="E178" i="31" s="1"/>
  <c r="B179" i="31"/>
  <c r="K178" i="31"/>
  <c r="G178" i="31" l="1"/>
  <c r="B180" i="31"/>
  <c r="J179" i="31"/>
  <c r="D179" i="31" s="1"/>
  <c r="E179" i="31" s="1"/>
  <c r="K179" i="31"/>
  <c r="G179" i="31" l="1"/>
  <c r="B181" i="31"/>
  <c r="J180" i="31"/>
  <c r="D180" i="31" s="1"/>
  <c r="E180" i="31" s="1"/>
  <c r="K180" i="31"/>
  <c r="G180" i="31" l="1"/>
  <c r="J181" i="31"/>
  <c r="D181" i="31" s="1"/>
  <c r="E181" i="31" s="1"/>
  <c r="B182" i="31"/>
  <c r="K181" i="31"/>
  <c r="G181" i="31" l="1"/>
  <c r="B183" i="31"/>
  <c r="J182" i="31"/>
  <c r="D182" i="31" s="1"/>
  <c r="E182" i="31" s="1"/>
  <c r="K182" i="31"/>
  <c r="G182" i="31" l="1"/>
  <c r="B184" i="31"/>
  <c r="J183" i="31"/>
  <c r="D183" i="31" s="1"/>
  <c r="E183" i="31" s="1"/>
  <c r="K183" i="31"/>
  <c r="G183" i="31" l="1"/>
  <c r="J184" i="31"/>
  <c r="D184" i="31" s="1"/>
  <c r="E184" i="31" s="1"/>
  <c r="B185" i="31"/>
  <c r="K184" i="31"/>
  <c r="G184" i="31" l="1"/>
  <c r="J185" i="31"/>
  <c r="D185" i="31" s="1"/>
  <c r="E185" i="31" s="1"/>
  <c r="B186" i="31"/>
  <c r="K185" i="31"/>
  <c r="G185" i="31" l="1"/>
  <c r="J186" i="31"/>
  <c r="D186" i="31" s="1"/>
  <c r="E186" i="31" s="1"/>
  <c r="B187" i="31"/>
  <c r="K186" i="31"/>
  <c r="G186" i="31" l="1"/>
  <c r="B188" i="31"/>
  <c r="J187" i="31"/>
  <c r="D187" i="31" s="1"/>
  <c r="E187" i="31" s="1"/>
  <c r="K187" i="31"/>
  <c r="G187" i="31" l="1"/>
  <c r="B189" i="31"/>
  <c r="J188" i="31"/>
  <c r="D188" i="31" s="1"/>
  <c r="E188" i="31" s="1"/>
  <c r="K188" i="31"/>
  <c r="G188" i="31" l="1"/>
  <c r="B190" i="31"/>
  <c r="J189" i="31"/>
  <c r="D189" i="31" s="1"/>
  <c r="E189" i="31" s="1"/>
  <c r="K189" i="31"/>
  <c r="G189" i="31" l="1"/>
  <c r="B191" i="31"/>
  <c r="J190" i="31"/>
  <c r="D190" i="31" s="1"/>
  <c r="E190" i="31" s="1"/>
  <c r="K190" i="31"/>
  <c r="G190" i="31" l="1"/>
  <c r="J191" i="31"/>
  <c r="D191" i="31" s="1"/>
  <c r="E191" i="31" s="1"/>
  <c r="B192" i="31"/>
  <c r="K191" i="31"/>
  <c r="G191" i="31" l="1"/>
  <c r="B193" i="31"/>
  <c r="J192" i="31"/>
  <c r="D192" i="31" s="1"/>
  <c r="E192" i="31" s="1"/>
  <c r="K192" i="31"/>
  <c r="G192" i="31" l="1"/>
  <c r="B194" i="31"/>
  <c r="J193" i="31"/>
  <c r="D193" i="31" s="1"/>
  <c r="E193" i="31" s="1"/>
  <c r="K193" i="31"/>
  <c r="G193" i="31" l="1"/>
  <c r="J194" i="31"/>
  <c r="D194" i="31" s="1"/>
  <c r="E194" i="31" s="1"/>
  <c r="B195" i="31"/>
  <c r="K194" i="31"/>
  <c r="G194" i="31" l="1"/>
  <c r="J195" i="31"/>
  <c r="D195" i="31" s="1"/>
  <c r="E195" i="31" s="1"/>
  <c r="B196" i="31"/>
  <c r="K195" i="31"/>
  <c r="G195" i="31" l="1"/>
  <c r="J196" i="31"/>
  <c r="D196" i="31" s="1"/>
  <c r="E196" i="31" s="1"/>
  <c r="B197" i="31"/>
  <c r="K196" i="31"/>
  <c r="G196" i="31" l="1"/>
  <c r="J197" i="31"/>
  <c r="D197" i="31" s="1"/>
  <c r="E197" i="31" s="1"/>
  <c r="B198" i="31"/>
  <c r="K197" i="31"/>
  <c r="G197" i="31" l="1"/>
  <c r="J198" i="31"/>
  <c r="D198" i="31" s="1"/>
  <c r="E198" i="31" s="1"/>
  <c r="B199" i="31"/>
  <c r="K198" i="31"/>
  <c r="G198" i="31" l="1"/>
  <c r="J199" i="31"/>
  <c r="D199" i="31" s="1"/>
  <c r="E199" i="31" s="1"/>
  <c r="B200" i="31"/>
  <c r="K199" i="31"/>
  <c r="G199" i="31" l="1"/>
  <c r="B201" i="31"/>
  <c r="J200" i="31"/>
  <c r="D200" i="31" s="1"/>
  <c r="E200" i="31" s="1"/>
  <c r="K200" i="31"/>
  <c r="G200" i="31" l="1"/>
  <c r="B202" i="31"/>
  <c r="J201" i="31"/>
  <c r="D201" i="31" s="1"/>
  <c r="E201" i="31" s="1"/>
  <c r="K201" i="31"/>
  <c r="G201" i="31" l="1"/>
  <c r="J202" i="31"/>
  <c r="D202" i="31" s="1"/>
  <c r="E202" i="31" s="1"/>
  <c r="B203" i="31"/>
  <c r="K202" i="31"/>
  <c r="G202" i="31" l="1"/>
  <c r="J203" i="31"/>
  <c r="D203" i="31" s="1"/>
  <c r="E203" i="31" s="1"/>
  <c r="B204" i="31"/>
  <c r="K203" i="31"/>
  <c r="G203" i="31" l="1"/>
  <c r="J204" i="31"/>
  <c r="D204" i="31" s="1"/>
  <c r="E204" i="31" s="1"/>
  <c r="B205" i="31"/>
  <c r="K204" i="31"/>
  <c r="G204" i="31" l="1"/>
  <c r="B206" i="31"/>
  <c r="J205" i="31"/>
  <c r="D205" i="31" s="1"/>
  <c r="E205" i="31" s="1"/>
  <c r="K205" i="31"/>
  <c r="G205" i="31" l="1"/>
  <c r="J206" i="31"/>
  <c r="D206" i="31" s="1"/>
  <c r="E206" i="31" s="1"/>
  <c r="B207" i="31"/>
  <c r="K206" i="31"/>
  <c r="G206" i="31" l="1"/>
  <c r="B208" i="31"/>
  <c r="J207" i="31"/>
  <c r="D207" i="31" s="1"/>
  <c r="E207" i="31" s="1"/>
  <c r="K207" i="31"/>
  <c r="G207" i="31" l="1"/>
  <c r="J208" i="31"/>
  <c r="D208" i="31" s="1"/>
  <c r="E208" i="31" s="1"/>
  <c r="B209" i="31"/>
  <c r="K208" i="31"/>
  <c r="G208" i="31" l="1"/>
  <c r="B210" i="31"/>
  <c r="J209" i="31"/>
  <c r="D209" i="31" s="1"/>
  <c r="E209" i="31" s="1"/>
  <c r="K209" i="31"/>
  <c r="G209" i="31" l="1"/>
  <c r="J210" i="31"/>
  <c r="D210" i="31" s="1"/>
  <c r="E210" i="31" s="1"/>
  <c r="B211" i="31"/>
  <c r="K210" i="31"/>
  <c r="G210" i="31" l="1"/>
  <c r="J211" i="31"/>
  <c r="D211" i="31" s="1"/>
  <c r="E211" i="31" s="1"/>
  <c r="B212" i="31"/>
  <c r="K211" i="31"/>
  <c r="G211" i="31" l="1"/>
  <c r="J212" i="31"/>
  <c r="D212" i="31" s="1"/>
  <c r="E212" i="31" s="1"/>
  <c r="B213" i="31"/>
  <c r="K212" i="31"/>
  <c r="G212" i="31" l="1"/>
  <c r="J213" i="31"/>
  <c r="D213" i="31" s="1"/>
  <c r="E213" i="31" s="1"/>
  <c r="B214" i="31"/>
  <c r="K213" i="31"/>
  <c r="G213" i="31" l="1"/>
  <c r="J214" i="31"/>
  <c r="D214" i="31" s="1"/>
  <c r="E214" i="31" s="1"/>
  <c r="B215" i="31"/>
  <c r="K214" i="31"/>
  <c r="G214" i="31" l="1"/>
  <c r="B216" i="31"/>
  <c r="J215" i="31"/>
  <c r="D215" i="31" s="1"/>
  <c r="E215" i="31" s="1"/>
  <c r="K215" i="31"/>
  <c r="G215" i="31" l="1"/>
  <c r="J216" i="31"/>
  <c r="D216" i="31" s="1"/>
  <c r="E216" i="31" s="1"/>
  <c r="B217" i="31"/>
  <c r="K216" i="31"/>
  <c r="G216" i="31" l="1"/>
  <c r="J217" i="31"/>
  <c r="D217" i="31" s="1"/>
  <c r="E217" i="31" s="1"/>
  <c r="B218" i="31"/>
  <c r="K217" i="31"/>
  <c r="G217" i="31" l="1"/>
  <c r="J218" i="31"/>
  <c r="D218" i="31" s="1"/>
  <c r="E218" i="31" s="1"/>
  <c r="B219" i="31"/>
  <c r="K218" i="31"/>
  <c r="G218" i="31" l="1"/>
  <c r="J219" i="31"/>
  <c r="D219" i="31" s="1"/>
  <c r="E219" i="31" s="1"/>
  <c r="B220" i="31"/>
  <c r="K219" i="31"/>
  <c r="G219" i="31" l="1"/>
  <c r="J220" i="31"/>
  <c r="D220" i="31" s="1"/>
  <c r="E220" i="31" s="1"/>
  <c r="B221" i="31"/>
  <c r="K220" i="31"/>
  <c r="G220" i="31" l="1"/>
  <c r="B222" i="31"/>
  <c r="J221" i="31"/>
  <c r="D221" i="31" s="1"/>
  <c r="E221" i="31" s="1"/>
  <c r="K221" i="31"/>
  <c r="G221" i="31" l="1"/>
  <c r="B223" i="31"/>
  <c r="J222" i="31"/>
  <c r="D222" i="31" s="1"/>
  <c r="E222" i="31" s="1"/>
  <c r="K222" i="31"/>
  <c r="G222" i="31" l="1"/>
  <c r="J223" i="31"/>
  <c r="D223" i="31" s="1"/>
  <c r="E223" i="31" s="1"/>
  <c r="B224" i="31"/>
  <c r="K223" i="31"/>
  <c r="G223" i="31" l="1"/>
  <c r="J224" i="31"/>
  <c r="D224" i="31" s="1"/>
  <c r="E224" i="31" s="1"/>
  <c r="B225" i="31"/>
  <c r="K224" i="31"/>
  <c r="G224" i="31" l="1"/>
  <c r="J225" i="31"/>
  <c r="D225" i="31" s="1"/>
  <c r="E225" i="31" s="1"/>
  <c r="B226" i="31"/>
  <c r="K225" i="31"/>
  <c r="G225" i="31" l="1"/>
  <c r="J226" i="31"/>
  <c r="D226" i="31" s="1"/>
  <c r="E226" i="31" s="1"/>
  <c r="B227" i="31"/>
  <c r="K226" i="31"/>
  <c r="G226" i="31" l="1"/>
  <c r="J227" i="31"/>
  <c r="D227" i="31" s="1"/>
  <c r="E227" i="31" s="1"/>
  <c r="B228" i="31"/>
  <c r="K227" i="31"/>
  <c r="G227" i="31" l="1"/>
  <c r="B229" i="31"/>
  <c r="J228" i="31"/>
  <c r="D228" i="31" s="1"/>
  <c r="E228" i="31" s="1"/>
  <c r="K228" i="31"/>
  <c r="D61" i="31"/>
  <c r="K61" i="31"/>
  <c r="K76" i="31"/>
  <c r="D76" i="31"/>
  <c r="D88" i="31"/>
  <c r="K88" i="31"/>
  <c r="D106" i="31"/>
  <c r="K106" i="31"/>
  <c r="K130" i="31"/>
  <c r="D130" i="31"/>
  <c r="D25" i="31"/>
  <c r="K25" i="31"/>
  <c r="F265" i="31"/>
  <c r="C265" i="31" s="1"/>
  <c r="F13" i="31"/>
  <c r="D39" i="31"/>
  <c r="K39" i="31"/>
  <c r="D58" i="31"/>
  <c r="K58" i="31"/>
  <c r="K68" i="31"/>
  <c r="D68" i="31"/>
  <c r="K83" i="31"/>
  <c r="D83" i="31"/>
  <c r="K102" i="31"/>
  <c r="D102" i="31"/>
  <c r="K113" i="31"/>
  <c r="D113" i="31"/>
  <c r="K23" i="31"/>
  <c r="D23" i="31"/>
  <c r="F263" i="31"/>
  <c r="C263" i="31" s="1"/>
  <c r="D41" i="31"/>
  <c r="K41" i="31"/>
  <c r="K53" i="31"/>
  <c r="D53" i="31"/>
  <c r="D64" i="31"/>
  <c r="K64" i="31"/>
  <c r="K81" i="31"/>
  <c r="D81" i="31"/>
  <c r="D93" i="31"/>
  <c r="K93" i="31"/>
  <c r="D104" i="31"/>
  <c r="K104" i="31"/>
  <c r="D127" i="31"/>
  <c r="K127" i="31"/>
  <c r="K26" i="31"/>
  <c r="F14" i="31"/>
  <c r="D26" i="31"/>
  <c r="D38" i="31"/>
  <c r="K38" i="31"/>
  <c r="D52" i="31"/>
  <c r="K52" i="31"/>
  <c r="K74" i="31"/>
  <c r="D74" i="31"/>
  <c r="D89" i="31"/>
  <c r="K89" i="31"/>
  <c r="K105" i="31"/>
  <c r="D105" i="31"/>
  <c r="D131" i="31"/>
  <c r="K131" i="31"/>
  <c r="K133" i="31"/>
  <c r="D133" i="31"/>
  <c r="K123" i="31"/>
  <c r="D123" i="31"/>
  <c r="D138" i="31"/>
  <c r="K138" i="31"/>
  <c r="D31" i="31"/>
  <c r="K31" i="31"/>
  <c r="F19" i="31"/>
  <c r="D47" i="31"/>
  <c r="K47" i="31"/>
  <c r="K66" i="31"/>
  <c r="D66" i="31"/>
  <c r="K79" i="31"/>
  <c r="D79" i="31"/>
  <c r="D109" i="31"/>
  <c r="K109" i="31"/>
  <c r="D136" i="31"/>
  <c r="K136" i="31"/>
  <c r="K28" i="31"/>
  <c r="D28" i="31"/>
  <c r="F16" i="31"/>
  <c r="K45" i="31"/>
  <c r="D45" i="31"/>
  <c r="K62" i="31"/>
  <c r="D62" i="31"/>
  <c r="D71" i="31"/>
  <c r="K71" i="31"/>
  <c r="K87" i="31"/>
  <c r="D87" i="31"/>
  <c r="K120" i="31"/>
  <c r="D120" i="31"/>
  <c r="F15" i="31"/>
  <c r="K27" i="31"/>
  <c r="D27" i="31"/>
  <c r="F7" i="31"/>
  <c r="K44" i="31"/>
  <c r="D44" i="31"/>
  <c r="D55" i="31"/>
  <c r="K55" i="31"/>
  <c r="D86" i="31"/>
  <c r="K86" i="31"/>
  <c r="D97" i="31"/>
  <c r="K97" i="31"/>
  <c r="D108" i="31"/>
  <c r="K108" i="31"/>
  <c r="D132" i="31"/>
  <c r="K132" i="31"/>
  <c r="D30" i="31"/>
  <c r="F18" i="31"/>
  <c r="K30" i="31"/>
  <c r="K42" i="31"/>
  <c r="D42" i="31"/>
  <c r="D59" i="31"/>
  <c r="K59" i="31"/>
  <c r="K77" i="31"/>
  <c r="D77" i="31"/>
  <c r="D91" i="31"/>
  <c r="K91" i="31"/>
  <c r="D116" i="31"/>
  <c r="K116" i="31"/>
  <c r="K118" i="31"/>
  <c r="D118" i="31"/>
  <c r="D137" i="31"/>
  <c r="K137" i="31"/>
  <c r="K112" i="31"/>
  <c r="D112" i="31"/>
  <c r="D126" i="31"/>
  <c r="K126" i="31"/>
  <c r="D21" i="31"/>
  <c r="F261" i="31"/>
  <c r="C261" i="31" s="1"/>
  <c r="K21" i="31"/>
  <c r="D35" i="31"/>
  <c r="K35" i="31"/>
  <c r="K51" i="31"/>
  <c r="D51" i="31"/>
  <c r="K69" i="31"/>
  <c r="D69" i="31"/>
  <c r="K80" i="31"/>
  <c r="D80" i="31"/>
  <c r="D95" i="31"/>
  <c r="K95" i="31"/>
  <c r="D115" i="31"/>
  <c r="K115" i="31"/>
  <c r="D50" i="31"/>
  <c r="K50" i="31"/>
  <c r="K65" i="31"/>
  <c r="D65" i="31"/>
  <c r="K78" i="31"/>
  <c r="D78" i="31"/>
  <c r="K94" i="31"/>
  <c r="D94" i="31"/>
  <c r="D107" i="31"/>
  <c r="K107" i="31"/>
  <c r="K34" i="31"/>
  <c r="D34" i="31"/>
  <c r="K46" i="31"/>
  <c r="D46" i="31"/>
  <c r="K56" i="31"/>
  <c r="D56" i="31"/>
  <c r="D72" i="31"/>
  <c r="K72" i="31"/>
  <c r="K90" i="31"/>
  <c r="D90" i="31"/>
  <c r="D101" i="31"/>
  <c r="K101" i="31"/>
  <c r="K111" i="31"/>
  <c r="D111" i="31"/>
  <c r="D32" i="31"/>
  <c r="K32" i="31"/>
  <c r="D12" i="31"/>
  <c r="G12" i="31" s="1"/>
  <c r="K43" i="31"/>
  <c r="D43" i="31"/>
  <c r="K63" i="31"/>
  <c r="D63" i="31"/>
  <c r="K82" i="31"/>
  <c r="D82" i="31"/>
  <c r="D96" i="31"/>
  <c r="K96" i="31"/>
  <c r="K124" i="31"/>
  <c r="D124" i="31"/>
  <c r="D121" i="31"/>
  <c r="K121" i="31"/>
  <c r="K139" i="31"/>
  <c r="D139" i="31"/>
  <c r="D114" i="31"/>
  <c r="K114" i="31"/>
  <c r="K129" i="31"/>
  <c r="D129" i="31"/>
  <c r="D29" i="31"/>
  <c r="K29" i="31"/>
  <c r="F17" i="31"/>
  <c r="K24" i="31"/>
  <c r="F264" i="31"/>
  <c r="C264" i="31" s="1"/>
  <c r="D24" i="31"/>
  <c r="K40" i="31"/>
  <c r="D40" i="31"/>
  <c r="K57" i="31"/>
  <c r="D57" i="31"/>
  <c r="D73" i="31"/>
  <c r="K73" i="31"/>
  <c r="D84" i="31"/>
  <c r="K84" i="31"/>
  <c r="D100" i="31"/>
  <c r="K100" i="31"/>
  <c r="K122" i="31"/>
  <c r="D122" i="31"/>
  <c r="F10" i="31"/>
  <c r="F260" i="31"/>
  <c r="D20" i="31"/>
  <c r="K20" i="31"/>
  <c r="M7" i="31" s="1"/>
  <c r="D36" i="31"/>
  <c r="K36" i="31"/>
  <c r="K54" i="31"/>
  <c r="D54" i="31"/>
  <c r="K67" i="31"/>
  <c r="D67" i="31"/>
  <c r="D98" i="31"/>
  <c r="K98" i="31"/>
  <c r="D110" i="31"/>
  <c r="K110" i="31"/>
  <c r="K135" i="31"/>
  <c r="D135" i="31"/>
  <c r="K37" i="31"/>
  <c r="D37" i="31"/>
  <c r="D49" i="31"/>
  <c r="K49" i="31"/>
  <c r="D60" i="31"/>
  <c r="K60" i="31"/>
  <c r="K75" i="31"/>
  <c r="D75" i="31"/>
  <c r="D92" i="31"/>
  <c r="K92" i="31"/>
  <c r="K103" i="31"/>
  <c r="D103" i="31"/>
  <c r="K117" i="31"/>
  <c r="D117" i="31"/>
  <c r="K22" i="31"/>
  <c r="D22" i="31"/>
  <c r="F262" i="31"/>
  <c r="D33" i="31"/>
  <c r="K33" i="31"/>
  <c r="D48" i="31"/>
  <c r="K48" i="31"/>
  <c r="D70" i="31"/>
  <c r="K70" i="31"/>
  <c r="K85" i="31"/>
  <c r="D85" i="31"/>
  <c r="D99" i="31"/>
  <c r="K99" i="31"/>
  <c r="K128" i="31"/>
  <c r="D128" i="31"/>
  <c r="K125" i="31"/>
  <c r="D125" i="31"/>
  <c r="K119" i="31"/>
  <c r="D119" i="31"/>
  <c r="D134" i="31"/>
  <c r="K134" i="31"/>
  <c r="D9" i="31" l="1"/>
  <c r="G9" i="31" s="1"/>
  <c r="G228" i="31"/>
  <c r="B230" i="31"/>
  <c r="J229" i="31"/>
  <c r="K229" i="31"/>
  <c r="C262" i="31"/>
  <c r="E262" i="31"/>
  <c r="K262" i="31"/>
  <c r="G262" i="31"/>
  <c r="D262" i="31"/>
  <c r="G9" i="25"/>
  <c r="B5" i="25"/>
  <c r="D264" i="31"/>
  <c r="K264" i="31"/>
  <c r="E264" i="31"/>
  <c r="G264" i="31"/>
  <c r="D17" i="31"/>
  <c r="K17" i="31"/>
  <c r="K16" i="31"/>
  <c r="D16" i="31"/>
  <c r="K13" i="31"/>
  <c r="D13" i="31"/>
  <c r="D10" i="31"/>
  <c r="C45" i="25" s="1"/>
  <c r="K18" i="31"/>
  <c r="D18" i="31"/>
  <c r="D15" i="31"/>
  <c r="K15" i="31"/>
  <c r="D19" i="31"/>
  <c r="K19" i="31"/>
  <c r="D263" i="31"/>
  <c r="K263" i="31"/>
  <c r="G263" i="31"/>
  <c r="E263" i="31"/>
  <c r="G265" i="31"/>
  <c r="K265" i="31"/>
  <c r="D265" i="31"/>
  <c r="E265" i="31"/>
  <c r="C260" i="31"/>
  <c r="K260" i="31"/>
  <c r="E260" i="31"/>
  <c r="D260" i="31"/>
  <c r="G260" i="31"/>
  <c r="D7" i="31"/>
  <c r="C48" i="25" s="1"/>
  <c r="K261" i="31"/>
  <c r="E261" i="31"/>
  <c r="D261" i="31"/>
  <c r="G261" i="31"/>
  <c r="K14" i="31"/>
  <c r="D14" i="31"/>
  <c r="D229" i="31" l="1"/>
  <c r="E229" i="31" s="1"/>
  <c r="J230" i="31"/>
  <c r="B231" i="31"/>
  <c r="K230" i="31"/>
  <c r="K5" i="31"/>
  <c r="B5" i="31" s="1"/>
  <c r="B5" i="28"/>
  <c r="B4" i="31"/>
  <c r="G229" i="31" l="1"/>
  <c r="D230" i="31"/>
  <c r="B232" i="31"/>
  <c r="J231" i="31"/>
  <c r="K231" i="31"/>
  <c r="E230" i="31" l="1"/>
  <c r="D231" i="31"/>
  <c r="E231" i="31" s="1"/>
  <c r="B233" i="31"/>
  <c r="J232" i="31"/>
  <c r="K232" i="31"/>
  <c r="G230" i="31" l="1"/>
  <c r="G231" i="31"/>
  <c r="J233" i="31"/>
  <c r="B234" i="31"/>
  <c r="K233" i="31"/>
  <c r="D232" i="31"/>
  <c r="E232" i="31" l="1"/>
  <c r="J234" i="31"/>
  <c r="B235" i="31"/>
  <c r="K234" i="31"/>
  <c r="D233" i="31"/>
  <c r="E233" i="31" s="1"/>
  <c r="G232" i="31" l="1"/>
  <c r="G233" i="31"/>
  <c r="J235" i="31"/>
  <c r="B236" i="31"/>
  <c r="K235" i="31"/>
  <c r="D234" i="31"/>
  <c r="E234" i="31" s="1"/>
  <c r="G234" i="31" l="1"/>
  <c r="J236" i="31"/>
  <c r="B237" i="31"/>
  <c r="K236" i="31"/>
  <c r="D235" i="31"/>
  <c r="E235" i="31" l="1"/>
  <c r="J237" i="31"/>
  <c r="B238" i="31"/>
  <c r="K237" i="31"/>
  <c r="D236" i="31"/>
  <c r="E236" i="31" s="1"/>
  <c r="G236" i="31" l="1"/>
  <c r="G235" i="31"/>
  <c r="J238" i="31"/>
  <c r="B239" i="31"/>
  <c r="K238" i="31"/>
  <c r="D237" i="31"/>
  <c r="E237" i="31" l="1"/>
  <c r="B240" i="31"/>
  <c r="J239" i="31"/>
  <c r="K239" i="31"/>
  <c r="D238" i="31"/>
  <c r="E238" i="31" s="1"/>
  <c r="G238" i="31" l="1"/>
  <c r="G237" i="31"/>
  <c r="D239" i="31"/>
  <c r="E239" i="31" s="1"/>
  <c r="B241" i="31"/>
  <c r="J240" i="31"/>
  <c r="D240" i="31" s="1"/>
  <c r="E240" i="31" s="1"/>
  <c r="K240" i="31"/>
  <c r="G240" i="31" l="1"/>
  <c r="G239" i="31"/>
  <c r="B242" i="31"/>
  <c r="J241" i="31"/>
  <c r="D241" i="31" s="1"/>
  <c r="E241" i="31" s="1"/>
  <c r="K241" i="31"/>
  <c r="G241" i="31" l="1"/>
  <c r="J242" i="31"/>
  <c r="D242" i="31" s="1"/>
  <c r="E242" i="31" s="1"/>
  <c r="B243" i="31"/>
  <c r="K242" i="31"/>
  <c r="G242" i="31" l="1"/>
  <c r="J243" i="31"/>
  <c r="D243" i="31" s="1"/>
  <c r="E243" i="31" s="1"/>
  <c r="B244" i="31"/>
  <c r="K243" i="31"/>
  <c r="G243" i="31" l="1"/>
  <c r="J244" i="31"/>
  <c r="D244" i="31" s="1"/>
  <c r="E244" i="31" s="1"/>
  <c r="B245" i="31"/>
  <c r="K244" i="31"/>
  <c r="G244" i="31" l="1"/>
  <c r="J245" i="31"/>
  <c r="D245" i="31" s="1"/>
  <c r="E245" i="31" s="1"/>
  <c r="B246" i="31"/>
  <c r="K245" i="31"/>
  <c r="G245" i="31" l="1"/>
  <c r="J246" i="31"/>
  <c r="D246" i="31" s="1"/>
  <c r="E246" i="31" s="1"/>
  <c r="B247" i="31"/>
  <c r="K246" i="31"/>
  <c r="G246" i="31" l="1"/>
  <c r="J247" i="31"/>
  <c r="D247" i="31" s="1"/>
  <c r="E247" i="31" s="1"/>
  <c r="B248" i="31"/>
  <c r="K247" i="31"/>
  <c r="G247" i="31" l="1"/>
  <c r="B249" i="31"/>
  <c r="J248" i="31"/>
  <c r="D248" i="31" s="1"/>
  <c r="E248" i="31" s="1"/>
  <c r="K248" i="31"/>
  <c r="G248" i="31" l="1"/>
  <c r="J249" i="31"/>
  <c r="D249" i="31" s="1"/>
  <c r="E249" i="31" s="1"/>
  <c r="B250" i="31"/>
  <c r="K249" i="31"/>
  <c r="G249" i="31" l="1"/>
  <c r="J250" i="31"/>
  <c r="D250" i="31" s="1"/>
  <c r="E250" i="31" s="1"/>
  <c r="B251" i="31"/>
  <c r="K250" i="31"/>
  <c r="G250" i="31" l="1"/>
  <c r="B252" i="31"/>
  <c r="J251" i="31"/>
  <c r="D251" i="31" s="1"/>
  <c r="E251" i="31" s="1"/>
  <c r="K251" i="31"/>
  <c r="G251" i="31" l="1"/>
  <c r="B253" i="31"/>
  <c r="J252" i="31"/>
  <c r="D252" i="31" s="1"/>
  <c r="E252" i="31" s="1"/>
  <c r="K252" i="31"/>
  <c r="G252" i="31" l="1"/>
  <c r="J253" i="31"/>
  <c r="D253" i="31" s="1"/>
  <c r="E253" i="31" s="1"/>
  <c r="B254" i="31"/>
  <c r="K253" i="31"/>
  <c r="G253" i="31" l="1"/>
  <c r="B255" i="31"/>
  <c r="J254" i="31"/>
  <c r="D254" i="31" s="1"/>
  <c r="E254" i="31" s="1"/>
  <c r="K254" i="31"/>
  <c r="G254" i="31" l="1"/>
  <c r="J255" i="31"/>
  <c r="D255" i="31" s="1"/>
  <c r="E255" i="31" s="1"/>
  <c r="B256" i="31"/>
  <c r="K255" i="31"/>
  <c r="G255" i="31" l="1"/>
  <c r="J256" i="31"/>
  <c r="D256" i="31" s="1"/>
  <c r="E256" i="31" s="1"/>
  <c r="B257" i="31"/>
  <c r="K256" i="31"/>
  <c r="G256" i="31" l="1"/>
  <c r="J257" i="31"/>
  <c r="D257" i="31" s="1"/>
  <c r="E257" i="31" s="1"/>
  <c r="B258" i="31"/>
  <c r="K257" i="31"/>
  <c r="G257" i="31" l="1"/>
  <c r="J258" i="31"/>
  <c r="D258" i="31" s="1"/>
  <c r="E258" i="31" s="1"/>
  <c r="B259" i="31"/>
  <c r="K258" i="31"/>
  <c r="G258" i="31" l="1"/>
  <c r="J259" i="31"/>
  <c r="D259" i="31" s="1"/>
  <c r="B260" i="31"/>
  <c r="K259" i="31"/>
  <c r="E259" i="31" l="1"/>
  <c r="J260" i="31"/>
  <c r="B273" i="31"/>
  <c r="B261" i="31"/>
  <c r="G259" i="31" l="1"/>
  <c r="J261" i="31"/>
  <c r="B262" i="31"/>
  <c r="J262" i="31" l="1"/>
  <c r="B263" i="31"/>
  <c r="J263" i="31" l="1"/>
  <c r="B264" i="31"/>
  <c r="J264" i="31" l="1"/>
  <c r="B265" i="31"/>
  <c r="J265" i="31" l="1"/>
  <c r="B266" i="31"/>
  <c r="J266" i="31" l="1"/>
  <c r="B267" i="31"/>
  <c r="J267" i="31" l="1"/>
  <c r="B268" i="31"/>
  <c r="J268" i="31" l="1"/>
  <c r="B269" i="31"/>
  <c r="J269" i="31" l="1"/>
  <c r="B270" i="31"/>
  <c r="J270" i="31" l="1"/>
  <c r="B271" i="31"/>
  <c r="J271" i="31" s="1"/>
  <c r="N25" i="31" l="1"/>
  <c r="N30" i="31"/>
  <c r="N32" i="31"/>
  <c r="N23" i="31"/>
  <c r="N29" i="31"/>
  <c r="N26" i="31"/>
  <c r="N31" i="31"/>
  <c r="N24" i="31"/>
  <c r="N27" i="31"/>
  <c r="N28" i="31"/>
  <c r="O33" i="31"/>
  <c r="N34" i="31"/>
  <c r="M34" i="31"/>
  <c r="O36" i="31"/>
  <c r="M33" i="31"/>
  <c r="N33" i="31"/>
  <c r="O34" i="31"/>
  <c r="N35" i="31"/>
  <c r="M35" i="31"/>
  <c r="M36" i="31"/>
  <c r="O35" i="31"/>
  <c r="M40" i="31"/>
  <c r="N36" i="31"/>
  <c r="O37" i="31"/>
  <c r="N37" i="31"/>
  <c r="M37" i="31"/>
  <c r="M38" i="31"/>
  <c r="N38" i="31"/>
  <c r="O38" i="31"/>
  <c r="M39" i="31"/>
  <c r="N40" i="31"/>
  <c r="O39" i="31"/>
  <c r="O40" i="31"/>
  <c r="N39" i="31"/>
  <c r="O42" i="31"/>
  <c r="M42" i="31"/>
  <c r="M41" i="31"/>
  <c r="O41" i="31"/>
  <c r="N41" i="31"/>
  <c r="N42" i="31"/>
  <c r="E25" i="25"/>
  <c r="G24" i="25"/>
  <c r="E23" i="25"/>
  <c r="G23" i="25"/>
  <c r="E24" i="25"/>
  <c r="E27" i="25"/>
  <c r="G25" i="25"/>
  <c r="E29" i="25"/>
  <c r="G27" i="25"/>
  <c r="G26" i="25"/>
  <c r="G28" i="25"/>
  <c r="E26" i="25"/>
  <c r="G29" i="25"/>
  <c r="E28" i="25"/>
  <c r="E31" i="25"/>
  <c r="G30" i="25"/>
  <c r="E30" i="25"/>
  <c r="G31" i="25"/>
  <c r="E32" i="25"/>
  <c r="G32" i="25"/>
  <c r="E33" i="25"/>
  <c r="O28" i="31"/>
  <c r="R28" i="31" s="1"/>
  <c r="O26" i="31"/>
  <c r="O24" i="31"/>
  <c r="R24" i="31" s="1"/>
  <c r="O25" i="31"/>
  <c r="R25" i="31" s="1"/>
  <c r="O31" i="31"/>
  <c r="O27" i="31"/>
  <c r="O29" i="31"/>
  <c r="O30" i="31"/>
  <c r="O23" i="31"/>
  <c r="O32" i="31"/>
  <c r="R32" i="31" s="1"/>
  <c r="N43" i="31"/>
  <c r="G33" i="25"/>
  <c r="M43" i="31"/>
  <c r="R30" i="31" l="1"/>
  <c r="R26" i="31"/>
  <c r="R29" i="31"/>
  <c r="R27" i="31"/>
  <c r="R23" i="31"/>
  <c r="R39" i="31"/>
  <c r="R31" i="31"/>
  <c r="R42" i="31"/>
  <c r="R33" i="31"/>
  <c r="R35" i="31"/>
  <c r="R38" i="31"/>
  <c r="R40" i="31"/>
  <c r="Q39" i="31"/>
  <c r="S39" i="31" s="1"/>
  <c r="P39" i="31"/>
  <c r="Q37" i="31"/>
  <c r="S37" i="31" s="1"/>
  <c r="P37" i="31"/>
  <c r="P40" i="31"/>
  <c r="Q40" i="31"/>
  <c r="S40" i="31" s="1"/>
  <c r="P41" i="31"/>
  <c r="Q41" i="31"/>
  <c r="S41" i="31" s="1"/>
  <c r="R37" i="31"/>
  <c r="P34" i="31"/>
  <c r="Q34" i="31"/>
  <c r="S34" i="31" s="1"/>
  <c r="P42" i="31"/>
  <c r="Q42" i="31"/>
  <c r="S42" i="31" s="1"/>
  <c r="Q36" i="31"/>
  <c r="S36" i="31" s="1"/>
  <c r="P36" i="31"/>
  <c r="R34" i="31"/>
  <c r="R41" i="31"/>
  <c r="Q38" i="31"/>
  <c r="S38" i="31" s="1"/>
  <c r="P38" i="31"/>
  <c r="R36" i="31"/>
  <c r="P35" i="31"/>
  <c r="Q35" i="31"/>
  <c r="S35" i="31" s="1"/>
  <c r="P33" i="31"/>
  <c r="Q33" i="31"/>
  <c r="S33" i="31" s="1"/>
  <c r="E66" i="31" l="1"/>
  <c r="E86" i="31"/>
  <c r="G86" i="31" l="1"/>
  <c r="G66" i="31"/>
  <c r="E124" i="31"/>
  <c r="E67" i="31"/>
  <c r="E50" i="31"/>
  <c r="G67" i="31" l="1"/>
  <c r="G124" i="31"/>
  <c r="G50" i="31"/>
  <c r="E47" i="31"/>
  <c r="E33" i="31"/>
  <c r="E132" i="31"/>
  <c r="E53" i="31"/>
  <c r="E78" i="31"/>
  <c r="E101" i="31"/>
  <c r="E38" i="31"/>
  <c r="E57" i="31"/>
  <c r="E94" i="31"/>
  <c r="G132" i="31" l="1"/>
  <c r="G57" i="31"/>
  <c r="G53" i="31"/>
  <c r="G33" i="31"/>
  <c r="G101" i="31"/>
  <c r="G94" i="31"/>
  <c r="G78" i="31"/>
  <c r="G38" i="31"/>
  <c r="G47" i="31"/>
  <c r="E56" i="31"/>
  <c r="E80" i="31"/>
  <c r="E128" i="31"/>
  <c r="E104" i="31"/>
  <c r="E135" i="31"/>
  <c r="E130" i="31"/>
  <c r="E127" i="31"/>
  <c r="E98" i="31"/>
  <c r="E95" i="31"/>
  <c r="E111" i="31"/>
  <c r="E89" i="31"/>
  <c r="E41" i="31"/>
  <c r="E82" i="31"/>
  <c r="E96" i="31"/>
  <c r="E110" i="31"/>
  <c r="E62" i="31"/>
  <c r="E58" i="31"/>
  <c r="E84" i="31"/>
  <c r="E107" i="31"/>
  <c r="E108" i="31"/>
  <c r="E134" i="31"/>
  <c r="E40" i="31"/>
  <c r="E125" i="31"/>
  <c r="E139" i="31"/>
  <c r="E118" i="31"/>
  <c r="E119" i="31"/>
  <c r="E70" i="31"/>
  <c r="E72" i="31"/>
  <c r="E39" i="31"/>
  <c r="E114" i="31"/>
  <c r="E138" i="31"/>
  <c r="E131" i="31"/>
  <c r="E103" i="31"/>
  <c r="E76" i="31"/>
  <c r="E115" i="31"/>
  <c r="E113" i="31"/>
  <c r="E49" i="31"/>
  <c r="E117" i="31"/>
  <c r="E75" i="31"/>
  <c r="E46" i="31"/>
  <c r="E42" i="31"/>
  <c r="E37" i="31"/>
  <c r="E64" i="31"/>
  <c r="E126" i="31"/>
  <c r="E122" i="31"/>
  <c r="E43" i="31"/>
  <c r="E48" i="31"/>
  <c r="E90" i="31"/>
  <c r="E74" i="31"/>
  <c r="E133" i="31"/>
  <c r="E88" i="31"/>
  <c r="E120" i="31"/>
  <c r="E34" i="31"/>
  <c r="E54" i="31"/>
  <c r="E36" i="31"/>
  <c r="E87" i="31"/>
  <c r="E93" i="31"/>
  <c r="E121" i="31"/>
  <c r="E83" i="31"/>
  <c r="E100" i="31"/>
  <c r="E85" i="31"/>
  <c r="E65" i="31"/>
  <c r="E51" i="31"/>
  <c r="E61" i="31"/>
  <c r="E109" i="31"/>
  <c r="E35" i="31"/>
  <c r="E99" i="31"/>
  <c r="E69" i="31"/>
  <c r="E73" i="31"/>
  <c r="E137" i="31"/>
  <c r="E52" i="31"/>
  <c r="E60" i="31"/>
  <c r="E45" i="31"/>
  <c r="E112" i="31"/>
  <c r="E136" i="31"/>
  <c r="E91" i="31"/>
  <c r="E71" i="31"/>
  <c r="E55" i="31"/>
  <c r="E79" i="31"/>
  <c r="E97" i="31"/>
  <c r="E106" i="31"/>
  <c r="E63" i="31"/>
  <c r="E102" i="31"/>
  <c r="E123" i="31"/>
  <c r="E21" i="31"/>
  <c r="E22" i="31"/>
  <c r="E24" i="31"/>
  <c r="E23" i="31"/>
  <c r="G106" i="31" l="1"/>
  <c r="G73" i="31"/>
  <c r="G85" i="31"/>
  <c r="G34" i="31"/>
  <c r="G122" i="31"/>
  <c r="G49" i="31"/>
  <c r="G118" i="31"/>
  <c r="G58" i="31"/>
  <c r="G95" i="31"/>
  <c r="G24" i="31"/>
  <c r="G102" i="31"/>
  <c r="G79" i="31"/>
  <c r="G52" i="31"/>
  <c r="G51" i="31"/>
  <c r="G22" i="31"/>
  <c r="G63" i="31"/>
  <c r="G55" i="31"/>
  <c r="G112" i="31"/>
  <c r="G137" i="31"/>
  <c r="G35" i="31"/>
  <c r="G65" i="31"/>
  <c r="G121" i="31"/>
  <c r="G54" i="31"/>
  <c r="G133" i="31"/>
  <c r="G43" i="31"/>
  <c r="G37" i="31"/>
  <c r="G117" i="31"/>
  <c r="G76" i="31"/>
  <c r="G114" i="31"/>
  <c r="G119" i="31"/>
  <c r="G40" i="31"/>
  <c r="G84" i="31"/>
  <c r="G96" i="31"/>
  <c r="G111" i="31"/>
  <c r="G130" i="31"/>
  <c r="G45" i="31"/>
  <c r="G93" i="31"/>
  <c r="G42" i="31"/>
  <c r="G39" i="31"/>
  <c r="G82" i="31"/>
  <c r="G123" i="31"/>
  <c r="G97" i="31"/>
  <c r="G91" i="31"/>
  <c r="G60" i="31"/>
  <c r="G69" i="31"/>
  <c r="G61" i="31"/>
  <c r="G100" i="31"/>
  <c r="G87" i="31"/>
  <c r="G120" i="31"/>
  <c r="G90" i="31"/>
  <c r="G126" i="31"/>
  <c r="G46" i="31"/>
  <c r="G113" i="31"/>
  <c r="G131" i="31"/>
  <c r="G72" i="31"/>
  <c r="G139" i="31"/>
  <c r="G108" i="31"/>
  <c r="G62" i="31"/>
  <c r="G41" i="31"/>
  <c r="G98" i="31"/>
  <c r="G23" i="31"/>
  <c r="G71" i="31"/>
  <c r="G109" i="31"/>
  <c r="G74" i="31"/>
  <c r="G103" i="31"/>
  <c r="G134" i="31"/>
  <c r="G135" i="31"/>
  <c r="G21" i="31"/>
  <c r="G136" i="31"/>
  <c r="G99" i="31"/>
  <c r="G83" i="31"/>
  <c r="G36" i="31"/>
  <c r="G88" i="31"/>
  <c r="G48" i="31"/>
  <c r="G64" i="31"/>
  <c r="G75" i="31"/>
  <c r="G115" i="31"/>
  <c r="G138" i="31"/>
  <c r="G70" i="31"/>
  <c r="G125" i="31"/>
  <c r="G107" i="31"/>
  <c r="G110" i="31"/>
  <c r="G89" i="31"/>
  <c r="G127" i="31"/>
  <c r="G80" i="31"/>
  <c r="E30" i="31"/>
  <c r="C18" i="31"/>
  <c r="E18" i="31" s="1"/>
  <c r="G18" i="31" s="1"/>
  <c r="C17" i="31"/>
  <c r="E17" i="31" s="1"/>
  <c r="G17" i="31" s="1"/>
  <c r="E29" i="31"/>
  <c r="G128" i="31"/>
  <c r="E27" i="31"/>
  <c r="C15" i="31"/>
  <c r="E15" i="31" s="1"/>
  <c r="G15" i="31" s="1"/>
  <c r="C16" i="31"/>
  <c r="E16" i="31" s="1"/>
  <c r="G16" i="31" s="1"/>
  <c r="E28" i="31"/>
  <c r="C19" i="31"/>
  <c r="E19" i="31" s="1"/>
  <c r="G19" i="31" s="1"/>
  <c r="E31" i="31"/>
  <c r="C14" i="31"/>
  <c r="E14" i="31" s="1"/>
  <c r="G14" i="31" s="1"/>
  <c r="E26" i="31"/>
  <c r="C13" i="31"/>
  <c r="E25" i="31"/>
  <c r="G104" i="31"/>
  <c r="G56" i="31"/>
  <c r="E77" i="31"/>
  <c r="E59" i="31"/>
  <c r="G25" i="31" l="1"/>
  <c r="G31" i="31"/>
  <c r="G26" i="31"/>
  <c r="G28" i="31"/>
  <c r="G30" i="31"/>
  <c r="G59" i="31"/>
  <c r="G29" i="31"/>
  <c r="G77" i="31"/>
  <c r="G27" i="31"/>
  <c r="E22" i="25"/>
  <c r="E129" i="31"/>
  <c r="M32" i="31"/>
  <c r="E21" i="25"/>
  <c r="M31" i="31"/>
  <c r="E116" i="31"/>
  <c r="E105" i="31"/>
  <c r="E20" i="25"/>
  <c r="M30" i="31"/>
  <c r="M26" i="31"/>
  <c r="G16" i="25"/>
  <c r="E13" i="31"/>
  <c r="E12" i="25"/>
  <c r="E20" i="31"/>
  <c r="M23" i="31"/>
  <c r="E13" i="25"/>
  <c r="C10" i="31"/>
  <c r="E68" i="31"/>
  <c r="M27" i="31"/>
  <c r="E17" i="25"/>
  <c r="E19" i="25"/>
  <c r="E92" i="31"/>
  <c r="M29" i="31"/>
  <c r="E81" i="31"/>
  <c r="M28" i="31"/>
  <c r="E18" i="25"/>
  <c r="E15" i="25"/>
  <c r="M25" i="31"/>
  <c r="E44" i="31"/>
  <c r="C7" i="31"/>
  <c r="E32" i="31"/>
  <c r="E14" i="25"/>
  <c r="M24" i="31"/>
  <c r="E16" i="25"/>
  <c r="E9" i="31" l="1"/>
  <c r="G12" i="25"/>
  <c r="G13" i="31"/>
  <c r="I12" i="47" s="1" a="1"/>
  <c r="G7" i="31"/>
  <c r="G49" i="25" s="1"/>
  <c r="E49" i="25"/>
  <c r="G19" i="25"/>
  <c r="G92" i="31"/>
  <c r="G17" i="25"/>
  <c r="G68" i="31"/>
  <c r="P23" i="31"/>
  <c r="Q23" i="31"/>
  <c r="S23" i="31" s="1"/>
  <c r="G105" i="31"/>
  <c r="G20" i="25"/>
  <c r="P32" i="31"/>
  <c r="Q32" i="31"/>
  <c r="S32" i="31" s="1"/>
  <c r="G14" i="25"/>
  <c r="G32" i="31"/>
  <c r="P29" i="31"/>
  <c r="Q29" i="31"/>
  <c r="S29" i="31" s="1"/>
  <c r="Q27" i="31"/>
  <c r="S27" i="31" s="1"/>
  <c r="P27" i="31"/>
  <c r="Q24" i="31"/>
  <c r="S24" i="31" s="1"/>
  <c r="P24" i="31"/>
  <c r="E7" i="31"/>
  <c r="G15" i="25"/>
  <c r="G44" i="31"/>
  <c r="P28" i="31"/>
  <c r="Q28" i="31"/>
  <c r="S28" i="31" s="1"/>
  <c r="G13" i="25"/>
  <c r="E10" i="31"/>
  <c r="G20" i="31"/>
  <c r="P26" i="31"/>
  <c r="Q26" i="31"/>
  <c r="S26" i="31" s="1"/>
  <c r="G21" i="25"/>
  <c r="G116" i="31"/>
  <c r="G129" i="31"/>
  <c r="G22" i="25"/>
  <c r="P25" i="31"/>
  <c r="Q25" i="31"/>
  <c r="S25" i="31" s="1"/>
  <c r="G81" i="31"/>
  <c r="G18" i="25"/>
  <c r="G10" i="31"/>
  <c r="G46" i="25" s="1"/>
  <c r="E46" i="25"/>
  <c r="Q30" i="31"/>
  <c r="S30" i="31" s="1"/>
  <c r="P30" i="31"/>
  <c r="P31" i="31"/>
  <c r="Q31" i="31"/>
  <c r="S31" i="31" s="1"/>
  <c r="I63" i="25" l="1"/>
  <c r="O12" i="47"/>
  <c r="K12" i="47"/>
  <c r="M12" i="47"/>
  <c r="I12" i="47"/>
  <c r="L12" i="47"/>
  <c r="N12" i="47"/>
  <c r="J12" i="47"/>
</calcChain>
</file>

<file path=xl/comments1.xml><?xml version="1.0" encoding="utf-8"?>
<comments xmlns="http://schemas.openxmlformats.org/spreadsheetml/2006/main">
  <authors>
    <author>PacifiCorp</author>
  </authors>
  <commentList>
    <comment ref="G5" authorId="0" shapeId="0">
      <text>
        <r>
          <rPr>
            <b/>
            <sz val="8"/>
            <color indexed="81"/>
            <rFont val="Tahoma"/>
            <family val="2"/>
          </rPr>
          <t>PacifiCorp:</t>
        </r>
        <r>
          <rPr>
            <sz val="8"/>
            <color indexed="81"/>
            <rFont val="Tahoma"/>
            <family val="2"/>
          </rPr>
          <t xml:space="preserve">
Date that deal is evaluated.</t>
        </r>
      </text>
    </comment>
  </commentList>
</comments>
</file>

<file path=xl/sharedStrings.xml><?xml version="1.0" encoding="utf-8"?>
<sst xmlns="http://schemas.openxmlformats.org/spreadsheetml/2006/main" count="812" uniqueCount="207">
  <si>
    <t>Year</t>
  </si>
  <si>
    <t>(a)</t>
  </si>
  <si>
    <t>(b)</t>
  </si>
  <si>
    <t>(c)</t>
  </si>
  <si>
    <t>(d)</t>
  </si>
  <si>
    <t>(e)</t>
  </si>
  <si>
    <t>Capacity</t>
  </si>
  <si>
    <t>(f)</t>
  </si>
  <si>
    <t>$/kW</t>
  </si>
  <si>
    <t>$/kW-yr</t>
  </si>
  <si>
    <t>Estimated Capital Cost</t>
  </si>
  <si>
    <t>Fixed Capital Cost at Real Levelized Rate</t>
  </si>
  <si>
    <t>Fixed O&amp;M</t>
  </si>
  <si>
    <t>Variable O&amp;M</t>
  </si>
  <si>
    <t>Total O&amp;M at Expected CF</t>
  </si>
  <si>
    <t>Total Resource Fixed Costs</t>
  </si>
  <si>
    <t>Source: (a)(c)(d)</t>
  </si>
  <si>
    <t>Total Price @</t>
  </si>
  <si>
    <t>Capacity Factor</t>
  </si>
  <si>
    <t>Footnotes:</t>
  </si>
  <si>
    <t xml:space="preserve"> $/kW-yr</t>
  </si>
  <si>
    <t>Avoided Cost Prices</t>
  </si>
  <si>
    <t>Energy</t>
  </si>
  <si>
    <t>Only Price</t>
  </si>
  <si>
    <t>Table 1</t>
  </si>
  <si>
    <t>(2)   'Energy Only' is the GRID calculated costs and includes some capacity costs.</t>
  </si>
  <si>
    <t>Fuel Cost</t>
  </si>
  <si>
    <t>$/MMBtu</t>
  </si>
  <si>
    <t>(g)</t>
  </si>
  <si>
    <t>(h)</t>
  </si>
  <si>
    <t>(i)</t>
  </si>
  <si>
    <t>Sources, Inputs and Assumptions</t>
  </si>
  <si>
    <t>PacifiCorp</t>
  </si>
  <si>
    <t>Delivered</t>
  </si>
  <si>
    <t>CCCT</t>
  </si>
  <si>
    <t>Duct Firing</t>
  </si>
  <si>
    <t>Peak Type:</t>
  </si>
  <si>
    <t>Quote Date</t>
  </si>
  <si>
    <t>Burnertip Natural Gas Price Forecast</t>
  </si>
  <si>
    <t>$/MWh</t>
  </si>
  <si>
    <t>CCCT Statistics</t>
  </si>
  <si>
    <t>MW</t>
  </si>
  <si>
    <t>Percent</t>
  </si>
  <si>
    <t>Cap Cost</t>
  </si>
  <si>
    <t>Fixed</t>
  </si>
  <si>
    <t>Capacity Weighted</t>
  </si>
  <si>
    <t>CF</t>
  </si>
  <si>
    <t>aMW</t>
  </si>
  <si>
    <t>Variable</t>
  </si>
  <si>
    <t>Heat Rate</t>
  </si>
  <si>
    <t>Energy Weighted</t>
  </si>
  <si>
    <t>Rounded</t>
  </si>
  <si>
    <t>Appendix B</t>
  </si>
  <si>
    <t xml:space="preserve">  Heat Rate in btu/kWh</t>
  </si>
  <si>
    <t xml:space="preserve">  Payment Factor</t>
  </si>
  <si>
    <t xml:space="preserve">  Capacity Factor</t>
  </si>
  <si>
    <t xml:space="preserve">  Energy Weighted Capacity Factor</t>
  </si>
  <si>
    <t>Start</t>
  </si>
  <si>
    <t>Resource Capacity</t>
  </si>
  <si>
    <t>Nominal Avoided Costs Calculated Monthly</t>
  </si>
  <si>
    <t>End</t>
  </si>
  <si>
    <t>Capacity $</t>
  </si>
  <si>
    <t>Total</t>
  </si>
  <si>
    <t>Month</t>
  </si>
  <si>
    <t>Avoided $</t>
  </si>
  <si>
    <t>MWH</t>
  </si>
  <si>
    <t>Offset</t>
  </si>
  <si>
    <t>Date Test</t>
  </si>
  <si>
    <t>Net Power Cost</t>
  </si>
  <si>
    <t>Dollars</t>
  </si>
  <si>
    <t>AC Price</t>
  </si>
  <si>
    <t>East</t>
  </si>
  <si>
    <t>Total Resource Energy Cost</t>
  </si>
  <si>
    <t>Total Resource Costs</t>
  </si>
  <si>
    <r>
      <t>$/MWh</t>
    </r>
    <r>
      <rPr>
        <vertAlign val="superscript"/>
        <sz val="9"/>
        <rFont val="Times New Roman"/>
        <family val="1"/>
      </rPr>
      <t xml:space="preserve"> (2)</t>
    </r>
  </si>
  <si>
    <t xml:space="preserve">  Fixed Pipeline</t>
  </si>
  <si>
    <t>Study_Name:</t>
  </si>
  <si>
    <t xml:space="preserve">  MW Plant Capacity</t>
  </si>
  <si>
    <t xml:space="preserve">  Plant Capacity Cost</t>
  </si>
  <si>
    <t xml:space="preserve">  Fixed O&amp;M &amp; Capitalized O&amp;M</t>
  </si>
  <si>
    <t xml:space="preserve">  Fixed O&amp;M Including Fixed Pipeline &amp; Capitalized O&amp;M ($/kW-Yr)</t>
  </si>
  <si>
    <t xml:space="preserve">  Variable O&amp;M Costs &amp; Capitalized Variable O&amp;M ($/MWh)</t>
  </si>
  <si>
    <t>CCCT Dry "J" - Turbine</t>
  </si>
  <si>
    <t>CCCT Dry "J" - Duct Firing</t>
  </si>
  <si>
    <t>Table 4</t>
  </si>
  <si>
    <t>Table 3</t>
  </si>
  <si>
    <t>&lt;---- Calculated Monthly</t>
  </si>
  <si>
    <t>Capacity Contribution</t>
  </si>
  <si>
    <t>Type</t>
  </si>
  <si>
    <t xml:space="preserve">Wind </t>
  </si>
  <si>
    <t>Tracking</t>
  </si>
  <si>
    <t xml:space="preserve">Gas </t>
  </si>
  <si>
    <t xml:space="preserve">Hydro </t>
  </si>
  <si>
    <t>CCCT Resource Costs - 2017 Integrated Resource Plan</t>
  </si>
  <si>
    <t>Willamette Valley - 436 MW - CCCT Dry "G/H", 1x1 - West Side Resource (1,500')</t>
  </si>
  <si>
    <t>CCCT Dry "G/H", 1x1 - Turbine</t>
  </si>
  <si>
    <t>CCCT Dry "G/H", 1x1 - Duct Firing</t>
  </si>
  <si>
    <t>Discount Rate - 2017 IRP</t>
  </si>
  <si>
    <t>IRP - Utah Greenfield</t>
  </si>
  <si>
    <t>IRP West Side</t>
  </si>
  <si>
    <t>Pacific NW</t>
  </si>
  <si>
    <t>IRP - Wyo NE</t>
  </si>
  <si>
    <t xml:space="preserve">Plant Costs  - 2017 IRP - Table 6.1 &amp; 6.2 </t>
  </si>
  <si>
    <t>2016 $</t>
  </si>
  <si>
    <t>UT N - 200 MW - SCCT Frame "F" x1 - East Side Resource (5,050')</t>
  </si>
  <si>
    <t>SCCT</t>
  </si>
  <si>
    <t>SCCT Dry "F" - Turbine</t>
  </si>
  <si>
    <t>WYNE  DJohns - 477 MW - CCCT Dry "J/HA.02", 1x1 - East Side Resource (5,050')</t>
  </si>
  <si>
    <t>WYNE DJohns- 200 MW - SCCT Frame "F" x1 - East Side Resource (5,050')</t>
  </si>
  <si>
    <t>Fixed Costs</t>
  </si>
  <si>
    <t>Tax Credit</t>
  </si>
  <si>
    <t>Wind Integration Cost</t>
  </si>
  <si>
    <t>Source:</t>
  </si>
  <si>
    <t>(c)(f)</t>
  </si>
  <si>
    <t xml:space="preserve">  Plant capacity cost</t>
  </si>
  <si>
    <t>Wind</t>
  </si>
  <si>
    <t>Cost and Input Assumptions</t>
  </si>
  <si>
    <t xml:space="preserve">  Fixed O&amp;M, plus on-going capital cost</t>
  </si>
  <si>
    <t xml:space="preserve">  Variable O&amp;M</t>
  </si>
  <si>
    <t>$/MWH</t>
  </si>
  <si>
    <t xml:space="preserve">  Tax Credit $/MWh</t>
  </si>
  <si>
    <t>Solar</t>
  </si>
  <si>
    <t>Integration Cost</t>
  </si>
  <si>
    <t>Avoided Cost (before Integration Cost)</t>
  </si>
  <si>
    <t>Payment Factor</t>
  </si>
  <si>
    <t>Total Capital Cost</t>
  </si>
  <si>
    <t>22% ITC assumption</t>
  </si>
  <si>
    <t>10% ITC assumption</t>
  </si>
  <si>
    <t>IRP17 - 2033 - 200 MW SCCT - Wyo NE</t>
  </si>
  <si>
    <t>IRP17 - 2033 - 477 MW CCCT - Wyo NE</t>
  </si>
  <si>
    <t>energy</t>
  </si>
  <si>
    <t>capacity</t>
  </si>
  <si>
    <t>IRP17 Dave Johnston Wind</t>
  </si>
  <si>
    <t>IRP17 Goshen Wind 2</t>
  </si>
  <si>
    <t>Total Resource Cost</t>
  </si>
  <si>
    <t>IRP17 Yakima Solar</t>
  </si>
  <si>
    <t>IRP17 Utah South Solar</t>
  </si>
  <si>
    <t>IRP17 Aeolus Wind</t>
  </si>
  <si>
    <t>IRP17 - 2029 - 30 MW Geothermal West</t>
  </si>
  <si>
    <t>IRP17 - 2029 - 200 MW SCCT - Utah N</t>
  </si>
  <si>
    <t>IRP17 - 2030 - 436 MW CCCT - West M</t>
  </si>
  <si>
    <t>Deferral (Capacity Contribution MW)</t>
  </si>
  <si>
    <t>Deferral (Nameplate MW)</t>
  </si>
  <si>
    <t>Resource Cost ($/kw-year)</t>
  </si>
  <si>
    <t>Deferred Cost (Millions $/year)</t>
  </si>
  <si>
    <t>West</t>
  </si>
  <si>
    <t>Total Capacity Deferral</t>
  </si>
  <si>
    <t>$/kw-year</t>
  </si>
  <si>
    <t>Millions $/year</t>
  </si>
  <si>
    <t>IRP2017 Chapter 8, page 220</t>
  </si>
  <si>
    <t>15 Year starting 2020</t>
  </si>
  <si>
    <t>15 Year Starting 2018</t>
  </si>
  <si>
    <t>15 year-2018-2032</t>
  </si>
  <si>
    <t>15 year-2020-2034</t>
  </si>
  <si>
    <t>QF - Sch37 - UT - Wind</t>
  </si>
  <si>
    <t>Utah Sch 37 Wind</t>
  </si>
  <si>
    <t>energy chck Table 1</t>
  </si>
  <si>
    <t>Avoided Energy Costs - Scheduled Hours ($/MWh)</t>
  </si>
  <si>
    <t>Winter Season</t>
  </si>
  <si>
    <t>Summer Season</t>
  </si>
  <si>
    <t>Annual</t>
  </si>
  <si>
    <t>Jan</t>
  </si>
  <si>
    <t>Feb</t>
  </si>
  <si>
    <t>Mar</t>
  </si>
  <si>
    <t>Apr</t>
  </si>
  <si>
    <t>May</t>
  </si>
  <si>
    <t>Jun</t>
  </si>
  <si>
    <t>Jul</t>
  </si>
  <si>
    <t>Aug</t>
  </si>
  <si>
    <t>Sep</t>
  </si>
  <si>
    <t>Oct</t>
  </si>
  <si>
    <t>Nov</t>
  </si>
  <si>
    <t>Dec</t>
  </si>
  <si>
    <t>Energy Only</t>
  </si>
  <si>
    <t>Table 2</t>
  </si>
  <si>
    <t>2017 Inflation rate</t>
  </si>
  <si>
    <t>2017 IRP Wyoming Wind Resource</t>
  </si>
  <si>
    <t>2017 IRP Wyoming DJ Wind Resource</t>
  </si>
  <si>
    <t>2017 IRP Utah Solar Resource</t>
  </si>
  <si>
    <t>2017 IRP Yakima Solar Resource</t>
  </si>
  <si>
    <t>2017 IRP Geothermal PPA West Side Resource</t>
  </si>
  <si>
    <t>SCCT Resource Costs - 2017 Integrated Resource Plan Update</t>
  </si>
  <si>
    <t>SCCT Statistics</t>
  </si>
  <si>
    <t>Plant Costs  - 2017 IRP - Table 6.1 &amp; 6.2</t>
  </si>
  <si>
    <t>SCCT Resource Costs - 2015 Integrated Resource Plan Update</t>
  </si>
  <si>
    <t>2017 IRP ID Wind Resource</t>
  </si>
  <si>
    <t>10 Year Starting 2018</t>
  </si>
  <si>
    <t>PTC Rate Calculation</t>
  </si>
  <si>
    <t>This workpaper is calculating the yearly adjusted PTC Rate taking into account inflation factors announced yearly by the service.  The calculation is based on IRC Sec 45 (b) (2) and then rounded to nearest 0.1 cent.</t>
  </si>
  <si>
    <t>Variables</t>
  </si>
  <si>
    <t>Inflation is based on the Company's standard inflation forecast</t>
  </si>
  <si>
    <t>Net to Gross Bump-up Factor</t>
  </si>
  <si>
    <t>Tax Year</t>
  </si>
  <si>
    <t>PTC  - $/MWh</t>
  </si>
  <si>
    <t>Inflation Adjustment Factor</t>
  </si>
  <si>
    <t>Base PTC Rate</t>
  </si>
  <si>
    <t>Wind Adjusted PTC Rate</t>
  </si>
  <si>
    <t>Reference/Forecast Inflation</t>
  </si>
  <si>
    <t>Net to Gross $/kWh</t>
  </si>
  <si>
    <t>Operating Revenue</t>
  </si>
  <si>
    <t>Actual</t>
  </si>
  <si>
    <t>Notice 2015-32, 2015-20 IRB 967</t>
  </si>
  <si>
    <t>Estimate</t>
  </si>
  <si>
    <t>State Income Tax @ 4.54%</t>
  </si>
  <si>
    <t>Sub-Total</t>
  </si>
  <si>
    <t>Federal Income Tax @ 35.00%</t>
  </si>
  <si>
    <t>Net Operating Income</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</si>
</sst>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_);_(* \(#,##0\);_(* &quot;-&quot;??_);_(@_)"/>
    <numFmt numFmtId="165" formatCode="&quot;$&quot;#,##0"/>
    <numFmt numFmtId="166" formatCode="&quot;$&quot;#,##0.00"/>
    <numFmt numFmtId="167" formatCode="0.0%"/>
    <numFmt numFmtId="168" formatCode="_(* #,##0.00_);_(* \(#,##0.00\);_(* &quot;-&quot;_);_(@_)"/>
    <numFmt numFmtId="169" formatCode="_(* #,##0.000_);_(* \(#,##0.000\);_(* &quot;-&quot;_);_(@_)"/>
    <numFmt numFmtId="170" formatCode="_(&quot;$&quot;* #,##0_);_(&quot;$&quot;* \(#,##0\);_(&quot;$&quot;* &quot;-&quot;??_);_(@_)"/>
    <numFmt numFmtId="171" formatCode="mmm\ yyyy&quot;   &quot;"/>
    <numFmt numFmtId="172" formatCode="_(* #,##0_);[Red]_(* \(#,##0\);_(* &quot;-&quot;_);_(@_)"/>
    <numFmt numFmtId="173" formatCode="_(* #,##0.00_);[Red]_(* \(#,##0.00\);_(* &quot;-&quot;_);_(@_)"/>
    <numFmt numFmtId="174" formatCode="_(* #,##0.0_);[Red]_(* \(#,##0.0\);_(* &quot;-&quot;_);_(@_)"/>
    <numFmt numFmtId="175" formatCode="0.000%"/>
    <numFmt numFmtId="176" formatCode="&quot;$&quot;###0;[Red]\(&quot;$&quot;###0\)"/>
    <numFmt numFmtId="177" formatCode="0.0"/>
    <numFmt numFmtId="178" formatCode="&quot;$&quot;#,##0.00_)\(\5\)"/>
    <numFmt numFmtId="179" formatCode="&quot;$&quot;#,##0.000_);[Red]\(&quot;$&quot;#,##0.000\)"/>
    <numFmt numFmtId="180" formatCode="#,##0\ ;\(#,##0\)"/>
    <numFmt numFmtId="181" formatCode="0.0000"/>
    <numFmt numFmtId="182" formatCode="_(* #,##0.00000_);_(* \(#,##0.00000\);_(* &quot;-&quot;?????_);_(@_)"/>
    <numFmt numFmtId="183" formatCode="_(* #,##0.00000_);_(* \(#,##0.00000\);_(* &quot;-&quot;??_);_(@_)"/>
  </numFmts>
  <fonts count="40">
    <font>
      <sz val="10"/>
      <name val="Times New Roman"/>
      <family val="1"/>
    </font>
    <font>
      <sz val="11"/>
      <color theme="1"/>
      <name val="Calibri"/>
      <family val="2"/>
      <scheme val="minor"/>
    </font>
    <font>
      <sz val="10"/>
      <name val="Arial"/>
      <family val="2"/>
    </font>
    <font>
      <b/>
      <sz val="10"/>
      <name val="Times New Roman"/>
      <family val="1"/>
    </font>
    <font>
      <sz val="10"/>
      <name val="Times New Roman"/>
      <family val="1"/>
    </font>
    <font>
      <b/>
      <sz val="12"/>
      <name val="Times New Roman"/>
      <family val="1"/>
    </font>
    <font>
      <b/>
      <sz val="11"/>
      <name val="Times New Roman"/>
      <family val="1"/>
    </font>
    <font>
      <sz val="8"/>
      <name val="Times New Roman"/>
      <family val="1"/>
    </font>
    <font>
      <b/>
      <sz val="9"/>
      <name val="Times New Roman"/>
      <family val="1"/>
    </font>
    <font>
      <b/>
      <i/>
      <sz val="8"/>
      <color indexed="18"/>
      <name val="Helv"/>
    </font>
    <font>
      <vertAlign val="superscript"/>
      <sz val="9"/>
      <name val="Times New Roman"/>
      <family val="1"/>
    </font>
    <font>
      <b/>
      <sz val="8"/>
      <name val="Times New Roman"/>
      <family val="1"/>
    </font>
    <font>
      <sz val="6"/>
      <name val="Times New Roman"/>
      <family val="1"/>
    </font>
    <font>
      <sz val="8"/>
      <name val="Arial"/>
      <family val="2"/>
    </font>
    <font>
      <b/>
      <sz val="10"/>
      <name val="Arial"/>
      <family val="2"/>
    </font>
    <font>
      <b/>
      <sz val="8"/>
      <name val="Arial"/>
      <family val="2"/>
    </font>
    <font>
      <b/>
      <sz val="8"/>
      <color indexed="81"/>
      <name val="Tahoma"/>
      <family val="2"/>
    </font>
    <font>
      <sz val="8"/>
      <color indexed="81"/>
      <name val="Tahoma"/>
      <family val="2"/>
    </font>
    <font>
      <u/>
      <sz val="10"/>
      <name val="Times New Roman"/>
      <family val="1"/>
    </font>
    <font>
      <sz val="9"/>
      <name val="Arial"/>
      <family val="2"/>
    </font>
    <font>
      <b/>
      <u/>
      <sz val="12"/>
      <name val="Times New Roman"/>
      <family val="1"/>
    </font>
    <font>
      <sz val="8"/>
      <color indexed="12"/>
      <name val="Arial"/>
      <family val="2"/>
    </font>
    <font>
      <sz val="8"/>
      <color indexed="48"/>
      <name val="Arial"/>
      <family val="2"/>
    </font>
    <font>
      <sz val="9"/>
      <name val="Times New Roman"/>
      <family val="1"/>
    </font>
    <font>
      <sz val="8"/>
      <name val="Helv"/>
    </font>
    <font>
      <b/>
      <sz val="12"/>
      <name val="Arial"/>
      <family val="2"/>
    </font>
    <font>
      <sz val="10"/>
      <name val="Calibri"/>
      <family val="2"/>
      <scheme val="minor"/>
    </font>
    <font>
      <sz val="10"/>
      <color theme="1"/>
      <name val="Calibri"/>
      <family val="2"/>
      <scheme val="minor"/>
    </font>
    <font>
      <sz val="10"/>
      <color theme="2" tint="-0.249977111117893"/>
      <name val="Arial"/>
      <family val="2"/>
    </font>
    <font>
      <sz val="10"/>
      <color rgb="FFFF0000"/>
      <name val="Arial"/>
      <family val="2"/>
    </font>
    <font>
      <u/>
      <sz val="7.5"/>
      <color indexed="12"/>
      <name val="Arial"/>
      <family val="2"/>
    </font>
    <font>
      <b/>
      <sz val="9"/>
      <name val="CS Times"/>
    </font>
    <font>
      <sz val="9"/>
      <color indexed="12"/>
      <name val="CS Times"/>
    </font>
    <font>
      <sz val="12"/>
      <name val="Times New Roman"/>
      <family val="1"/>
    </font>
    <font>
      <sz val="11"/>
      <name val="Times New Roman"/>
      <family val="1"/>
    </font>
    <font>
      <sz val="7"/>
      <name val="Times New Roman"/>
      <family val="1"/>
    </font>
    <font>
      <b/>
      <sz val="11"/>
      <color theme="1"/>
      <name val="Calibri"/>
      <family val="2"/>
      <scheme val="minor"/>
    </font>
    <font>
      <b/>
      <sz val="10"/>
      <color theme="1"/>
      <name val="Arial"/>
      <family val="2"/>
    </font>
    <font>
      <b/>
      <u/>
      <sz val="10"/>
      <name val="Arial"/>
      <family val="2"/>
    </font>
    <font>
      <b/>
      <i/>
      <sz val="10"/>
      <name val="Arial"/>
      <family val="2"/>
    </font>
  </fonts>
  <fills count="11">
    <fill>
      <patternFill patternType="none"/>
    </fill>
    <fill>
      <patternFill patternType="gray125"/>
    </fill>
    <fill>
      <patternFill patternType="solid">
        <fgColor indexed="44"/>
        <bgColor indexed="64"/>
      </patternFill>
    </fill>
    <fill>
      <patternFill patternType="solid">
        <fgColor indexed="13"/>
        <bgColor indexed="64"/>
      </patternFill>
    </fill>
    <fill>
      <patternFill patternType="solid">
        <fgColor indexed="41"/>
        <bgColor indexed="64"/>
      </patternFill>
    </fill>
    <fill>
      <patternFill patternType="solid">
        <fgColor theme="3" tint="0.79998168889431442"/>
        <bgColor indexed="64"/>
      </patternFill>
    </fill>
    <fill>
      <patternFill patternType="solid">
        <fgColor rgb="FFFFFF00"/>
        <bgColor indexed="64"/>
      </patternFill>
    </fill>
    <fill>
      <patternFill patternType="solid">
        <fgColor indexed="55"/>
        <bgColor indexed="64"/>
      </patternFill>
    </fill>
    <fill>
      <patternFill patternType="solid">
        <fgColor indexed="43"/>
        <bgColor indexed="64"/>
      </patternFill>
    </fill>
    <fill>
      <patternFill patternType="solid">
        <fgColor indexed="14"/>
        <bgColor indexed="64"/>
      </patternFill>
    </fill>
    <fill>
      <patternFill patternType="solid">
        <fgColor theme="7" tint="0.79998168889431442"/>
        <bgColor indexed="64"/>
      </patternFill>
    </fill>
  </fills>
  <borders count="26">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top style="thin">
        <color indexed="64"/>
      </top>
      <bottom/>
      <diagonal/>
    </border>
    <border>
      <left style="thin">
        <color indexed="64"/>
      </left>
      <right/>
      <top/>
      <bottom style="thin">
        <color indexed="64"/>
      </bottom>
      <diagonal/>
    </border>
    <border>
      <left/>
      <right/>
      <top/>
      <bottom style="double">
        <color indexed="64"/>
      </bottom>
      <diagonal/>
    </border>
  </borders>
  <cellStyleXfs count="35">
    <xf numFmtId="172" fontId="0" fillId="0" borderId="0"/>
    <xf numFmtId="43" fontId="2" fillId="0" borderId="0" applyFont="0" applyFill="0" applyBorder="0" applyAlignment="0" applyProtection="0"/>
    <xf numFmtId="44" fontId="2" fillId="0" borderId="0" applyFont="0" applyFill="0" applyBorder="0" applyAlignment="0" applyProtection="0"/>
    <xf numFmtId="0" fontId="9" fillId="0" borderId="0" applyNumberFormat="0" applyFill="0" applyBorder="0" applyAlignment="0">
      <protection locked="0"/>
    </xf>
    <xf numFmtId="41" fontId="4" fillId="0" borderId="0"/>
    <xf numFmtId="172" fontId="4" fillId="0" borderId="0"/>
    <xf numFmtId="0" fontId="2" fillId="0" borderId="0"/>
    <xf numFmtId="0" fontId="4" fillId="0" borderId="0"/>
    <xf numFmtId="9" fontId="2" fillId="0" borderId="0" applyFont="0" applyFill="0" applyBorder="0" applyAlignment="0" applyProtection="0"/>
    <xf numFmtId="167" fontId="2" fillId="0" borderId="0"/>
    <xf numFmtId="167" fontId="2" fillId="0" borderId="0"/>
    <xf numFmtId="41" fontId="4" fillId="0" borderId="0"/>
    <xf numFmtId="172" fontId="4" fillId="0" borderId="0"/>
    <xf numFmtId="172" fontId="2" fillId="0" borderId="0"/>
    <xf numFmtId="43" fontId="2" fillId="0" borderId="0" applyFont="0" applyFill="0" applyBorder="0" applyAlignment="0" applyProtection="0"/>
    <xf numFmtId="44" fontId="2" fillId="0" borderId="0" applyFont="0" applyFill="0" applyBorder="0" applyAlignment="0" applyProtection="0"/>
    <xf numFmtId="176" fontId="24" fillId="0" borderId="0" applyFont="0" applyFill="0" applyBorder="0" applyProtection="0">
      <alignment horizontal="right"/>
    </xf>
    <xf numFmtId="177" fontId="15" fillId="0" borderId="0" applyNumberFormat="0" applyFill="0" applyBorder="0" applyAlignment="0" applyProtection="0"/>
    <xf numFmtId="0" fontId="13" fillId="0" borderId="21" applyNumberFormat="0" applyBorder="0" applyAlignment="0"/>
    <xf numFmtId="12" fontId="25" fillId="7" borderId="20">
      <alignment horizontal="left"/>
    </xf>
    <xf numFmtId="37" fontId="13" fillId="8" borderId="0" applyNumberFormat="0" applyBorder="0" applyAlignment="0" applyProtection="0"/>
    <xf numFmtId="37" fontId="13" fillId="0" borderId="0"/>
    <xf numFmtId="3" fontId="21" fillId="9" borderId="22" applyProtection="0"/>
    <xf numFmtId="172" fontId="2" fillId="0" borderId="0"/>
    <xf numFmtId="9" fontId="2" fillId="0" borderId="0" applyFont="0" applyFill="0" applyBorder="0" applyAlignment="0" applyProtection="0"/>
    <xf numFmtId="172" fontId="4" fillId="0" borderId="0"/>
    <xf numFmtId="0" fontId="2" fillId="0" borderId="0"/>
    <xf numFmtId="172" fontId="2" fillId="0" borderId="0"/>
    <xf numFmtId="0" fontId="30" fillId="0" borderId="0" applyNumberFormat="0" applyFill="0" applyBorder="0" applyAlignment="0" applyProtection="0">
      <alignment vertical="top"/>
      <protection locked="0"/>
    </xf>
    <xf numFmtId="172" fontId="1" fillId="0" borderId="0"/>
    <xf numFmtId="0" fontId="1" fillId="0" borderId="0"/>
    <xf numFmtId="0" fontId="1" fillId="0" borderId="0"/>
    <xf numFmtId="0" fontId="2" fillId="0" borderId="0"/>
    <xf numFmtId="9" fontId="2" fillId="0" borderId="0" applyFont="0" applyFill="0" applyBorder="0" applyAlignment="0" applyProtection="0"/>
    <xf numFmtId="44" fontId="1" fillId="0" borderId="0" applyFont="0" applyFill="0" applyBorder="0" applyAlignment="0" applyProtection="0"/>
  </cellStyleXfs>
  <cellXfs count="378">
    <xf numFmtId="172" fontId="0" fillId="0" borderId="0" xfId="0"/>
    <xf numFmtId="172" fontId="5" fillId="0" borderId="0" xfId="0" applyFont="1" applyFill="1" applyAlignment="1">
      <alignment horizontal="centerContinuous"/>
    </xf>
    <xf numFmtId="172" fontId="7" fillId="0" borderId="0" xfId="0" quotePrefix="1" applyFont="1" applyFill="1" applyBorder="1" applyAlignment="1">
      <alignment horizontal="center"/>
    </xf>
    <xf numFmtId="172" fontId="8" fillId="0" borderId="0" xfId="0" applyFont="1" applyFill="1" applyAlignment="1">
      <alignment horizontal="centerContinuous"/>
    </xf>
    <xf numFmtId="172" fontId="4" fillId="0" borderId="0" xfId="0" applyFont="1" applyFill="1"/>
    <xf numFmtId="172" fontId="6" fillId="0" borderId="0" xfId="0" applyFont="1" applyFill="1" applyAlignment="1">
      <alignment horizontal="centerContinuous"/>
    </xf>
    <xf numFmtId="172" fontId="4" fillId="0" borderId="0" xfId="0" applyFont="1" applyFill="1" applyBorder="1"/>
    <xf numFmtId="172" fontId="4" fillId="0" borderId="0" xfId="0" applyFont="1" applyFill="1" applyAlignment="1">
      <alignment horizontal="center"/>
    </xf>
    <xf numFmtId="8" fontId="4" fillId="0" borderId="0" xfId="0" applyNumberFormat="1" applyFont="1" applyFill="1"/>
    <xf numFmtId="8" fontId="4" fillId="0" borderId="2" xfId="0" applyNumberFormat="1" applyFont="1" applyFill="1" applyBorder="1" applyAlignment="1">
      <alignment horizontal="center"/>
    </xf>
    <xf numFmtId="8" fontId="4" fillId="0" borderId="0" xfId="0" applyNumberFormat="1" applyFont="1" applyFill="1" applyBorder="1" applyAlignment="1">
      <alignment horizontal="center"/>
    </xf>
    <xf numFmtId="172" fontId="4" fillId="0" borderId="0" xfId="0" quotePrefix="1" applyFont="1" applyFill="1"/>
    <xf numFmtId="172" fontId="4" fillId="0" borderId="0" xfId="0" applyFont="1" applyFill="1" applyAlignment="1">
      <alignment horizontal="centerContinuous"/>
    </xf>
    <xf numFmtId="172" fontId="4" fillId="0" borderId="0" xfId="0" applyFont="1" applyFill="1" applyBorder="1" applyAlignment="1">
      <alignment horizontal="center"/>
    </xf>
    <xf numFmtId="8" fontId="4" fillId="0" borderId="8" xfId="0" applyNumberFormat="1" applyFont="1" applyFill="1" applyBorder="1" applyAlignment="1">
      <alignment horizontal="center"/>
    </xf>
    <xf numFmtId="0" fontId="4" fillId="0" borderId="10" xfId="0" applyNumberFormat="1" applyFont="1" applyFill="1" applyBorder="1" applyAlignment="1">
      <alignment horizontal="center"/>
    </xf>
    <xf numFmtId="172" fontId="3" fillId="0" borderId="0" xfId="0" applyFont="1" applyFill="1" applyAlignment="1">
      <alignment horizontal="right"/>
    </xf>
    <xf numFmtId="172" fontId="3" fillId="0" borderId="5" xfId="0" applyFont="1" applyFill="1" applyBorder="1" applyAlignment="1">
      <alignment horizontal="center"/>
    </xf>
    <xf numFmtId="172" fontId="3" fillId="0" borderId="5" xfId="0" applyFont="1" applyFill="1" applyBorder="1" applyAlignment="1">
      <alignment horizontal="center" wrapText="1"/>
    </xf>
    <xf numFmtId="172" fontId="3" fillId="0" borderId="5" xfId="0" applyFont="1" applyFill="1" applyBorder="1" applyAlignment="1">
      <alignment horizontal="centerContinuous" wrapText="1"/>
    </xf>
    <xf numFmtId="172" fontId="8" fillId="0" borderId="6" xfId="0" applyFont="1" applyFill="1" applyBorder="1" applyAlignment="1">
      <alignment horizontal="centerContinuous"/>
    </xf>
    <xf numFmtId="172" fontId="11" fillId="0" borderId="6" xfId="0" quotePrefix="1" applyFont="1" applyFill="1" applyBorder="1" applyAlignment="1">
      <alignment horizontal="center" wrapText="1"/>
    </xf>
    <xf numFmtId="172" fontId="11" fillId="0" borderId="6" xfId="0" applyFont="1" applyFill="1" applyBorder="1" applyAlignment="1">
      <alignment horizontal="center" wrapText="1"/>
    </xf>
    <xf numFmtId="172" fontId="3" fillId="0" borderId="0" xfId="0" applyFont="1" applyFill="1" applyAlignment="1">
      <alignment horizontal="centerContinuous"/>
    </xf>
    <xf numFmtId="172" fontId="3" fillId="0" borderId="5" xfId="0" applyFont="1" applyFill="1" applyBorder="1"/>
    <xf numFmtId="172" fontId="3" fillId="0" borderId="13" xfId="0" applyFont="1" applyFill="1" applyBorder="1" applyAlignment="1">
      <alignment horizontal="center"/>
    </xf>
    <xf numFmtId="172" fontId="3" fillId="0" borderId="6" xfId="0" applyFont="1" applyFill="1" applyBorder="1"/>
    <xf numFmtId="172" fontId="3" fillId="0" borderId="6" xfId="0" applyFont="1" applyFill="1" applyBorder="1" applyAlignment="1">
      <alignment horizontal="center"/>
    </xf>
    <xf numFmtId="8" fontId="12" fillId="0" borderId="0" xfId="0" applyNumberFormat="1" applyFont="1" applyFill="1" applyAlignment="1">
      <alignment horizontal="center"/>
    </xf>
    <xf numFmtId="0" fontId="3" fillId="0" borderId="0" xfId="0" applyNumberFormat="1" applyFont="1" applyFill="1" applyAlignment="1">
      <alignment horizontal="center"/>
    </xf>
    <xf numFmtId="166" fontId="4" fillId="0" borderId="0" xfId="0" applyNumberFormat="1" applyFont="1" applyFill="1" applyBorder="1" applyAlignment="1">
      <alignment horizontal="center"/>
    </xf>
    <xf numFmtId="172" fontId="3" fillId="0" borderId="9" xfId="0" applyFont="1" applyFill="1" applyBorder="1" applyAlignment="1">
      <alignment horizontal="centerContinuous"/>
    </xf>
    <xf numFmtId="172" fontId="6" fillId="0" borderId="7" xfId="0" applyFont="1" applyFill="1" applyBorder="1" applyAlignment="1">
      <alignment horizontal="centerContinuous"/>
    </xf>
    <xf numFmtId="172" fontId="13" fillId="2" borderId="0" xfId="0" applyFont="1" applyFill="1" applyAlignment="1">
      <alignment horizontal="centerContinuous"/>
    </xf>
    <xf numFmtId="172" fontId="15" fillId="2" borderId="0" xfId="0" applyFont="1" applyFill="1" applyBorder="1" applyAlignment="1">
      <alignment horizontal="centerContinuous"/>
    </xf>
    <xf numFmtId="171" fontId="13" fillId="2" borderId="0" xfId="1" applyNumberFormat="1" applyFont="1" applyFill="1" applyAlignment="1">
      <alignment horizontal="centerContinuous"/>
    </xf>
    <xf numFmtId="172" fontId="13" fillId="0" borderId="0" xfId="0" applyFont="1" applyFill="1" applyBorder="1"/>
    <xf numFmtId="172" fontId="15" fillId="0" borderId="0" xfId="0" applyFont="1" applyFill="1" applyBorder="1" applyAlignment="1">
      <alignment wrapText="1"/>
    </xf>
    <xf numFmtId="172" fontId="13" fillId="0" borderId="0" xfId="0" applyFont="1" applyFill="1" applyBorder="1" applyAlignment="1">
      <alignment horizontal="center"/>
    </xf>
    <xf numFmtId="168" fontId="13" fillId="0" borderId="0" xfId="0" applyNumberFormat="1" applyFont="1" applyFill="1" applyBorder="1"/>
    <xf numFmtId="172" fontId="3" fillId="0" borderId="7" xfId="0" applyFont="1" applyFill="1" applyBorder="1" applyAlignment="1">
      <alignment horizontal="center"/>
    </xf>
    <xf numFmtId="172" fontId="3" fillId="0" borderId="7" xfId="0" applyFont="1" applyFill="1" applyBorder="1" applyAlignment="1">
      <alignment horizontal="centerContinuous"/>
    </xf>
    <xf numFmtId="172" fontId="18" fillId="0" borderId="0" xfId="0" applyFont="1" applyFill="1"/>
    <xf numFmtId="167" fontId="18" fillId="0" borderId="0" xfId="8" applyNumberFormat="1" applyFont="1" applyFill="1"/>
    <xf numFmtId="43" fontId="18" fillId="0" borderId="0" xfId="2" applyNumberFormat="1" applyFont="1" applyFill="1"/>
    <xf numFmtId="164" fontId="18" fillId="0" borderId="0" xfId="0" applyNumberFormat="1" applyFont="1" applyFill="1" applyAlignment="1">
      <alignment horizontal="center"/>
    </xf>
    <xf numFmtId="164" fontId="7" fillId="0" borderId="0" xfId="0" applyNumberFormat="1" applyFont="1" applyFill="1" applyAlignment="1">
      <alignment horizontal="right"/>
    </xf>
    <xf numFmtId="41" fontId="18" fillId="0" borderId="0" xfId="0" applyNumberFormat="1" applyFont="1" applyFill="1"/>
    <xf numFmtId="8" fontId="18" fillId="0" borderId="0" xfId="2" applyNumberFormat="1" applyFont="1" applyFill="1"/>
    <xf numFmtId="2" fontId="4" fillId="0" borderId="0" xfId="0" applyNumberFormat="1" applyFont="1" applyFill="1" applyAlignment="1">
      <alignment horizontal="center"/>
    </xf>
    <xf numFmtId="2" fontId="4" fillId="0" borderId="0" xfId="0" applyNumberFormat="1" applyFont="1" applyFill="1" applyBorder="1" applyAlignment="1">
      <alignment horizontal="center"/>
    </xf>
    <xf numFmtId="39" fontId="4" fillId="0" borderId="0" xfId="0" applyNumberFormat="1" applyFont="1" applyFill="1" applyBorder="1" applyAlignment="1">
      <alignment horizontal="center"/>
    </xf>
    <xf numFmtId="172" fontId="3" fillId="0" borderId="0" xfId="0" applyFont="1" applyFill="1" applyBorder="1" applyAlignment="1">
      <alignment horizontal="center"/>
    </xf>
    <xf numFmtId="172" fontId="3" fillId="0" borderId="16" xfId="0" applyFont="1" applyFill="1" applyBorder="1" applyAlignment="1">
      <alignment horizontal="centerContinuous"/>
    </xf>
    <xf numFmtId="172" fontId="3" fillId="0" borderId="17" xfId="0" applyFont="1" applyFill="1" applyBorder="1" applyAlignment="1">
      <alignment horizontal="centerContinuous"/>
    </xf>
    <xf numFmtId="172" fontId="3" fillId="0" borderId="18" xfId="0" applyFont="1" applyFill="1" applyBorder="1" applyAlignment="1">
      <alignment horizontal="centerContinuous"/>
    </xf>
    <xf numFmtId="167" fontId="0" fillId="0" borderId="0" xfId="8" applyNumberFormat="1" applyFont="1" applyFill="1"/>
    <xf numFmtId="172" fontId="3" fillId="0" borderId="16" xfId="5" applyFont="1" applyFill="1" applyBorder="1" applyAlignment="1">
      <alignment horizontal="centerContinuous"/>
    </xf>
    <xf numFmtId="172" fontId="3" fillId="0" borderId="3" xfId="5" applyFont="1" applyFill="1" applyBorder="1" applyAlignment="1">
      <alignment horizontal="centerContinuous"/>
    </xf>
    <xf numFmtId="172" fontId="20" fillId="0" borderId="0" xfId="5" applyFont="1" applyFill="1" applyBorder="1"/>
    <xf numFmtId="8" fontId="4" fillId="0" borderId="0" xfId="0" quotePrefix="1" applyNumberFormat="1" applyFont="1" applyFill="1" applyBorder="1" applyAlignment="1">
      <alignment horizontal="center"/>
    </xf>
    <xf numFmtId="172" fontId="13" fillId="0" borderId="0" xfId="0" applyFont="1" applyFill="1" applyAlignment="1">
      <alignment horizontal="centerContinuous"/>
    </xf>
    <xf numFmtId="172" fontId="4" fillId="0" borderId="0" xfId="0" applyFont="1" applyFill="1" applyBorder="1" applyAlignment="1">
      <alignment horizontal="left" indent="1"/>
    </xf>
    <xf numFmtId="172" fontId="4" fillId="0" borderId="0" xfId="0" applyFont="1" applyFill="1" applyAlignment="1">
      <alignment horizontal="left" indent="1"/>
    </xf>
    <xf numFmtId="172" fontId="0" fillId="0" borderId="0" xfId="0" applyFill="1"/>
    <xf numFmtId="43" fontId="0" fillId="0" borderId="0" xfId="1" applyFont="1" applyFill="1"/>
    <xf numFmtId="172" fontId="0" fillId="0" borderId="0" xfId="0" quotePrefix="1" applyFont="1" applyFill="1"/>
    <xf numFmtId="167" fontId="4" fillId="0" borderId="0" xfId="8" applyNumberFormat="1" applyFont="1" applyFill="1" applyAlignment="1">
      <alignment horizontal="center"/>
    </xf>
    <xf numFmtId="41" fontId="4" fillId="0" borderId="0" xfId="11"/>
    <xf numFmtId="41" fontId="4" fillId="0" borderId="0" xfId="11" applyFont="1" applyFill="1"/>
    <xf numFmtId="0" fontId="0" fillId="0" borderId="0" xfId="11" applyNumberFormat="1" applyFont="1" applyFill="1" applyAlignment="1">
      <alignment horizontal="left"/>
    </xf>
    <xf numFmtId="172" fontId="2" fillId="0" borderId="0" xfId="10" applyNumberFormat="1" applyFont="1"/>
    <xf numFmtId="17" fontId="2" fillId="0" borderId="0" xfId="10" applyNumberFormat="1" applyFont="1"/>
    <xf numFmtId="174" fontId="2" fillId="5" borderId="0" xfId="10" applyNumberFormat="1" applyFont="1" applyFill="1"/>
    <xf numFmtId="170" fontId="2" fillId="0" borderId="0" xfId="2" applyNumberFormat="1" applyFont="1"/>
    <xf numFmtId="10" fontId="2" fillId="0" borderId="0" xfId="8" applyNumberFormat="1" applyFont="1"/>
    <xf numFmtId="172" fontId="2" fillId="0" borderId="5" xfId="10" applyNumberFormat="1" applyFont="1" applyBorder="1"/>
    <xf numFmtId="172" fontId="2" fillId="0" borderId="7" xfId="10" applyNumberFormat="1" applyFont="1" applyBorder="1" applyAlignment="1">
      <alignment horizontal="center"/>
    </xf>
    <xf numFmtId="172" fontId="2" fillId="0" borderId="3" xfId="10" applyNumberFormat="1" applyFont="1" applyBorder="1" applyAlignment="1">
      <alignment horizontal="centerContinuous"/>
    </xf>
    <xf numFmtId="172" fontId="2" fillId="0" borderId="4" xfId="10" applyNumberFormat="1" applyFont="1" applyBorder="1" applyAlignment="1">
      <alignment horizontal="centerContinuous"/>
    </xf>
    <xf numFmtId="172" fontId="2" fillId="0" borderId="6" xfId="10" applyNumberFormat="1" applyFont="1" applyBorder="1"/>
    <xf numFmtId="172" fontId="2" fillId="0" borderId="4" xfId="10" applyNumberFormat="1" applyFont="1" applyBorder="1" applyAlignment="1">
      <alignment horizontal="center"/>
    </xf>
    <xf numFmtId="172" fontId="2" fillId="0" borderId="3" xfId="10" applyNumberFormat="1" applyFont="1" applyBorder="1" applyAlignment="1">
      <alignment horizontal="center"/>
    </xf>
    <xf numFmtId="172" fontId="2" fillId="0" borderId="6" xfId="10" applyNumberFormat="1" applyFont="1" applyBorder="1" applyAlignment="1">
      <alignment horizontal="center"/>
    </xf>
    <xf numFmtId="172" fontId="2" fillId="0" borderId="9" xfId="10" applyNumberFormat="1" applyFont="1" applyBorder="1" applyAlignment="1">
      <alignment horizontal="centerContinuous"/>
    </xf>
    <xf numFmtId="172" fontId="2" fillId="0" borderId="2" xfId="10" applyNumberFormat="1" applyFont="1" applyBorder="1"/>
    <xf numFmtId="41" fontId="2" fillId="0" borderId="8" xfId="10" applyNumberFormat="1" applyFont="1" applyBorder="1"/>
    <xf numFmtId="41" fontId="2" fillId="0" borderId="11" xfId="10" applyNumberFormat="1" applyFont="1" applyBorder="1"/>
    <xf numFmtId="168" fontId="2" fillId="0" borderId="8" xfId="10" applyNumberFormat="1" applyFont="1" applyBorder="1"/>
    <xf numFmtId="0" fontId="2" fillId="0" borderId="0" xfId="10" applyNumberFormat="1" applyFont="1"/>
    <xf numFmtId="17" fontId="2" fillId="0" borderId="5" xfId="10" applyNumberFormat="1" applyFont="1" applyBorder="1" applyAlignment="1">
      <alignment horizontal="center"/>
    </xf>
    <xf numFmtId="172" fontId="2" fillId="0" borderId="0" xfId="10" applyNumberFormat="1" applyFont="1" applyBorder="1"/>
    <xf numFmtId="168" fontId="2" fillId="0" borderId="11" xfId="10" applyNumberFormat="1" applyFont="1" applyBorder="1"/>
    <xf numFmtId="172" fontId="2" fillId="0" borderId="13" xfId="10" applyNumberFormat="1" applyFont="1" applyBorder="1"/>
    <xf numFmtId="17" fontId="2" fillId="0" borderId="13" xfId="10" applyNumberFormat="1" applyFont="1" applyBorder="1" applyAlignment="1">
      <alignment horizontal="center"/>
    </xf>
    <xf numFmtId="172" fontId="2" fillId="0" borderId="1" xfId="10" applyNumberFormat="1" applyFont="1" applyBorder="1"/>
    <xf numFmtId="41" fontId="2" fillId="0" borderId="12" xfId="10" applyNumberFormat="1" applyFont="1" applyBorder="1"/>
    <xf numFmtId="168" fontId="2" fillId="0" borderId="12" xfId="10" applyNumberFormat="1" applyFont="1" applyBorder="1"/>
    <xf numFmtId="17" fontId="2" fillId="0" borderId="6" xfId="10" applyNumberFormat="1" applyFont="1" applyBorder="1" applyAlignment="1">
      <alignment horizontal="center"/>
    </xf>
    <xf numFmtId="172" fontId="2" fillId="5" borderId="2" xfId="10" applyNumberFormat="1" applyFont="1" applyFill="1" applyBorder="1"/>
    <xf numFmtId="41" fontId="2" fillId="5" borderId="8" xfId="10" applyNumberFormat="1" applyFont="1" applyFill="1" applyBorder="1"/>
    <xf numFmtId="168" fontId="2" fillId="5" borderId="8" xfId="10" applyNumberFormat="1" applyFont="1" applyFill="1" applyBorder="1"/>
    <xf numFmtId="172" fontId="2" fillId="5" borderId="0" xfId="10" applyNumberFormat="1" applyFont="1" applyFill="1" applyBorder="1"/>
    <xf numFmtId="41" fontId="2" fillId="5" borderId="11" xfId="10" applyNumberFormat="1" applyFont="1" applyFill="1" applyBorder="1"/>
    <xf numFmtId="168" fontId="2" fillId="5" borderId="11" xfId="10" applyNumberFormat="1" applyFont="1" applyFill="1" applyBorder="1"/>
    <xf numFmtId="172" fontId="2" fillId="0" borderId="0" xfId="10" applyNumberFormat="1" applyFont="1" applyAlignment="1">
      <alignment horizontal="center"/>
    </xf>
    <xf numFmtId="172" fontId="14" fillId="0" borderId="0" xfId="10" applyNumberFormat="1" applyFont="1" applyAlignment="1">
      <alignment horizontal="centerContinuous"/>
    </xf>
    <xf numFmtId="0" fontId="0" fillId="0" borderId="0" xfId="7" applyFont="1" applyFill="1" applyBorder="1" applyAlignment="1">
      <alignment horizontal="center"/>
    </xf>
    <xf numFmtId="172" fontId="0" fillId="0" borderId="0" xfId="0" applyFont="1" applyFill="1" applyAlignment="1">
      <alignment horizontal="centerContinuous"/>
    </xf>
    <xf numFmtId="172" fontId="0" fillId="0" borderId="0" xfId="0" applyFont="1" applyFill="1"/>
    <xf numFmtId="172" fontId="0" fillId="0" borderId="0" xfId="0" applyFont="1" applyFill="1" applyBorder="1" applyAlignment="1">
      <alignment horizontal="centerContinuous"/>
    </xf>
    <xf numFmtId="172" fontId="0" fillId="0" borderId="0" xfId="0" applyFont="1" applyFill="1" applyBorder="1"/>
    <xf numFmtId="0" fontId="0" fillId="0" borderId="0" xfId="0" applyNumberFormat="1" applyFont="1" applyFill="1"/>
    <xf numFmtId="6" fontId="0" fillId="0" borderId="0" xfId="0" applyNumberFormat="1" applyFont="1" applyFill="1" applyAlignment="1">
      <alignment horizontal="right"/>
    </xf>
    <xf numFmtId="8" fontId="0" fillId="0" borderId="0" xfId="0" applyNumberFormat="1" applyFont="1" applyFill="1" applyAlignment="1">
      <alignment horizontal="right"/>
    </xf>
    <xf numFmtId="8" fontId="0" fillId="0" borderId="0" xfId="0" applyNumberFormat="1" applyFont="1" applyFill="1"/>
    <xf numFmtId="8" fontId="0" fillId="0" borderId="0" xfId="0" applyNumberFormat="1" applyFont="1" applyFill="1" applyBorder="1"/>
    <xf numFmtId="165" fontId="0" fillId="0" borderId="0" xfId="0" applyNumberFormat="1" applyFont="1" applyFill="1" applyAlignment="1">
      <alignment horizontal="center"/>
    </xf>
    <xf numFmtId="8" fontId="0" fillId="0" borderId="0" xfId="0" applyNumberFormat="1" applyFont="1" applyFill="1" applyBorder="1" applyAlignment="1">
      <alignment horizontal="right"/>
    </xf>
    <xf numFmtId="169" fontId="0" fillId="0" borderId="0" xfId="0" applyNumberFormat="1" applyFont="1" applyFill="1"/>
    <xf numFmtId="41" fontId="0" fillId="0" borderId="0" xfId="4" applyFont="1" applyFill="1"/>
    <xf numFmtId="172" fontId="0" fillId="0" borderId="0" xfId="0" applyFont="1" applyFill="1" applyAlignment="1">
      <alignment horizontal="center"/>
    </xf>
    <xf numFmtId="172" fontId="0" fillId="0" borderId="19" xfId="0" applyFont="1" applyFill="1" applyBorder="1" applyAlignment="1">
      <alignment horizontal="centerContinuous"/>
    </xf>
    <xf numFmtId="41" fontId="0" fillId="0" borderId="0" xfId="0" applyNumberFormat="1" applyFont="1" applyFill="1"/>
    <xf numFmtId="6" fontId="0" fillId="0" borderId="0" xfId="2" applyNumberFormat="1" applyFont="1" applyFill="1"/>
    <xf numFmtId="8" fontId="0" fillId="0" borderId="0" xfId="2" applyNumberFormat="1" applyFont="1" applyFill="1"/>
    <xf numFmtId="172" fontId="0" fillId="0" borderId="0" xfId="0" applyFont="1" applyFill="1" applyAlignment="1">
      <alignment horizontal="left"/>
    </xf>
    <xf numFmtId="164" fontId="0" fillId="0" borderId="0" xfId="0" applyNumberFormat="1" applyFont="1" applyFill="1" applyAlignment="1">
      <alignment horizontal="center"/>
    </xf>
    <xf numFmtId="167" fontId="0" fillId="0" borderId="0" xfId="0" applyNumberFormat="1" applyFont="1" applyFill="1"/>
    <xf numFmtId="164" fontId="0" fillId="0" borderId="0" xfId="0" applyNumberFormat="1" applyFont="1" applyFill="1"/>
    <xf numFmtId="172" fontId="0" fillId="0" borderId="9" xfId="0" applyFont="1" applyFill="1" applyBorder="1" applyAlignment="1">
      <alignment horizontal="centerContinuous"/>
    </xf>
    <xf numFmtId="172" fontId="0" fillId="0" borderId="4" xfId="0" applyFont="1" applyFill="1" applyBorder="1" applyAlignment="1">
      <alignment horizontal="centerContinuous"/>
    </xf>
    <xf numFmtId="170" fontId="0" fillId="0" borderId="0" xfId="2" applyNumberFormat="1" applyFont="1" applyFill="1"/>
    <xf numFmtId="9" fontId="0" fillId="0" borderId="0" xfId="0" applyNumberFormat="1" applyFont="1" applyFill="1"/>
    <xf numFmtId="1" fontId="0" fillId="0" borderId="0" xfId="6" applyNumberFormat="1" applyFont="1" applyFill="1" applyAlignment="1" applyProtection="1">
      <alignment horizontal="center"/>
      <protection locked="0"/>
    </xf>
    <xf numFmtId="172" fontId="4" fillId="0" borderId="0" xfId="10" applyNumberFormat="1" applyFont="1"/>
    <xf numFmtId="173" fontId="0" fillId="0" borderId="0" xfId="0" applyNumberFormat="1"/>
    <xf numFmtId="6" fontId="0" fillId="0" borderId="0" xfId="2" applyNumberFormat="1" applyFont="1" applyFill="1" applyAlignment="1">
      <alignment horizontal="center"/>
    </xf>
    <xf numFmtId="6" fontId="18" fillId="0" borderId="0" xfId="2" applyNumberFormat="1" applyFont="1" applyFill="1" applyAlignment="1">
      <alignment horizontal="center"/>
    </xf>
    <xf numFmtId="8" fontId="0" fillId="0" borderId="0" xfId="2" applyNumberFormat="1" applyFont="1" applyFill="1" applyAlignment="1">
      <alignment horizontal="center"/>
    </xf>
    <xf numFmtId="8" fontId="18" fillId="0" borderId="0" xfId="2" applyNumberFormat="1" applyFont="1" applyFill="1" applyAlignment="1">
      <alignment horizontal="center"/>
    </xf>
    <xf numFmtId="10" fontId="0" fillId="0" borderId="0" xfId="8" applyNumberFormat="1" applyFont="1" applyFill="1"/>
    <xf numFmtId="172" fontId="19" fillId="6" borderId="0" xfId="10" applyNumberFormat="1" applyFont="1" applyFill="1"/>
    <xf numFmtId="8" fontId="0" fillId="0" borderId="20" xfId="0" applyNumberFormat="1" applyFont="1" applyFill="1" applyBorder="1"/>
    <xf numFmtId="7" fontId="2" fillId="0" borderId="0" xfId="2" applyNumberFormat="1" applyFont="1"/>
    <xf numFmtId="17" fontId="2" fillId="5" borderId="5" xfId="10" applyNumberFormat="1" applyFont="1" applyFill="1" applyBorder="1" applyAlignment="1">
      <alignment horizontal="center"/>
    </xf>
    <xf numFmtId="17" fontId="2" fillId="5" borderId="13" xfId="10" applyNumberFormat="1" applyFont="1" applyFill="1" applyBorder="1" applyAlignment="1">
      <alignment horizontal="center"/>
    </xf>
    <xf numFmtId="17" fontId="2" fillId="5" borderId="6" xfId="10" applyNumberFormat="1" applyFont="1" applyFill="1" applyBorder="1" applyAlignment="1">
      <alignment horizontal="center"/>
    </xf>
    <xf numFmtId="172" fontId="2" fillId="0" borderId="5" xfId="10" applyNumberFormat="1" applyFont="1" applyBorder="1" applyAlignment="1">
      <alignment horizontal="center"/>
    </xf>
    <xf numFmtId="175" fontId="2" fillId="0" borderId="0" xfId="8" applyNumberFormat="1" applyFont="1"/>
    <xf numFmtId="175" fontId="0" fillId="0" borderId="0" xfId="0" applyNumberFormat="1" applyFont="1" applyFill="1" applyBorder="1"/>
    <xf numFmtId="8" fontId="0" fillId="0" borderId="0" xfId="5" applyNumberFormat="1" applyFont="1" applyFill="1" applyBorder="1"/>
    <xf numFmtId="41" fontId="0" fillId="0" borderId="0" xfId="5" applyNumberFormat="1" applyFont="1" applyFill="1" applyBorder="1"/>
    <xf numFmtId="172" fontId="0" fillId="0" borderId="0" xfId="5" applyFont="1" applyFill="1"/>
    <xf numFmtId="172" fontId="3" fillId="0" borderId="7" xfId="5" applyFont="1" applyFill="1" applyBorder="1" applyAlignment="1">
      <alignment horizontal="centerContinuous"/>
    </xf>
    <xf numFmtId="172" fontId="0" fillId="0" borderId="0" xfId="5" applyFont="1" applyFill="1" applyAlignment="1">
      <alignment horizontal="left"/>
    </xf>
    <xf numFmtId="0" fontId="0" fillId="0" borderId="0" xfId="5" applyNumberFormat="1" applyFont="1" applyFill="1"/>
    <xf numFmtId="165" fontId="0" fillId="0" borderId="0" xfId="5" applyNumberFormat="1" applyFont="1" applyFill="1" applyAlignment="1">
      <alignment horizontal="center"/>
    </xf>
    <xf numFmtId="172" fontId="7" fillId="0" borderId="0" xfId="0" applyFont="1" applyFill="1"/>
    <xf numFmtId="172" fontId="15" fillId="2" borderId="0" xfId="0" applyFont="1" applyFill="1" applyBorder="1" applyAlignment="1">
      <alignment horizontal="center"/>
    </xf>
    <xf numFmtId="14" fontId="21" fillId="3" borderId="7" xfId="0" applyNumberFormat="1" applyFont="1" applyFill="1" applyBorder="1" applyAlignment="1">
      <alignment horizontal="center"/>
    </xf>
    <xf numFmtId="172" fontId="15" fillId="2" borderId="0" xfId="0" applyFont="1" applyFill="1" applyAlignment="1">
      <alignment horizontal="centerContinuous"/>
    </xf>
    <xf numFmtId="172" fontId="7" fillId="0" borderId="0" xfId="0" applyFont="1" applyFill="1" applyBorder="1"/>
    <xf numFmtId="14" fontId="22" fillId="2" borderId="0" xfId="0" applyNumberFormat="1" applyFont="1" applyFill="1" applyBorder="1" applyAlignment="1">
      <alignment horizontal="centerContinuous" vertical="center"/>
    </xf>
    <xf numFmtId="172" fontId="7" fillId="0" borderId="0" xfId="0" applyFont="1" applyFill="1" applyBorder="1" applyAlignment="1">
      <alignment horizontal="center"/>
    </xf>
    <xf numFmtId="172" fontId="13" fillId="2" borderId="0" xfId="0" applyFont="1" applyFill="1" applyBorder="1" applyAlignment="1">
      <alignment horizontal="centerContinuous" wrapText="1"/>
    </xf>
    <xf numFmtId="172" fontId="7" fillId="0" borderId="0" xfId="0" applyFont="1" applyFill="1" applyAlignment="1">
      <alignment horizontal="center"/>
    </xf>
    <xf numFmtId="172" fontId="13" fillId="0" borderId="15" xfId="0" applyFont="1" applyBorder="1" applyAlignment="1">
      <alignment horizontal="center"/>
    </xf>
    <xf numFmtId="0" fontId="7" fillId="0" borderId="0" xfId="0" applyNumberFormat="1" applyFont="1" applyFill="1" applyAlignment="1">
      <alignment horizontal="center"/>
    </xf>
    <xf numFmtId="172" fontId="7" fillId="4" borderId="14" xfId="0" applyFont="1" applyFill="1" applyBorder="1"/>
    <xf numFmtId="0" fontId="3" fillId="0" borderId="0" xfId="0" applyNumberFormat="1" applyFont="1" applyFill="1" applyAlignment="1"/>
    <xf numFmtId="172" fontId="14" fillId="0" borderId="0" xfId="10" applyNumberFormat="1" applyFont="1"/>
    <xf numFmtId="8" fontId="0" fillId="0" borderId="20" xfId="0" applyNumberFormat="1" applyFont="1" applyFill="1" applyBorder="1" applyAlignment="1">
      <alignment horizontal="right"/>
    </xf>
    <xf numFmtId="178" fontId="4" fillId="0" borderId="0" xfId="0" applyNumberFormat="1" applyFont="1" applyFill="1" applyBorder="1" applyAlignment="1">
      <alignment horizontal="center"/>
    </xf>
    <xf numFmtId="10" fontId="0" fillId="5" borderId="0" xfId="8" applyNumberFormat="1" applyFont="1" applyFill="1"/>
    <xf numFmtId="10" fontId="2" fillId="0" borderId="0" xfId="10" applyNumberFormat="1" applyFont="1"/>
    <xf numFmtId="174" fontId="0" fillId="0" borderId="0" xfId="0" applyNumberFormat="1" applyFont="1" applyFill="1"/>
    <xf numFmtId="174" fontId="18" fillId="0" borderId="0" xfId="0" applyNumberFormat="1" applyFont="1" applyFill="1"/>
    <xf numFmtId="167" fontId="2" fillId="5" borderId="0" xfId="8" applyNumberFormat="1" applyFont="1" applyFill="1"/>
    <xf numFmtId="172" fontId="14" fillId="0" borderId="7" xfId="23" applyFont="1" applyFill="1" applyBorder="1" applyAlignment="1">
      <alignment horizontal="centerContinuous"/>
    </xf>
    <xf numFmtId="172" fontId="27" fillId="0" borderId="6" xfId="0" applyFont="1" applyBorder="1" applyAlignment="1">
      <alignment horizontal="center"/>
    </xf>
    <xf numFmtId="172" fontId="27" fillId="0" borderId="0" xfId="0" applyFont="1"/>
    <xf numFmtId="172" fontId="27" fillId="0" borderId="7" xfId="0" applyFont="1" applyBorder="1"/>
    <xf numFmtId="167" fontId="26" fillId="0" borderId="7" xfId="24" applyNumberFormat="1" applyFont="1" applyFill="1" applyBorder="1"/>
    <xf numFmtId="172" fontId="28" fillId="0" borderId="2" xfId="10" applyNumberFormat="1" applyFont="1" applyBorder="1"/>
    <xf numFmtId="41" fontId="28" fillId="0" borderId="8" xfId="10" applyNumberFormat="1" applyFont="1" applyBorder="1"/>
    <xf numFmtId="168" fontId="28" fillId="0" borderId="8" xfId="10" applyNumberFormat="1" applyFont="1" applyBorder="1"/>
    <xf numFmtId="172" fontId="28" fillId="0" borderId="0" xfId="10" applyNumberFormat="1" applyFont="1" applyBorder="1"/>
    <xf numFmtId="41" fontId="28" fillId="0" borderId="11" xfId="10" applyNumberFormat="1" applyFont="1" applyBorder="1"/>
    <xf numFmtId="168" fontId="28" fillId="0" borderId="11" xfId="10" applyNumberFormat="1" applyFont="1" applyBorder="1"/>
    <xf numFmtId="172" fontId="28" fillId="0" borderId="1" xfId="10" applyNumberFormat="1" applyFont="1" applyBorder="1"/>
    <xf numFmtId="41" fontId="28" fillId="0" borderId="12" xfId="10" applyNumberFormat="1" applyFont="1" applyBorder="1"/>
    <xf numFmtId="168" fontId="28" fillId="0" borderId="12" xfId="10" applyNumberFormat="1" applyFont="1" applyBorder="1"/>
    <xf numFmtId="0" fontId="0" fillId="0" borderId="20" xfId="0" applyNumberFormat="1" applyFont="1" applyFill="1" applyBorder="1"/>
    <xf numFmtId="165" fontId="0" fillId="0" borderId="20" xfId="0" applyNumberFormat="1" applyFont="1" applyFill="1" applyBorder="1" applyAlignment="1">
      <alignment horizontal="center"/>
    </xf>
    <xf numFmtId="172" fontId="26" fillId="0" borderId="0" xfId="0" applyFont="1"/>
    <xf numFmtId="9" fontId="26" fillId="0" borderId="0" xfId="8" applyFont="1"/>
    <xf numFmtId="43" fontId="2" fillId="0" borderId="0" xfId="10" applyNumberFormat="1" applyFont="1"/>
    <xf numFmtId="172" fontId="29" fillId="0" borderId="0" xfId="10" applyNumberFormat="1" applyFont="1"/>
    <xf numFmtId="172" fontId="4" fillId="0" borderId="1" xfId="0" applyFont="1" applyFill="1" applyBorder="1"/>
    <xf numFmtId="173" fontId="0" fillId="0" borderId="0" xfId="0" applyNumberFormat="1" applyFont="1" applyFill="1"/>
    <xf numFmtId="8" fontId="0" fillId="0" borderId="1" xfId="0" applyNumberFormat="1" applyFont="1" applyFill="1" applyBorder="1" applyAlignment="1">
      <alignment horizontal="right"/>
    </xf>
    <xf numFmtId="8" fontId="0" fillId="0" borderId="1" xfId="0" applyNumberFormat="1" applyFont="1" applyFill="1" applyBorder="1"/>
    <xf numFmtId="8" fontId="0" fillId="0" borderId="1" xfId="5" applyNumberFormat="1" applyFont="1" applyFill="1" applyBorder="1"/>
    <xf numFmtId="172" fontId="5" fillId="0" borderId="0" xfId="25" applyFont="1" applyFill="1" applyAlignment="1">
      <alignment horizontal="centerContinuous"/>
    </xf>
    <xf numFmtId="172" fontId="4" fillId="0" borderId="0" xfId="25" applyFont="1" applyFill="1" applyAlignment="1">
      <alignment horizontal="centerContinuous"/>
    </xf>
    <xf numFmtId="172" fontId="4" fillId="0" borderId="0" xfId="25" applyFont="1" applyFill="1"/>
    <xf numFmtId="172" fontId="4" fillId="0" borderId="0" xfId="25" applyFont="1" applyFill="1" applyBorder="1" applyAlignment="1">
      <alignment horizontal="centerContinuous"/>
    </xf>
    <xf numFmtId="172" fontId="4" fillId="0" borderId="0" xfId="25" applyFont="1" applyFill="1" applyBorder="1"/>
    <xf numFmtId="172" fontId="3" fillId="0" borderId="5" xfId="25" applyFont="1" applyFill="1" applyBorder="1" applyAlignment="1">
      <alignment horizontal="center"/>
    </xf>
    <xf numFmtId="172" fontId="3" fillId="0" borderId="5" xfId="25" applyFont="1" applyFill="1" applyBorder="1" applyAlignment="1">
      <alignment horizontal="center" wrapText="1"/>
    </xf>
    <xf numFmtId="172" fontId="8" fillId="0" borderId="6" xfId="25" applyFont="1" applyFill="1" applyBorder="1" applyAlignment="1">
      <alignment horizontal="centerContinuous"/>
    </xf>
    <xf numFmtId="172" fontId="11" fillId="0" borderId="6" xfId="25" quotePrefix="1" applyFont="1" applyFill="1" applyBorder="1" applyAlignment="1">
      <alignment horizontal="center" wrapText="1"/>
    </xf>
    <xf numFmtId="172" fontId="11" fillId="0" borderId="6" xfId="25" applyFont="1" applyFill="1" applyBorder="1" applyAlignment="1">
      <alignment horizontal="center" wrapText="1"/>
    </xf>
    <xf numFmtId="172" fontId="7" fillId="0" borderId="0" xfId="25" quotePrefix="1" applyFont="1" applyFill="1" applyBorder="1" applyAlignment="1">
      <alignment horizontal="center"/>
    </xf>
    <xf numFmtId="0" fontId="4" fillId="0" borderId="0" xfId="25" applyNumberFormat="1" applyFont="1" applyFill="1"/>
    <xf numFmtId="6" fontId="4" fillId="0" borderId="0" xfId="25" applyNumberFormat="1" applyFont="1" applyFill="1" applyAlignment="1">
      <alignment horizontal="right"/>
    </xf>
    <xf numFmtId="8" fontId="4" fillId="0" borderId="0" xfId="25" applyNumberFormat="1" applyFont="1" applyFill="1" applyAlignment="1">
      <alignment horizontal="right"/>
    </xf>
    <xf numFmtId="8" fontId="4" fillId="0" borderId="0" xfId="25" applyNumberFormat="1" applyFont="1" applyFill="1"/>
    <xf numFmtId="8" fontId="4" fillId="0" borderId="0" xfId="25" applyNumberFormat="1" applyFont="1" applyFill="1" applyBorder="1"/>
    <xf numFmtId="179" fontId="4" fillId="0" borderId="0" xfId="25" applyNumberFormat="1" applyFont="1" applyFill="1" applyAlignment="1">
      <alignment horizontal="right"/>
    </xf>
    <xf numFmtId="165" fontId="4" fillId="0" borderId="0" xfId="25" applyNumberFormat="1" applyFont="1" applyFill="1" applyAlignment="1">
      <alignment horizontal="center"/>
    </xf>
    <xf numFmtId="165" fontId="4" fillId="0" borderId="1" xfId="25" applyNumberFormat="1" applyFont="1" applyFill="1" applyBorder="1" applyAlignment="1">
      <alignment horizontal="center"/>
    </xf>
    <xf numFmtId="8" fontId="4" fillId="0" borderId="1" xfId="25" applyNumberFormat="1" applyFont="1" applyFill="1" applyBorder="1" applyAlignment="1">
      <alignment horizontal="right"/>
    </xf>
    <xf numFmtId="8" fontId="4" fillId="0" borderId="1" xfId="25" applyNumberFormat="1" applyFont="1" applyFill="1" applyBorder="1"/>
    <xf numFmtId="172" fontId="4" fillId="0" borderId="0" xfId="25" quotePrefix="1" applyFont="1" applyFill="1"/>
    <xf numFmtId="0" fontId="4" fillId="0" borderId="0" xfId="26" applyFont="1"/>
    <xf numFmtId="14" fontId="4" fillId="0" borderId="0" xfId="27" applyNumberFormat="1" applyFont="1"/>
    <xf numFmtId="0" fontId="4" fillId="0" borderId="0" xfId="25" applyNumberFormat="1" applyFont="1" applyFill="1" applyBorder="1"/>
    <xf numFmtId="165" fontId="4" fillId="0" borderId="0" xfId="25" applyNumberFormat="1" applyFont="1" applyFill="1" applyBorder="1" applyAlignment="1">
      <alignment horizontal="center"/>
    </xf>
    <xf numFmtId="8" fontId="4" fillId="0" borderId="0" xfId="25" applyNumberFormat="1" applyFont="1" applyFill="1" applyBorder="1" applyAlignment="1">
      <alignment horizontal="right"/>
    </xf>
    <xf numFmtId="8" fontId="4" fillId="0" borderId="0" xfId="25" applyNumberFormat="1" applyFont="1" applyFill="1" applyAlignment="1">
      <alignment horizontal="center"/>
    </xf>
    <xf numFmtId="172" fontId="6" fillId="0" borderId="0" xfId="25" applyFont="1" applyFill="1" applyAlignment="1">
      <alignment horizontal="centerContinuous"/>
    </xf>
    <xf numFmtId="172" fontId="3" fillId="0" borderId="0" xfId="25" applyFont="1" applyFill="1" applyAlignment="1">
      <alignment horizontal="centerContinuous"/>
    </xf>
    <xf numFmtId="172" fontId="4" fillId="0" borderId="0" xfId="25" applyFont="1" applyFill="1" applyAlignment="1">
      <alignment horizontal="center"/>
    </xf>
    <xf numFmtId="41" fontId="4" fillId="0" borderId="0" xfId="4" applyFont="1" applyFill="1"/>
    <xf numFmtId="172" fontId="3" fillId="0" borderId="17" xfId="25" applyFont="1" applyFill="1" applyBorder="1" applyAlignment="1">
      <alignment horizontal="centerContinuous"/>
    </xf>
    <xf numFmtId="172" fontId="4" fillId="0" borderId="17" xfId="25" applyFont="1" applyFill="1" applyBorder="1"/>
    <xf numFmtId="172" fontId="4" fillId="0" borderId="19" xfId="25" applyFont="1" applyFill="1" applyBorder="1"/>
    <xf numFmtId="172" fontId="3" fillId="0" borderId="16" xfId="25" applyFont="1" applyFill="1" applyBorder="1" applyAlignment="1">
      <alignment horizontal="center"/>
    </xf>
    <xf numFmtId="172" fontId="3" fillId="0" borderId="17" xfId="5" applyFont="1" applyFill="1" applyBorder="1" applyAlignment="1">
      <alignment horizontal="centerContinuous"/>
    </xf>
    <xf numFmtId="172" fontId="4" fillId="0" borderId="17" xfId="25" applyFont="1" applyFill="1" applyBorder="1" applyAlignment="1">
      <alignment horizontal="centerContinuous"/>
    </xf>
    <xf numFmtId="6" fontId="4" fillId="0" borderId="0" xfId="2" applyNumberFormat="1" applyFont="1" applyFill="1"/>
    <xf numFmtId="8" fontId="4" fillId="0" borderId="0" xfId="2" applyNumberFormat="1" applyFont="1" applyFill="1"/>
    <xf numFmtId="180" fontId="30" fillId="0" borderId="0" xfId="28" applyNumberFormat="1" applyAlignment="1" applyProtection="1"/>
    <xf numFmtId="1" fontId="4" fillId="0" borderId="0" xfId="6" applyNumberFormat="1" applyFont="1" applyFill="1" applyAlignment="1" applyProtection="1">
      <alignment horizontal="center"/>
      <protection locked="0"/>
    </xf>
    <xf numFmtId="180" fontId="31" fillId="0" borderId="0" xfId="0" applyNumberFormat="1" applyFont="1"/>
    <xf numFmtId="173" fontId="3" fillId="0" borderId="0" xfId="25" applyNumberFormat="1" applyFont="1" applyFill="1"/>
    <xf numFmtId="173" fontId="4" fillId="0" borderId="0" xfId="25" applyNumberFormat="1" applyFont="1" applyFill="1"/>
    <xf numFmtId="167" fontId="4" fillId="0" borderId="0" xfId="8" applyNumberFormat="1" applyFont="1" applyFill="1"/>
    <xf numFmtId="164" fontId="4" fillId="0" borderId="0" xfId="25" applyNumberFormat="1" applyFont="1" applyFill="1"/>
    <xf numFmtId="175" fontId="4" fillId="0" borderId="0" xfId="25" applyNumberFormat="1" applyFont="1" applyFill="1" applyBorder="1"/>
    <xf numFmtId="0" fontId="0" fillId="0" borderId="0" xfId="0" applyNumberFormat="1" applyFont="1"/>
    <xf numFmtId="44" fontId="26" fillId="0" borderId="0" xfId="2" applyFont="1" applyFill="1"/>
    <xf numFmtId="175" fontId="32" fillId="0" borderId="0" xfId="0" applyNumberFormat="1" applyFont="1" applyFill="1" applyProtection="1">
      <protection locked="0"/>
    </xf>
    <xf numFmtId="9" fontId="4" fillId="0" borderId="0" xfId="25" applyNumberFormat="1" applyFont="1" applyFill="1"/>
    <xf numFmtId="43" fontId="4" fillId="0" borderId="0" xfId="2" applyNumberFormat="1" applyFont="1" applyFill="1"/>
    <xf numFmtId="167" fontId="4" fillId="0" borderId="0" xfId="25" applyNumberFormat="1" applyFont="1" applyFill="1"/>
    <xf numFmtId="43" fontId="4" fillId="0" borderId="0" xfId="25" applyNumberFormat="1" applyFont="1" applyFill="1" applyBorder="1" applyAlignment="1">
      <alignment horizontal="right"/>
    </xf>
    <xf numFmtId="10" fontId="4" fillId="0" borderId="0" xfId="8" applyNumberFormat="1" applyFont="1" applyFill="1"/>
    <xf numFmtId="173" fontId="4" fillId="0" borderId="0" xfId="25" applyNumberFormat="1" applyFont="1" applyFill="1" applyBorder="1"/>
    <xf numFmtId="172" fontId="4" fillId="0" borderId="0" xfId="25" applyNumberFormat="1" applyFont="1" applyFill="1"/>
    <xf numFmtId="172" fontId="4" fillId="0" borderId="0" xfId="25" applyNumberFormat="1" applyFont="1" applyFill="1" applyAlignment="1">
      <alignment horizontal="right"/>
    </xf>
    <xf numFmtId="172" fontId="4" fillId="0" borderId="0" xfId="6" applyNumberFormat="1" applyFont="1" applyFill="1" applyAlignment="1" applyProtection="1">
      <alignment horizontal="center"/>
      <protection locked="0"/>
    </xf>
    <xf numFmtId="172" fontId="4" fillId="0" borderId="0" xfId="25" applyNumberFormat="1" applyFont="1" applyFill="1" applyBorder="1"/>
    <xf numFmtId="43" fontId="4" fillId="0" borderId="0" xfId="25" applyNumberFormat="1" applyFont="1" applyFill="1" applyAlignment="1">
      <alignment horizontal="right"/>
    </xf>
    <xf numFmtId="175" fontId="31" fillId="0" borderId="0" xfId="8" applyNumberFormat="1" applyFont="1"/>
    <xf numFmtId="2" fontId="4" fillId="0" borderId="0" xfId="6" applyNumberFormat="1" applyFont="1" applyFill="1" applyAlignment="1" applyProtection="1">
      <alignment horizontal="center"/>
      <protection locked="0"/>
    </xf>
    <xf numFmtId="172" fontId="3" fillId="0" borderId="0" xfId="25" applyFont="1" applyFill="1" applyBorder="1" applyAlignment="1">
      <alignment horizontal="center" wrapText="1"/>
    </xf>
    <xf numFmtId="164" fontId="4" fillId="0" borderId="0" xfId="1" applyNumberFormat="1" applyFont="1"/>
    <xf numFmtId="41" fontId="4" fillId="0" borderId="0" xfId="11" applyAlignment="1">
      <alignment wrapText="1"/>
    </xf>
    <xf numFmtId="173" fontId="2" fillId="0" borderId="0" xfId="10" applyNumberFormat="1" applyFont="1"/>
    <xf numFmtId="172" fontId="3" fillId="0" borderId="0" xfId="0" applyFont="1"/>
    <xf numFmtId="0" fontId="4" fillId="0" borderId="0" xfId="0" applyNumberFormat="1" applyFont="1" applyFill="1" applyBorder="1" applyAlignment="1">
      <alignment horizontal="center"/>
    </xf>
    <xf numFmtId="172" fontId="3" fillId="0" borderId="0" xfId="0" applyFont="1" applyAlignment="1">
      <alignment horizontal="left"/>
    </xf>
    <xf numFmtId="167" fontId="0" fillId="0" borderId="0" xfId="8" applyNumberFormat="1" applyFont="1"/>
    <xf numFmtId="167" fontId="0" fillId="6" borderId="0" xfId="8" applyNumberFormat="1" applyFont="1" applyFill="1"/>
    <xf numFmtId="172" fontId="26" fillId="0" borderId="6" xfId="0" applyFont="1" applyFill="1" applyBorder="1" applyAlignment="1">
      <alignment horizontal="center"/>
    </xf>
    <xf numFmtId="172" fontId="26" fillId="0" borderId="0" xfId="0" applyFont="1" applyFill="1"/>
    <xf numFmtId="172" fontId="0" fillId="0" borderId="0" xfId="0" applyNumberFormat="1"/>
    <xf numFmtId="172" fontId="4" fillId="0" borderId="1" xfId="0" applyFont="1" applyFill="1" applyBorder="1" applyAlignment="1">
      <alignment horizontal="center"/>
    </xf>
    <xf numFmtId="167" fontId="23" fillId="0" borderId="0" xfId="8" applyNumberFormat="1" applyFont="1" applyFill="1"/>
    <xf numFmtId="172" fontId="2" fillId="0" borderId="0" xfId="10" applyNumberFormat="1" applyFont="1" applyAlignment="1">
      <alignment horizontal="left" vertical="top"/>
    </xf>
    <xf numFmtId="172" fontId="33" fillId="0" borderId="0" xfId="0" applyFont="1" applyFill="1" applyAlignment="1">
      <alignment horizontal="centerContinuous"/>
    </xf>
    <xf numFmtId="172" fontId="34" fillId="0" borderId="0" xfId="0" applyFont="1" applyFill="1" applyAlignment="1">
      <alignment horizontal="centerContinuous"/>
    </xf>
    <xf numFmtId="172" fontId="5" fillId="0" borderId="0" xfId="0" applyFont="1" applyFill="1" applyBorder="1" applyAlignment="1">
      <alignment horizontal="centerContinuous"/>
    </xf>
    <xf numFmtId="172" fontId="33" fillId="0" borderId="0" xfId="0" applyFont="1" applyFill="1"/>
    <xf numFmtId="172" fontId="6" fillId="0" borderId="0" xfId="0" applyFont="1" applyFill="1" applyBorder="1" applyAlignment="1">
      <alignment horizontal="centerContinuous"/>
    </xf>
    <xf numFmtId="172" fontId="34" fillId="0" borderId="0" xfId="0" applyFont="1" applyFill="1"/>
    <xf numFmtId="172" fontId="4" fillId="0" borderId="0" xfId="0" quotePrefix="1" applyFont="1" applyFill="1" applyBorder="1" applyAlignment="1">
      <alignment horizontal="center"/>
    </xf>
    <xf numFmtId="8" fontId="35" fillId="0" borderId="0" xfId="0" applyNumberFormat="1" applyFont="1" applyFill="1" applyAlignment="1">
      <alignment horizontal="center"/>
    </xf>
    <xf numFmtId="8" fontId="35" fillId="0" borderId="0" xfId="0" applyNumberFormat="1" applyFont="1" applyFill="1" applyBorder="1" applyAlignment="1">
      <alignment horizontal="left"/>
    </xf>
    <xf numFmtId="172" fontId="4" fillId="0" borderId="23" xfId="0" applyFont="1" applyFill="1" applyBorder="1" applyAlignment="1">
      <alignment horizontal="center"/>
    </xf>
    <xf numFmtId="172" fontId="4" fillId="0" borderId="5" xfId="0" applyFont="1" applyFill="1" applyBorder="1" applyAlignment="1">
      <alignment horizontal="centerContinuous"/>
    </xf>
    <xf numFmtId="172" fontId="4" fillId="0" borderId="5" xfId="0" quotePrefix="1" applyFont="1" applyFill="1" applyBorder="1" applyAlignment="1">
      <alignment horizontal="centerContinuous"/>
    </xf>
    <xf numFmtId="172" fontId="4" fillId="0" borderId="4" xfId="0" applyFont="1" applyFill="1" applyBorder="1" applyAlignment="1">
      <alignment horizontal="centerContinuous"/>
    </xf>
    <xf numFmtId="172" fontId="4" fillId="0" borderId="7" xfId="0" applyFont="1" applyFill="1" applyBorder="1" applyAlignment="1">
      <alignment horizontal="centerContinuous"/>
    </xf>
    <xf numFmtId="172" fontId="4" fillId="0" borderId="3" xfId="0" applyFont="1" applyFill="1" applyBorder="1" applyAlignment="1">
      <alignment horizontal="centerContinuous"/>
    </xf>
    <xf numFmtId="172" fontId="4" fillId="0" borderId="23" xfId="0" applyFont="1" applyFill="1" applyBorder="1" applyAlignment="1">
      <alignment horizontal="centerContinuous"/>
    </xf>
    <xf numFmtId="172" fontId="4" fillId="0" borderId="2" xfId="0" applyFont="1" applyFill="1" applyBorder="1" applyAlignment="1">
      <alignment horizontal="centerContinuous"/>
    </xf>
    <xf numFmtId="172" fontId="4" fillId="0" borderId="8" xfId="0" applyFont="1" applyFill="1" applyBorder="1" applyAlignment="1">
      <alignment horizontal="centerContinuous"/>
    </xf>
    <xf numFmtId="172" fontId="4" fillId="0" borderId="24" xfId="0" applyFont="1" applyFill="1" applyBorder="1" applyAlignment="1">
      <alignment horizontal="center"/>
    </xf>
    <xf numFmtId="172" fontId="4" fillId="0" borderId="3" xfId="0" applyFont="1" applyFill="1" applyBorder="1" applyAlignment="1">
      <alignment horizontal="center"/>
    </xf>
    <xf numFmtId="172" fontId="4" fillId="0" borderId="9" xfId="0" applyFont="1" applyFill="1" applyBorder="1" applyAlignment="1">
      <alignment horizontal="center"/>
    </xf>
    <xf numFmtId="172" fontId="4" fillId="0" borderId="4" xfId="0" applyFont="1" applyFill="1" applyBorder="1" applyAlignment="1">
      <alignment horizontal="center"/>
    </xf>
    <xf numFmtId="172" fontId="4" fillId="0" borderId="0" xfId="0" quotePrefix="1" applyFont="1" applyFill="1" applyBorder="1"/>
    <xf numFmtId="172" fontId="3" fillId="0" borderId="0" xfId="0" applyFont="1" applyFill="1" applyBorder="1" applyAlignment="1">
      <alignment horizontal="left"/>
    </xf>
    <xf numFmtId="0" fontId="4" fillId="0" borderId="24" xfId="0" applyNumberFormat="1" applyFont="1" applyFill="1" applyBorder="1" applyAlignment="1">
      <alignment horizontal="center"/>
    </xf>
    <xf numFmtId="172" fontId="4" fillId="0" borderId="0" xfId="0" applyFont="1" applyFill="1" applyBorder="1" applyAlignment="1">
      <alignment horizontal="left"/>
    </xf>
    <xf numFmtId="172" fontId="4" fillId="0" borderId="0" xfId="0" quotePrefix="1" applyFont="1" applyFill="1" applyAlignment="1">
      <alignment horizontal="left" vertical="top"/>
    </xf>
    <xf numFmtId="172" fontId="4" fillId="0" borderId="0" xfId="0" applyFont="1" applyFill="1" applyAlignment="1">
      <alignment wrapText="1"/>
    </xf>
    <xf numFmtId="173" fontId="4" fillId="0" borderId="0" xfId="0" applyNumberFormat="1" applyFont="1" applyFill="1"/>
    <xf numFmtId="0" fontId="4" fillId="0" borderId="23" xfId="0" applyNumberFormat="1" applyFont="1" applyFill="1" applyBorder="1" applyAlignment="1">
      <alignment horizontal="center"/>
    </xf>
    <xf numFmtId="8" fontId="4" fillId="0" borderId="5" xfId="0" applyNumberFormat="1" applyFont="1" applyFill="1" applyBorder="1"/>
    <xf numFmtId="8" fontId="4" fillId="10" borderId="23" xfId="0" applyNumberFormat="1" applyFont="1" applyFill="1" applyBorder="1" applyAlignment="1">
      <alignment horizontal="center"/>
    </xf>
    <xf numFmtId="8" fontId="4" fillId="10" borderId="2" xfId="0" applyNumberFormat="1" applyFont="1" applyFill="1" applyBorder="1" applyAlignment="1">
      <alignment horizontal="center"/>
    </xf>
    <xf numFmtId="8" fontId="4" fillId="10" borderId="8" xfId="0" applyNumberFormat="1" applyFont="1" applyFill="1" applyBorder="1" applyAlignment="1">
      <alignment horizontal="center"/>
    </xf>
    <xf numFmtId="7" fontId="4" fillId="0" borderId="13" xfId="0" applyNumberFormat="1" applyFont="1" applyFill="1" applyBorder="1"/>
    <xf numFmtId="7" fontId="4" fillId="0" borderId="0" xfId="0" applyNumberFormat="1" applyFont="1" applyFill="1" applyBorder="1" applyAlignment="1">
      <alignment horizontal="center"/>
    </xf>
    <xf numFmtId="7" fontId="4" fillId="0" borderId="11" xfId="0" applyNumberFormat="1" applyFont="1" applyFill="1" applyBorder="1" applyAlignment="1">
      <alignment horizontal="center"/>
    </xf>
    <xf numFmtId="7" fontId="4" fillId="0" borderId="10" xfId="0" applyNumberFormat="1" applyFont="1" applyFill="1" applyBorder="1" applyAlignment="1">
      <alignment horizontal="center"/>
    </xf>
    <xf numFmtId="7" fontId="4" fillId="0" borderId="6" xfId="0" applyNumberFormat="1" applyFont="1" applyFill="1" applyBorder="1"/>
    <xf numFmtId="7" fontId="4" fillId="0" borderId="1" xfId="0" applyNumberFormat="1" applyFont="1" applyFill="1" applyBorder="1" applyAlignment="1">
      <alignment horizontal="center"/>
    </xf>
    <xf numFmtId="7" fontId="4" fillId="0" borderId="12" xfId="0" applyNumberFormat="1" applyFont="1" applyFill="1" applyBorder="1" applyAlignment="1">
      <alignment horizontal="center"/>
    </xf>
    <xf numFmtId="7" fontId="4" fillId="0" borderId="24" xfId="0" applyNumberFormat="1" applyFont="1" applyFill="1" applyBorder="1" applyAlignment="1">
      <alignment horizontal="center"/>
    </xf>
    <xf numFmtId="17" fontId="2" fillId="0" borderId="13" xfId="10" applyNumberFormat="1" applyFont="1" applyFill="1" applyBorder="1" applyAlignment="1">
      <alignment horizontal="center"/>
    </xf>
    <xf numFmtId="172" fontId="2" fillId="0" borderId="0" xfId="10" applyNumberFormat="1" applyFont="1" applyFill="1" applyBorder="1"/>
    <xf numFmtId="41" fontId="2" fillId="0" borderId="11" xfId="10" applyNumberFormat="1" applyFont="1" applyFill="1" applyBorder="1"/>
    <xf numFmtId="168" fontId="2" fillId="0" borderId="11" xfId="10" applyNumberFormat="1" applyFont="1" applyFill="1" applyBorder="1"/>
    <xf numFmtId="172" fontId="2" fillId="0" borderId="0" xfId="10" applyNumberFormat="1" applyFont="1" applyFill="1"/>
    <xf numFmtId="172" fontId="2" fillId="0" borderId="13" xfId="10" applyNumberFormat="1" applyFont="1" applyFill="1" applyBorder="1"/>
    <xf numFmtId="0" fontId="2" fillId="0" borderId="0" xfId="10" applyNumberFormat="1" applyFont="1" applyFill="1"/>
    <xf numFmtId="167" fontId="2" fillId="0" borderId="0" xfId="8" applyNumberFormat="1" applyFont="1" applyFill="1"/>
    <xf numFmtId="41" fontId="2" fillId="0" borderId="6" xfId="10" applyNumberFormat="1" applyFont="1" applyFill="1" applyBorder="1"/>
    <xf numFmtId="0" fontId="4" fillId="0" borderId="0" xfId="26" applyFont="1" applyFill="1"/>
    <xf numFmtId="14" fontId="4" fillId="0" borderId="0" xfId="27" applyNumberFormat="1" applyFont="1" applyFill="1"/>
    <xf numFmtId="180" fontId="30" fillId="0" borderId="0" xfId="28" applyNumberFormat="1" applyFill="1" applyAlignment="1" applyProtection="1"/>
    <xf numFmtId="180" fontId="31" fillId="0" borderId="0" xfId="0" applyNumberFormat="1" applyFont="1" applyFill="1"/>
    <xf numFmtId="175" fontId="31" fillId="0" borderId="0" xfId="8" applyNumberFormat="1" applyFont="1" applyFill="1"/>
    <xf numFmtId="172" fontId="2" fillId="6" borderId="0" xfId="10" applyNumberFormat="1" applyFont="1" applyFill="1"/>
    <xf numFmtId="170" fontId="2" fillId="6" borderId="0" xfId="2" applyNumberFormat="1" applyFont="1" applyFill="1"/>
    <xf numFmtId="7" fontId="2" fillId="6" borderId="0" xfId="2" applyNumberFormat="1" applyFont="1" applyFill="1"/>
    <xf numFmtId="172" fontId="14" fillId="0" borderId="0" xfId="29" applyFont="1"/>
    <xf numFmtId="172" fontId="1" fillId="0" borderId="0" xfId="29"/>
    <xf numFmtId="0" fontId="1" fillId="0" borderId="0" xfId="30"/>
    <xf numFmtId="0" fontId="37" fillId="0" borderId="0" xfId="31" applyFont="1" applyFill="1"/>
    <xf numFmtId="0" fontId="2" fillId="0" borderId="0" xfId="32" applyFont="1"/>
    <xf numFmtId="0" fontId="14" fillId="0" borderId="0" xfId="32" applyFont="1"/>
    <xf numFmtId="172" fontId="1" fillId="0" borderId="0" xfId="29" applyBorder="1"/>
    <xf numFmtId="14" fontId="1" fillId="0" borderId="0" xfId="29" applyNumberFormat="1"/>
    <xf numFmtId="0" fontId="2" fillId="0" borderId="0" xfId="32" applyFont="1" applyAlignment="1">
      <alignment horizontal="center"/>
    </xf>
    <xf numFmtId="0" fontId="38" fillId="0" borderId="0" xfId="32" applyFont="1" applyBorder="1"/>
    <xf numFmtId="0" fontId="2" fillId="0" borderId="0" xfId="32" applyFont="1" applyBorder="1"/>
    <xf numFmtId="172" fontId="14" fillId="0" borderId="0" xfId="29" applyFont="1" applyAlignment="1">
      <alignment horizontal="center" wrapText="1"/>
    </xf>
    <xf numFmtId="172" fontId="36" fillId="0" borderId="7" xfId="29" applyFont="1" applyBorder="1" applyAlignment="1">
      <alignment horizontal="center" wrapText="1"/>
    </xf>
    <xf numFmtId="172" fontId="39" fillId="0" borderId="0" xfId="29" applyFont="1" applyAlignment="1">
      <alignment horizontal="center" wrapText="1"/>
    </xf>
    <xf numFmtId="172" fontId="14" fillId="0" borderId="0" xfId="29" applyFont="1" applyAlignment="1">
      <alignment horizontal="left" wrapText="1"/>
    </xf>
    <xf numFmtId="175" fontId="2" fillId="0" borderId="0" xfId="33" quotePrefix="1" applyNumberFormat="1" applyFont="1"/>
    <xf numFmtId="172" fontId="1" fillId="0" borderId="0" xfId="29" applyAlignment="1">
      <alignment horizontal="center" wrapText="1"/>
    </xf>
    <xf numFmtId="0" fontId="1" fillId="0" borderId="0" xfId="29" applyNumberFormat="1" applyAlignment="1">
      <alignment horizontal="center"/>
    </xf>
    <xf numFmtId="44" fontId="0" fillId="0" borderId="0" xfId="34" applyFont="1"/>
    <xf numFmtId="181" fontId="1" fillId="0" borderId="0" xfId="29" applyNumberFormat="1"/>
    <xf numFmtId="182" fontId="2" fillId="0" borderId="0" xfId="33" applyNumberFormat="1" applyFont="1"/>
    <xf numFmtId="182" fontId="39" fillId="0" borderId="0" xfId="33" applyNumberFormat="1" applyFont="1"/>
    <xf numFmtId="172" fontId="2" fillId="0" borderId="0" xfId="29" applyFont="1" applyAlignment="1"/>
    <xf numFmtId="183" fontId="1" fillId="0" borderId="0" xfId="29" applyNumberFormat="1" applyAlignment="1">
      <alignment horizontal="center" wrapText="1"/>
    </xf>
    <xf numFmtId="175" fontId="2" fillId="0" borderId="0" xfId="33" applyNumberFormat="1" applyFont="1"/>
    <xf numFmtId="0" fontId="1" fillId="0" borderId="0" xfId="29" applyNumberFormat="1" applyAlignment="1">
      <alignment horizontal="center" wrapText="1"/>
    </xf>
    <xf numFmtId="167" fontId="0" fillId="0" borderId="0" xfId="33" applyNumberFormat="1" applyFont="1" applyAlignment="1">
      <alignment horizontal="center"/>
    </xf>
    <xf numFmtId="175" fontId="2" fillId="0" borderId="1" xfId="33" applyNumberFormat="1" applyFont="1" applyBorder="1"/>
    <xf numFmtId="10" fontId="2" fillId="0" borderId="0" xfId="33" applyNumberFormat="1" applyFont="1"/>
    <xf numFmtId="175" fontId="2" fillId="0" borderId="25" xfId="33" quotePrefix="1" applyNumberFormat="1" applyFont="1" applyBorder="1"/>
    <xf numFmtId="172" fontId="1" fillId="0" borderId="0" xfId="29" applyFill="1" applyBorder="1" applyAlignment="1">
      <alignment horizontal="center" wrapText="1"/>
    </xf>
    <xf numFmtId="172" fontId="15" fillId="0" borderId="0" xfId="29" applyFont="1" applyFill="1" applyBorder="1"/>
    <xf numFmtId="8" fontId="4" fillId="6" borderId="0" xfId="25" applyNumberFormat="1" applyFont="1" applyFill="1" applyAlignment="1">
      <alignment horizontal="right"/>
    </xf>
    <xf numFmtId="8" fontId="4" fillId="6" borderId="0" xfId="25" applyNumberFormat="1" applyFont="1" applyFill="1" applyBorder="1" applyAlignment="1">
      <alignment horizontal="right"/>
    </xf>
    <xf numFmtId="8" fontId="4" fillId="6" borderId="1" xfId="25" applyNumberFormat="1" applyFont="1" applyFill="1" applyBorder="1" applyAlignment="1">
      <alignment horizontal="right"/>
    </xf>
    <xf numFmtId="172" fontId="14" fillId="0" borderId="0" xfId="29" applyFont="1" applyAlignment="1">
      <alignment vertical="top" wrapText="1"/>
    </xf>
  </cellXfs>
  <cellStyles count="35">
    <cellStyle name="Comma" xfId="1" builtinId="3"/>
    <cellStyle name="Comma 2" xfId="14"/>
    <cellStyle name="Currency" xfId="2" builtinId="4"/>
    <cellStyle name="Currency 2" xfId="15"/>
    <cellStyle name="Currency 3 2" xfId="34"/>
    <cellStyle name="Currency No Comma" xfId="16"/>
    <cellStyle name="Hyperlink" xfId="28" builtinId="8"/>
    <cellStyle name="Input" xfId="3" builtinId="20" customBuiltin="1"/>
    <cellStyle name="MCP" xfId="17"/>
    <cellStyle name="noninput" xfId="18"/>
    <cellStyle name="Normal" xfId="0" builtinId="0" customBuiltin="1"/>
    <cellStyle name="Normal 11 2" xfId="31"/>
    <cellStyle name="Normal 2" xfId="9"/>
    <cellStyle name="Normal 2 2" xfId="13"/>
    <cellStyle name="Normal 3" xfId="10"/>
    <cellStyle name="Normal 3 2" xfId="27"/>
    <cellStyle name="Normal 4" xfId="30"/>
    <cellStyle name="Normal 4 3" xfId="29"/>
    <cellStyle name="Normal 5" xfId="12"/>
    <cellStyle name="Normal 75" xfId="32"/>
    <cellStyle name="Normal_DRR AC Study - Utah Valley - 53 MW 90 CF (2.28.2005)" xfId="4"/>
    <cellStyle name="Normal_INF_06_03_07" xfId="26"/>
    <cellStyle name="Normal_OR AC Sch 37 - AC  Study (Gold) _2009 06 19" xfId="5"/>
    <cellStyle name="Normal_T-INF-10-15-04-TEMPLATE" xfId="6"/>
    <cellStyle name="Normal_UT 2008.Q2 - Compliance - Appendix B - AC Study_2008 08 05" xfId="11"/>
    <cellStyle name="Normal_UT AC 2004 - AC Study (As Ordered by Commission)" xfId="7"/>
    <cellStyle name="Normal_WY AC 2009 - AC Study (Wind Study)_2009 08 11" xfId="25"/>
    <cellStyle name="Normal_xAC_Demand (Avoided Cost)" xfId="23"/>
    <cellStyle name="Password" xfId="19"/>
    <cellStyle name="Percent" xfId="8" builtinId="5"/>
    <cellStyle name="Percent 10" xfId="33"/>
    <cellStyle name="Percent 2" xfId="24"/>
    <cellStyle name="Unprot" xfId="20"/>
    <cellStyle name="Unprot$" xfId="21"/>
    <cellStyle name="Unprotect" xfId="22"/>
  </cellStyles>
  <dxfs count="1">
    <dxf>
      <font>
        <b/>
        <i/>
        <condense val="0"/>
        <extend val="0"/>
      </font>
      <fill>
        <patternFill>
          <bgColor indexed="42"/>
        </patternFill>
      </fill>
    </dxf>
  </dxfs>
  <tableStyles count="0" defaultTableStyle="TableStyleMedium9" defaultPivotStyle="PivotStyleLight16"/>
  <colors>
    <mruColors>
      <color rgb="FFFFFFCC"/>
      <color rgb="FFCCECFF"/>
      <color rgb="FF99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externalLink" Target="externalLinks/externalLink6.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Oregon\OR%20UM%201802\Testimony\Response_2017%2006%2030\Workpapers\REC%206.3%20-%20UM1802%20-%202%20---%20Avoided%20Cost%20Study_2017%2004%2026%20Solar%20Corrected.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Oregon\OR%20AC%202016%20Jan%20-%20Sch%2037\Scenario\OR%20AC%20Sch%2037%20-%20AC%20%20Study_s1_Update_(OFPC1501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Generic\Attributes%20&amp;%20Data%20Series\_All%20Data%20Series%20Files\GNw_Indexed%20STF%20(Confidential)%20(STF%20Ext%2028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Avoided%20Cost%20-%202017\45%20-%20UT%20Compliance%20Filing%202016.Q4%20-%202017%20Feb\Data\45%20-%20UT%202016.Q4%20-%20Demand%20CONF%20_2017%2002%2027%20(1335.23%20MW).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Utah\Ut%20AC%202015%20Apr%20-%20Sch%2037%20Update\Sent%20out%202015%2004%2030%20(filing%20date)\UT%20Sch%2037%202015%20-%20Appendix%201%20-%20AC%20Study%20_2015%2004%2027_Proposed.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Utah\Ut%20AC%202017%20Aug%20-%20Sch%2038%20Methodology\Testimony\Workpapers\17-035-37%20PROPRIETARY%20MacNeil%20Workpaper%203a%20-%20GRID%20AC%20Wind%20D21W%2008-17-17.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Utah\Ut%20AC%202017%20Aug%20-%20Sch%2038%20Methodology\Testimony\Workpapers\17-035-37%20PROPRIETARY%20MacNeil%20Workpaper%203b%20-%20GRID%20AC%20Wind%20D21W%2008-17-17.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Avoided%20Cost%20-%202017\01%20to%2035%20Studies%20-%20Jan-Feb\29-35%20-%20Goshen%20Valley%20I-VII%20Solar%20-%20UT%20-%202017%20Feb\Scenario\35%20-%20Goshen%20Valley%20Solar%20VII%20-%207---%20Avoided%20Cost%20Study%20_2017%2003%200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Utah\Ut%20AC%202017%20Aug%20-%20Sch%2038%20Methodology\Testimony\Workpapers\UT%20Sch%2037%20-%207---%20Avoided%20Cost%20Study%20_2017%2005%2022_woQ_ST%20(REC%201.10)%20D2021W%2010yrPTC.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Avoided%20Cost%20-%202017\45%20-%20UT%20Compliance%20Filing%202016.Q4%20-%202017%20Feb\Data\Source%20Files\xxx2017%20QF%20Pricing%20Request%20Study%20List%202017%2002%202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Utah\Ut%20AC%202017%20Apr%20-%20Sch%2037%20Update\Technical%20Conference%202017%2006%2023\Supporting%20Calculations_2017%2006%202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Utah\Ut%20AC%202013%20May%20-%20Sch%2037%20Update\Scenario\Preliminary%20and%20Draft%20Versions\UT%20Sch%2037%202013%20-%202a%20-%20L&amp;R%20%20Study%20_2013%2005%2021.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Oregon\OR%20AC%202016%20Jan%20-%20Sch%2037\Scenario\Scenarios_2016%2004%2005\delete_Sce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Oregon\OR%20AC%202016%20Jan%20-%20Sch%2037\Sent%20out%20Settlement_2016%2005%2027\ORACSch%2037-AC%20%20Study(2015IRPUpdate_2018DeficitRenew_2028DeficitStd-1603OFPC)2016%2005%2027RenewORWind29CF100%25PTCnominalgrossedu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 477 (WM)"/>
      <sheetName val="Table 1"/>
      <sheetName val="Table 2"/>
      <sheetName val="Table 3 635 (Wyo)"/>
      <sheetName val="Table 4"/>
      <sheetName val="Table 5"/>
      <sheetName val="Pricing"/>
      <sheetName val="MonthlyPrices"/>
      <sheetName val="MWH-Split"/>
      <sheetName val="Table 3 WY Wind 2021"/>
      <sheetName val="Table 3 DJ Wind 2031"/>
      <sheetName val="Table 3 UT Solar 2031"/>
      <sheetName val="Table 3 Yakima Solar 2028"/>
      <sheetName val="Table 3 30 MW Geoth 2029"/>
      <sheetName val="Table 3 200 MW (UT N) 2029)"/>
      <sheetName val="Table 3 436MW (West M) 2030"/>
      <sheetName val="Table 3 477 MW (Wyo) 2033"/>
      <sheetName val="Table 3 200 MW (Wyo) 2033"/>
      <sheetName val="Table 3 ID Wind 2036"/>
      <sheetName val="Security"/>
      <sheetName val="SecurityCalc"/>
    </sheetNames>
    <sheetDataSet>
      <sheetData sheetId="0" refreshError="1"/>
      <sheetData sheetId="1">
        <row r="9">
          <cell r="G9">
            <v>0.28756693493150681</v>
          </cell>
        </row>
        <row r="42">
          <cell r="I42">
            <v>6.5699999999999995E-2</v>
          </cell>
        </row>
      </sheetData>
      <sheetData sheetId="2">
        <row r="11">
          <cell r="B11">
            <v>2018</v>
          </cell>
          <cell r="C11">
            <v>46.957505547806619</v>
          </cell>
          <cell r="D11">
            <v>56.232206007003782</v>
          </cell>
          <cell r="E11">
            <v>90.213394312992691</v>
          </cell>
          <cell r="F11">
            <v>82.894124939307574</v>
          </cell>
          <cell r="G11">
            <v>89.90976389807463</v>
          </cell>
          <cell r="H11">
            <v>104.56211991095543</v>
          </cell>
          <cell r="I11">
            <v>162.40338308116793</v>
          </cell>
          <cell r="J11">
            <v>149.3922070735097</v>
          </cell>
          <cell r="K11">
            <v>95.264351112812761</v>
          </cell>
          <cell r="L11">
            <v>72.759815062284474</v>
          </cell>
          <cell r="M11">
            <v>44.86067225916684</v>
          </cell>
          <cell r="N11">
            <v>40.905980212777855</v>
          </cell>
        </row>
        <row r="12">
          <cell r="B12">
            <v>2019</v>
          </cell>
          <cell r="C12">
            <v>40.539466704875231</v>
          </cell>
          <cell r="D12">
            <v>46.670982612490654</v>
          </cell>
          <cell r="E12">
            <v>71.666007085248822</v>
          </cell>
          <cell r="F12">
            <v>78.940790138050914</v>
          </cell>
          <cell r="G12">
            <v>89.909105716273189</v>
          </cell>
          <cell r="H12">
            <v>100.67651383586228</v>
          </cell>
          <cell r="I12">
            <v>200.30495605775715</v>
          </cell>
          <cell r="J12">
            <v>153.58029891330003</v>
          </cell>
          <cell r="K12">
            <v>99.242207207307231</v>
          </cell>
          <cell r="L12">
            <v>75.50807223309576</v>
          </cell>
          <cell r="M12">
            <v>43.957564967289564</v>
          </cell>
          <cell r="N12">
            <v>39.025477771028875</v>
          </cell>
        </row>
        <row r="13">
          <cell r="B13">
            <v>2020</v>
          </cell>
          <cell r="C13">
            <v>34.305534514606002</v>
          </cell>
          <cell r="D13">
            <v>43.853052110776304</v>
          </cell>
          <cell r="E13">
            <v>66.228180448368192</v>
          </cell>
          <cell r="F13">
            <v>76.27145698405802</v>
          </cell>
          <cell r="G13">
            <v>93.366857286080716</v>
          </cell>
          <cell r="H13">
            <v>104.70141215340794</v>
          </cell>
          <cell r="I13">
            <v>207.3258798596859</v>
          </cell>
          <cell r="J13">
            <v>152.93061147987842</v>
          </cell>
          <cell r="K13">
            <v>88.813215486943719</v>
          </cell>
          <cell r="L13">
            <v>69.299704448938371</v>
          </cell>
          <cell r="M13">
            <v>39.425106926336888</v>
          </cell>
          <cell r="N13">
            <v>42.726081725955012</v>
          </cell>
        </row>
        <row r="14">
          <cell r="B14">
            <v>2021</v>
          </cell>
          <cell r="C14">
            <v>38.997542329713703</v>
          </cell>
          <cell r="D14">
            <v>47.188450641825796</v>
          </cell>
          <cell r="E14">
            <v>72.115414597019551</v>
          </cell>
          <cell r="F14">
            <v>68.363269963353872</v>
          </cell>
          <cell r="G14">
            <v>90.352483557850121</v>
          </cell>
          <cell r="H14">
            <v>101.77628714033962</v>
          </cell>
          <cell r="I14">
            <v>218.17700468868017</v>
          </cell>
          <cell r="J14">
            <v>157.20803803569078</v>
          </cell>
          <cell r="K14">
            <v>91.088628552153708</v>
          </cell>
          <cell r="L14">
            <v>73.52032687811554</v>
          </cell>
          <cell r="M14">
            <v>43.319688301533461</v>
          </cell>
          <cell r="N14">
            <v>41.599735143601897</v>
          </cell>
        </row>
        <row r="15">
          <cell r="B15">
            <v>2022</v>
          </cell>
          <cell r="C15">
            <v>37.361899663954972</v>
          </cell>
          <cell r="D15">
            <v>27.386077001959084</v>
          </cell>
          <cell r="E15">
            <v>69.697977535814047</v>
          </cell>
          <cell r="F15">
            <v>76.180532048597925</v>
          </cell>
          <cell r="G15">
            <v>98.447748822703943</v>
          </cell>
          <cell r="H15">
            <v>111.37456872579457</v>
          </cell>
          <cell r="I15">
            <v>233.11721403691172</v>
          </cell>
          <cell r="J15">
            <v>178.6038131996095</v>
          </cell>
          <cell r="K15">
            <v>100.38956880970299</v>
          </cell>
          <cell r="L15">
            <v>77.61144933763147</v>
          </cell>
          <cell r="M15">
            <v>47.976259018003944</v>
          </cell>
          <cell r="N15">
            <v>42.017034629404542</v>
          </cell>
        </row>
        <row r="16">
          <cell r="B16">
            <v>2023</v>
          </cell>
          <cell r="C16">
            <v>42.61437418444455</v>
          </cell>
          <cell r="D16">
            <v>52.098196166723966</v>
          </cell>
          <cell r="E16">
            <v>71.633510915338988</v>
          </cell>
          <cell r="F16">
            <v>76.289442737370734</v>
          </cell>
          <cell r="G16">
            <v>113.34609076300264</v>
          </cell>
          <cell r="H16">
            <v>122.7109074563682</v>
          </cell>
          <cell r="I16">
            <v>267.12738266962765</v>
          </cell>
          <cell r="J16">
            <v>188.45313411900401</v>
          </cell>
          <cell r="K16">
            <v>113.6393315885514</v>
          </cell>
          <cell r="L16">
            <v>94.742482781827448</v>
          </cell>
          <cell r="M16">
            <v>53.533168576523664</v>
          </cell>
          <cell r="N16">
            <v>45.756966804116963</v>
          </cell>
        </row>
        <row r="17">
          <cell r="B17">
            <v>2024</v>
          </cell>
          <cell r="C17">
            <v>47.993114638805388</v>
          </cell>
          <cell r="D17">
            <v>61.441511520713568</v>
          </cell>
          <cell r="E17">
            <v>87.852548463925714</v>
          </cell>
          <cell r="F17">
            <v>83.830308103531593</v>
          </cell>
          <cell r="G17">
            <v>131.50286550849677</v>
          </cell>
          <cell r="H17">
            <v>139.25367274245619</v>
          </cell>
          <cell r="I17">
            <v>300.30843474414945</v>
          </cell>
          <cell r="J17">
            <v>215.87093252402542</v>
          </cell>
          <cell r="K17">
            <v>132.35111461798846</v>
          </cell>
          <cell r="L17">
            <v>99.231548158705237</v>
          </cell>
          <cell r="M17">
            <v>57.914679030150175</v>
          </cell>
          <cell r="N17">
            <v>50.383906143993137</v>
          </cell>
        </row>
        <row r="18">
          <cell r="B18">
            <v>2025</v>
          </cell>
          <cell r="C18">
            <v>56.565061629414558</v>
          </cell>
          <cell r="D18">
            <v>65.470391561090935</v>
          </cell>
          <cell r="E18">
            <v>96.400726035580036</v>
          </cell>
          <cell r="F18">
            <v>101.88931421045959</v>
          </cell>
          <cell r="G18">
            <v>138.93190084542334</v>
          </cell>
          <cell r="H18">
            <v>148.58438260413706</v>
          </cell>
          <cell r="I18">
            <v>306.54112907588484</v>
          </cell>
          <cell r="J18">
            <v>235.79453673613068</v>
          </cell>
          <cell r="K18">
            <v>130.41555017849802</v>
          </cell>
          <cell r="L18">
            <v>102.03151888678968</v>
          </cell>
          <cell r="M18">
            <v>61.056601176500322</v>
          </cell>
          <cell r="N18">
            <v>94.459710029065604</v>
          </cell>
        </row>
        <row r="19">
          <cell r="B19">
            <v>2026</v>
          </cell>
          <cell r="C19">
            <v>56.67235207730532</v>
          </cell>
          <cell r="D19">
            <v>72.882002841606734</v>
          </cell>
          <cell r="E19">
            <v>96.046095794320109</v>
          </cell>
          <cell r="F19">
            <v>101.29626757447421</v>
          </cell>
          <cell r="G19">
            <v>139.03620754083991</v>
          </cell>
          <cell r="H19">
            <v>149.73294632960855</v>
          </cell>
          <cell r="I19">
            <v>329.02555740079282</v>
          </cell>
          <cell r="J19">
            <v>234.57250851491096</v>
          </cell>
          <cell r="K19">
            <v>121.4548904171735</v>
          </cell>
          <cell r="L19">
            <v>98.916264175862068</v>
          </cell>
          <cell r="M19">
            <v>59.263743774488567</v>
          </cell>
          <cell r="N19">
            <v>101.53914257982373</v>
          </cell>
        </row>
        <row r="20">
          <cell r="B20">
            <v>2027</v>
          </cell>
          <cell r="C20">
            <v>54.217626426309344</v>
          </cell>
          <cell r="D20">
            <v>64.760772088438273</v>
          </cell>
          <cell r="E20">
            <v>99.774946876972919</v>
          </cell>
          <cell r="F20">
            <v>110.80550025317073</v>
          </cell>
          <cell r="G20">
            <v>147.21221780668199</v>
          </cell>
          <cell r="H20">
            <v>161.76523112057149</v>
          </cell>
          <cell r="I20">
            <v>333.79853665709493</v>
          </cell>
          <cell r="J20">
            <v>242.69711525836584</v>
          </cell>
          <cell r="K20">
            <v>133.67753638972343</v>
          </cell>
          <cell r="L20">
            <v>107.87527794733643</v>
          </cell>
          <cell r="M20">
            <v>49.345957146033648</v>
          </cell>
          <cell r="N20">
            <v>94.271247531414033</v>
          </cell>
        </row>
        <row r="21">
          <cell r="B21">
            <v>2028</v>
          </cell>
          <cell r="C21">
            <v>4.2878437125384812</v>
          </cell>
          <cell r="D21">
            <v>36.898300243794921</v>
          </cell>
          <cell r="E21">
            <v>33.066374844610692</v>
          </cell>
          <cell r="F21">
            <v>47.211514130949972</v>
          </cell>
          <cell r="G21">
            <v>85.392635233908891</v>
          </cell>
          <cell r="H21">
            <v>91.053990652799612</v>
          </cell>
          <cell r="I21">
            <v>181.27600178691745</v>
          </cell>
          <cell r="J21">
            <v>141.68099157461523</v>
          </cell>
          <cell r="K21">
            <v>51.482972423404455</v>
          </cell>
          <cell r="L21">
            <v>26.762859284281731</v>
          </cell>
          <cell r="M21">
            <v>4.3067379500716925</v>
          </cell>
          <cell r="N21">
            <v>31.577534458130597</v>
          </cell>
        </row>
        <row r="22">
          <cell r="B22">
            <v>2029</v>
          </cell>
          <cell r="C22">
            <v>-43.223665628701447</v>
          </cell>
          <cell r="D22">
            <v>-42.672352073669437</v>
          </cell>
          <cell r="E22">
            <v>-49.768643953710793</v>
          </cell>
          <cell r="F22">
            <v>-30.814283382520081</v>
          </cell>
          <cell r="G22">
            <v>6.6487922152578829</v>
          </cell>
          <cell r="H22">
            <v>9.1454724130928522</v>
          </cell>
          <cell r="I22">
            <v>14.742756197690964</v>
          </cell>
          <cell r="J22">
            <v>6.8813639560937876</v>
          </cell>
          <cell r="K22">
            <v>-59.956997628509988</v>
          </cell>
          <cell r="L22">
            <v>-71.910894087523218</v>
          </cell>
          <cell r="M22">
            <v>-60.270721827119587</v>
          </cell>
          <cell r="N22">
            <v>-46.219902770489462</v>
          </cell>
        </row>
        <row r="23">
          <cell r="B23">
            <v>2030</v>
          </cell>
          <cell r="C23">
            <v>-42.148939813405278</v>
          </cell>
          <cell r="D23">
            <v>-41.46231722289324</v>
          </cell>
          <cell r="E23">
            <v>-41.264897192150357</v>
          </cell>
          <cell r="F23">
            <v>-35.517025584861635</v>
          </cell>
          <cell r="G23">
            <v>5.8187308384478085</v>
          </cell>
          <cell r="H23">
            <v>7.7868041931390763</v>
          </cell>
          <cell r="I23">
            <v>12.154499824404716</v>
          </cell>
          <cell r="J23">
            <v>-1.3743272379636764</v>
          </cell>
          <cell r="K23">
            <v>-66.509981279194349</v>
          </cell>
          <cell r="L23">
            <v>-73.647767316848046</v>
          </cell>
          <cell r="M23">
            <v>-60.528946276634933</v>
          </cell>
          <cell r="N23">
            <v>-46.798431712120774</v>
          </cell>
        </row>
        <row r="24">
          <cell r="B24">
            <v>2031</v>
          </cell>
          <cell r="C24">
            <v>-45.408970837593081</v>
          </cell>
          <cell r="D24">
            <v>-41.506483454436065</v>
          </cell>
          <cell r="E24">
            <v>-40.942956736356017</v>
          </cell>
          <cell r="F24">
            <v>-37.814902065753934</v>
          </cell>
          <cell r="G24">
            <v>5.533745561808348</v>
          </cell>
          <cell r="H24">
            <v>1.479592367529869</v>
          </cell>
          <cell r="I24">
            <v>6.6181796005964282</v>
          </cell>
          <cell r="J24">
            <v>4.4336039456725125</v>
          </cell>
          <cell r="K24">
            <v>-68.666854643434291</v>
          </cell>
          <cell r="L24">
            <v>-77.547160613060001</v>
          </cell>
          <cell r="M24">
            <v>-62.009832677334551</v>
          </cell>
          <cell r="N24">
            <v>-47.225551829695704</v>
          </cell>
        </row>
        <row r="25">
          <cell r="B25">
            <v>2032</v>
          </cell>
          <cell r="C25">
            <v>-46.852035695523021</v>
          </cell>
          <cell r="D25">
            <v>-44.602418768733742</v>
          </cell>
          <cell r="E25">
            <v>-40.78135507297516</v>
          </cell>
          <cell r="F25">
            <v>-37.286934817671778</v>
          </cell>
          <cell r="G25">
            <v>6.5836020455956463</v>
          </cell>
          <cell r="H25">
            <v>0.42667803543806077</v>
          </cell>
          <cell r="I25">
            <v>-0.1682579601407051</v>
          </cell>
          <cell r="J25">
            <v>6.9085555218160151</v>
          </cell>
          <cell r="K25">
            <v>-67.441128628641366</v>
          </cell>
          <cell r="L25">
            <v>-77.580257756024594</v>
          </cell>
          <cell r="M25">
            <v>-66.72842880764604</v>
          </cell>
          <cell r="N25">
            <v>-50.140437895685437</v>
          </cell>
        </row>
        <row r="26">
          <cell r="B26">
            <v>2033</v>
          </cell>
          <cell r="C26">
            <v>-48.226912575095895</v>
          </cell>
          <cell r="D26">
            <v>-47.270393124669788</v>
          </cell>
          <cell r="E26">
            <v>-49.913294748455286</v>
          </cell>
          <cell r="F26">
            <v>-45.934376913681625</v>
          </cell>
          <cell r="G26">
            <v>3.2775426146984099</v>
          </cell>
          <cell r="H26">
            <v>-1.2614532577693462</v>
          </cell>
          <cell r="I26">
            <v>13.100800994932651</v>
          </cell>
          <cell r="J26">
            <v>7.8505910758972179</v>
          </cell>
          <cell r="K26">
            <v>-70.415277118623251</v>
          </cell>
          <cell r="L26">
            <v>-77.78230786785484</v>
          </cell>
          <cell r="M26">
            <v>-70.245825044661757</v>
          </cell>
          <cell r="N26">
            <v>-50.601794073134663</v>
          </cell>
        </row>
        <row r="27">
          <cell r="B27">
            <v>2034</v>
          </cell>
          <cell r="C27">
            <v>-45.786251826047895</v>
          </cell>
          <cell r="D27">
            <v>-47.045667231053116</v>
          </cell>
          <cell r="E27">
            <v>-47.10833769893646</v>
          </cell>
          <cell r="F27">
            <v>-37.570793307960031</v>
          </cell>
          <cell r="G27">
            <v>2.5799972996413709</v>
          </cell>
          <cell r="H27">
            <v>-1.8474613582789898</v>
          </cell>
          <cell r="I27">
            <v>18.959258961379529</v>
          </cell>
          <cell r="J27">
            <v>9.7386736638545983</v>
          </cell>
          <cell r="K27">
            <v>-48.536492696255443</v>
          </cell>
          <cell r="L27">
            <v>-77.574914884239433</v>
          </cell>
          <cell r="M27">
            <v>-71.805273797422643</v>
          </cell>
          <cell r="N27">
            <v>-54.090707325160501</v>
          </cell>
        </row>
        <row r="28">
          <cell r="B28">
            <v>2035</v>
          </cell>
          <cell r="C28">
            <v>-49.73081701087952</v>
          </cell>
          <cell r="D28">
            <v>-48.780558001190421</v>
          </cell>
          <cell r="E28">
            <v>-53.317123448133472</v>
          </cell>
          <cell r="F28">
            <v>-38.011396206945179</v>
          </cell>
          <cell r="G28">
            <v>4.8093352031707761</v>
          </cell>
          <cell r="H28">
            <v>-6.0386239985823629</v>
          </cell>
          <cell r="I28">
            <v>16.374349156856535</v>
          </cell>
          <cell r="J28">
            <v>2.2449749783277513</v>
          </cell>
          <cell r="K28">
            <v>-75.676535386472935</v>
          </cell>
          <cell r="L28">
            <v>-88.953787966132168</v>
          </cell>
          <cell r="M28">
            <v>-72.025586233943699</v>
          </cell>
          <cell r="N28">
            <v>-55.099005441337823</v>
          </cell>
        </row>
        <row r="29">
          <cell r="B29">
            <v>2036</v>
          </cell>
          <cell r="C29">
            <v>-52.677538692504164</v>
          </cell>
          <cell r="D29">
            <v>-57.736265707492826</v>
          </cell>
          <cell r="E29">
            <v>-61.353600962430228</v>
          </cell>
          <cell r="F29">
            <v>-49.152726491868499</v>
          </cell>
          <cell r="G29">
            <v>-3.4795996280908588</v>
          </cell>
          <cell r="H29">
            <v>-16.664754837304354</v>
          </cell>
          <cell r="I29">
            <v>17.490109030157328</v>
          </cell>
          <cell r="J29">
            <v>5.1061812548041345</v>
          </cell>
          <cell r="K29">
            <v>-139.20669797953963</v>
          </cell>
          <cell r="L29">
            <v>-83.343364316105848</v>
          </cell>
          <cell r="M29">
            <v>-74.218707876950504</v>
          </cell>
          <cell r="N29">
            <v>-54.698382565081118</v>
          </cell>
        </row>
        <row r="30">
          <cell r="B30">
            <v>2037</v>
          </cell>
          <cell r="C30">
            <v>-49.373324216932062</v>
          </cell>
          <cell r="D30">
            <v>-40.718693253874775</v>
          </cell>
          <cell r="E30">
            <v>-31.902251501202581</v>
          </cell>
          <cell r="F30">
            <v>-20.838934779703617</v>
          </cell>
          <cell r="G30">
            <v>13.834489606678487</v>
          </cell>
          <cell r="H30">
            <v>31.994129353821279</v>
          </cell>
          <cell r="I30">
            <v>43.801720387220385</v>
          </cell>
          <cell r="J30">
            <v>15.136298179745673</v>
          </cell>
          <cell r="K30">
            <v>-35.14468908658624</v>
          </cell>
          <cell r="L30">
            <v>-68.499659942895178</v>
          </cell>
          <cell r="M30">
            <v>-64.226025180220603</v>
          </cell>
          <cell r="N30">
            <v>-53.012075109094383</v>
          </cell>
        </row>
        <row r="33">
          <cell r="B33">
            <v>2018</v>
          </cell>
          <cell r="C33">
            <v>51.36100392260132</v>
          </cell>
          <cell r="D33">
            <v>66.067374196128782</v>
          </cell>
          <cell r="E33">
            <v>102.06984951552444</v>
          </cell>
          <cell r="F33">
            <v>106.43597609443232</v>
          </cell>
          <cell r="G33">
            <v>121.93330739705976</v>
          </cell>
          <cell r="H33">
            <v>150.15589536892509</v>
          </cell>
          <cell r="I33">
            <v>193.91529585053428</v>
          </cell>
          <cell r="J33">
            <v>186.88639131830115</v>
          </cell>
          <cell r="K33">
            <v>144.81067445401033</v>
          </cell>
          <cell r="L33">
            <v>105.36837540862319</v>
          </cell>
          <cell r="M33">
            <v>62.856615745554123</v>
          </cell>
          <cell r="N33">
            <v>47.531372517243895</v>
          </cell>
        </row>
        <row r="34">
          <cell r="B34">
            <v>2019</v>
          </cell>
          <cell r="C34">
            <v>54.709272073108451</v>
          </cell>
          <cell r="D34">
            <v>69.90649999395275</v>
          </cell>
          <cell r="E34">
            <v>107.47219771984383</v>
          </cell>
          <cell r="F34">
            <v>115.32330712887764</v>
          </cell>
          <cell r="G34">
            <v>128.66128444853689</v>
          </cell>
          <cell r="H34">
            <v>154.5446130470678</v>
          </cell>
          <cell r="I34">
            <v>204.7248445330217</v>
          </cell>
          <cell r="J34">
            <v>194.82814604347851</v>
          </cell>
          <cell r="K34">
            <v>149.66045424416527</v>
          </cell>
          <cell r="L34">
            <v>107.9247846507439</v>
          </cell>
          <cell r="M34">
            <v>63.705814961351273</v>
          </cell>
          <cell r="N34">
            <v>45.739176903119215</v>
          </cell>
        </row>
        <row r="35">
          <cell r="B35">
            <v>2020</v>
          </cell>
          <cell r="C35">
            <v>56.365660638220746</v>
          </cell>
          <cell r="D35">
            <v>75.023273112235003</v>
          </cell>
          <cell r="E35">
            <v>112.18987902347362</v>
          </cell>
          <cell r="F35">
            <v>121.41402316458955</v>
          </cell>
          <cell r="G35">
            <v>134.62377410046651</v>
          </cell>
          <cell r="H35">
            <v>163.6734322215697</v>
          </cell>
          <cell r="I35">
            <v>216.03165519170813</v>
          </cell>
          <cell r="J35">
            <v>201.74549634354545</v>
          </cell>
          <cell r="K35">
            <v>156.79458858971861</v>
          </cell>
          <cell r="L35">
            <v>112.13807648909895</v>
          </cell>
          <cell r="M35">
            <v>66.000039920537816</v>
          </cell>
          <cell r="N35">
            <v>49.934207553906063</v>
          </cell>
        </row>
        <row r="36">
          <cell r="B36">
            <v>2021</v>
          </cell>
          <cell r="C36">
            <v>58.10487813100692</v>
          </cell>
          <cell r="D36">
            <v>75.253542926512139</v>
          </cell>
          <cell r="E36">
            <v>118.52881600815724</v>
          </cell>
          <cell r="F36">
            <v>130.82932263141814</v>
          </cell>
          <cell r="G36">
            <v>146.6353185064755</v>
          </cell>
          <cell r="H36">
            <v>177.10167997110437</v>
          </cell>
          <cell r="I36">
            <v>240.69139886182992</v>
          </cell>
          <cell r="J36">
            <v>211.59842379074328</v>
          </cell>
          <cell r="K36">
            <v>164.63232387882803</v>
          </cell>
          <cell r="L36">
            <v>117.91094589974351</v>
          </cell>
          <cell r="M36">
            <v>70.496726942008507</v>
          </cell>
          <cell r="N36">
            <v>52.697238737091894</v>
          </cell>
        </row>
        <row r="37">
          <cell r="B37">
            <v>2022</v>
          </cell>
          <cell r="C37">
            <v>61.262384050791098</v>
          </cell>
          <cell r="D37">
            <v>79.573743990600349</v>
          </cell>
          <cell r="E37">
            <v>124.26470891137849</v>
          </cell>
          <cell r="F37">
            <v>134.36431370782671</v>
          </cell>
          <cell r="G37">
            <v>169.46185440229402</v>
          </cell>
          <cell r="H37">
            <v>207.12109938909308</v>
          </cell>
          <cell r="I37">
            <v>248.46012125609289</v>
          </cell>
          <cell r="J37">
            <v>231.65615013714694</v>
          </cell>
          <cell r="K37">
            <v>183.10788712443528</v>
          </cell>
          <cell r="L37">
            <v>127.8674829992338</v>
          </cell>
          <cell r="M37">
            <v>78.113087910371661</v>
          </cell>
          <cell r="N37">
            <v>58.340518149253512</v>
          </cell>
        </row>
        <row r="38">
          <cell r="B38">
            <v>2023</v>
          </cell>
          <cell r="C38">
            <v>69.827827257004103</v>
          </cell>
          <cell r="D38">
            <v>92.19512162292186</v>
          </cell>
          <cell r="E38">
            <v>141.4919777274111</v>
          </cell>
          <cell r="F38">
            <v>156.5554543415808</v>
          </cell>
          <cell r="G38">
            <v>194.33588948896474</v>
          </cell>
          <cell r="H38">
            <v>233.8832481489365</v>
          </cell>
          <cell r="I38">
            <v>266.86029759390868</v>
          </cell>
          <cell r="J38">
            <v>249.9579310987186</v>
          </cell>
          <cell r="K38">
            <v>200.6043966469708</v>
          </cell>
          <cell r="L38">
            <v>138.09310981379136</v>
          </cell>
          <cell r="M38">
            <v>86.944822718537097</v>
          </cell>
          <cell r="N38">
            <v>62.848816989910354</v>
          </cell>
        </row>
        <row r="39">
          <cell r="B39">
            <v>2024</v>
          </cell>
          <cell r="C39">
            <v>77.886832127026821</v>
          </cell>
          <cell r="D39">
            <v>108.96118991350396</v>
          </cell>
          <cell r="E39">
            <v>156.88438884870499</v>
          </cell>
          <cell r="F39">
            <v>177.84216954885551</v>
          </cell>
          <cell r="G39">
            <v>205.66566228408166</v>
          </cell>
          <cell r="H39">
            <v>246.40155224211946</v>
          </cell>
          <cell r="I39">
            <v>284.35923720981958</v>
          </cell>
          <cell r="J39">
            <v>272.20046201241905</v>
          </cell>
          <cell r="K39">
            <v>221.75001655619351</v>
          </cell>
          <cell r="L39">
            <v>155.8520875275297</v>
          </cell>
          <cell r="M39">
            <v>96.459572157267587</v>
          </cell>
          <cell r="N39">
            <v>67.551298451606655</v>
          </cell>
        </row>
        <row r="40">
          <cell r="B40">
            <v>2025</v>
          </cell>
          <cell r="C40">
            <v>81.758291926822707</v>
          </cell>
          <cell r="D40">
            <v>111.72611676708185</v>
          </cell>
          <cell r="E40">
            <v>166.45431396586895</v>
          </cell>
          <cell r="F40">
            <v>194.0586545149732</v>
          </cell>
          <cell r="G40">
            <v>213.12110144046466</v>
          </cell>
          <cell r="H40">
            <v>259.91121171241144</v>
          </cell>
          <cell r="I40">
            <v>296.46335007586885</v>
          </cell>
          <cell r="J40">
            <v>288.14197114310633</v>
          </cell>
          <cell r="K40">
            <v>236.96579417524768</v>
          </cell>
          <cell r="L40">
            <v>157.36628069348455</v>
          </cell>
          <cell r="M40">
            <v>92.931484135098174</v>
          </cell>
          <cell r="N40">
            <v>70.414506238462224</v>
          </cell>
        </row>
        <row r="41">
          <cell r="B41">
            <v>2026</v>
          </cell>
          <cell r="C41">
            <v>84.140358046917299</v>
          </cell>
          <cell r="D41">
            <v>114.90448896205783</v>
          </cell>
          <cell r="E41">
            <v>171.95159993788505</v>
          </cell>
          <cell r="F41">
            <v>200.38270551394123</v>
          </cell>
          <cell r="G41">
            <v>222.84109541228472</v>
          </cell>
          <cell r="H41">
            <v>271.31379655173089</v>
          </cell>
          <cell r="I41">
            <v>309.78788146868061</v>
          </cell>
          <cell r="J41">
            <v>297.17572784316872</v>
          </cell>
          <cell r="K41">
            <v>242.83148717108509</v>
          </cell>
          <cell r="L41">
            <v>160.86216253066738</v>
          </cell>
          <cell r="M41">
            <v>97.229364902570097</v>
          </cell>
          <cell r="N41">
            <v>72.439516104869227</v>
          </cell>
        </row>
        <row r="42">
          <cell r="B42">
            <v>2027</v>
          </cell>
          <cell r="C42">
            <v>86.119987746938904</v>
          </cell>
          <cell r="D42">
            <v>118.37116854453819</v>
          </cell>
          <cell r="E42">
            <v>179.18028974009979</v>
          </cell>
          <cell r="F42">
            <v>204.2095725571879</v>
          </cell>
          <cell r="G42">
            <v>228.24815610008292</v>
          </cell>
          <cell r="H42">
            <v>278.67436216308124</v>
          </cell>
          <cell r="I42">
            <v>317.99747148573783</v>
          </cell>
          <cell r="J42">
            <v>306.17776288601721</v>
          </cell>
          <cell r="K42">
            <v>252.21387479144568</v>
          </cell>
          <cell r="L42">
            <v>170.16407909326742</v>
          </cell>
          <cell r="M42">
            <v>105.26825743704569</v>
          </cell>
          <cell r="N42">
            <v>77.319908601204489</v>
          </cell>
        </row>
        <row r="43">
          <cell r="B43">
            <v>2028</v>
          </cell>
          <cell r="C43">
            <v>0</v>
          </cell>
          <cell r="D43">
            <v>0</v>
          </cell>
          <cell r="E43">
            <v>0</v>
          </cell>
          <cell r="F43">
            <v>0</v>
          </cell>
          <cell r="G43">
            <v>0</v>
          </cell>
          <cell r="H43">
            <v>0</v>
          </cell>
          <cell r="I43">
            <v>0</v>
          </cell>
          <cell r="J43">
            <v>0</v>
          </cell>
          <cell r="K43">
            <v>0</v>
          </cell>
          <cell r="L43">
            <v>0</v>
          </cell>
          <cell r="M43">
            <v>0</v>
          </cell>
          <cell r="N43">
            <v>0</v>
          </cell>
        </row>
        <row r="44">
          <cell r="B44">
            <v>2029</v>
          </cell>
          <cell r="C44">
            <v>0</v>
          </cell>
          <cell r="D44">
            <v>0</v>
          </cell>
          <cell r="E44">
            <v>0</v>
          </cell>
          <cell r="F44">
            <v>0</v>
          </cell>
          <cell r="G44">
            <v>0</v>
          </cell>
          <cell r="H44">
            <v>0</v>
          </cell>
          <cell r="I44">
            <v>0</v>
          </cell>
          <cell r="J44">
            <v>0</v>
          </cell>
          <cell r="K44">
            <v>0</v>
          </cell>
          <cell r="L44">
            <v>0</v>
          </cell>
          <cell r="M44">
            <v>0</v>
          </cell>
          <cell r="N44">
            <v>0</v>
          </cell>
        </row>
        <row r="45">
          <cell r="B45">
            <v>2030</v>
          </cell>
          <cell r="C45">
            <v>0</v>
          </cell>
          <cell r="D45">
            <v>0</v>
          </cell>
          <cell r="E45">
            <v>0</v>
          </cell>
          <cell r="F45">
            <v>0</v>
          </cell>
          <cell r="G45">
            <v>0</v>
          </cell>
          <cell r="H45">
            <v>0</v>
          </cell>
          <cell r="I45">
            <v>0</v>
          </cell>
          <cell r="J45">
            <v>0</v>
          </cell>
          <cell r="K45">
            <v>0</v>
          </cell>
          <cell r="L45">
            <v>0</v>
          </cell>
          <cell r="M45">
            <v>0</v>
          </cell>
          <cell r="N45">
            <v>0</v>
          </cell>
        </row>
        <row r="46">
          <cell r="B46">
            <v>2031</v>
          </cell>
          <cell r="C46">
            <v>0</v>
          </cell>
          <cell r="D46">
            <v>0</v>
          </cell>
          <cell r="E46">
            <v>0</v>
          </cell>
          <cell r="F46">
            <v>0</v>
          </cell>
          <cell r="G46">
            <v>0</v>
          </cell>
          <cell r="H46">
            <v>0</v>
          </cell>
          <cell r="I46">
            <v>0</v>
          </cell>
          <cell r="J46">
            <v>0</v>
          </cell>
          <cell r="K46">
            <v>0</v>
          </cell>
          <cell r="L46">
            <v>0</v>
          </cell>
          <cell r="M46">
            <v>0</v>
          </cell>
          <cell r="N46">
            <v>0</v>
          </cell>
        </row>
        <row r="47">
          <cell r="B47">
            <v>2032</v>
          </cell>
          <cell r="C47">
            <v>0</v>
          </cell>
          <cell r="D47">
            <v>0</v>
          </cell>
          <cell r="E47">
            <v>0</v>
          </cell>
          <cell r="F47">
            <v>0</v>
          </cell>
          <cell r="G47">
            <v>0</v>
          </cell>
          <cell r="H47">
            <v>0</v>
          </cell>
          <cell r="I47">
            <v>0</v>
          </cell>
          <cell r="J47">
            <v>0</v>
          </cell>
          <cell r="K47">
            <v>0</v>
          </cell>
          <cell r="L47">
            <v>0</v>
          </cell>
          <cell r="M47">
            <v>0</v>
          </cell>
          <cell r="N47">
            <v>0</v>
          </cell>
        </row>
        <row r="48">
          <cell r="B48">
            <v>2033</v>
          </cell>
          <cell r="C48">
            <v>0</v>
          </cell>
          <cell r="D48">
            <v>0</v>
          </cell>
          <cell r="E48">
            <v>0</v>
          </cell>
          <cell r="F48">
            <v>0</v>
          </cell>
          <cell r="G48">
            <v>0</v>
          </cell>
          <cell r="H48">
            <v>0</v>
          </cell>
          <cell r="I48">
            <v>0</v>
          </cell>
          <cell r="J48">
            <v>0</v>
          </cell>
          <cell r="K48">
            <v>0</v>
          </cell>
          <cell r="L48">
            <v>0</v>
          </cell>
          <cell r="M48">
            <v>0</v>
          </cell>
          <cell r="N48">
            <v>0</v>
          </cell>
        </row>
        <row r="49">
          <cell r="B49">
            <v>2034</v>
          </cell>
          <cell r="C49">
            <v>0</v>
          </cell>
          <cell r="D49">
            <v>0</v>
          </cell>
          <cell r="E49">
            <v>0</v>
          </cell>
          <cell r="F49">
            <v>0</v>
          </cell>
          <cell r="G49">
            <v>0</v>
          </cell>
          <cell r="H49">
            <v>0</v>
          </cell>
          <cell r="I49">
            <v>0</v>
          </cell>
          <cell r="J49">
            <v>0</v>
          </cell>
          <cell r="K49">
            <v>0</v>
          </cell>
          <cell r="L49">
            <v>0</v>
          </cell>
          <cell r="M49">
            <v>0</v>
          </cell>
          <cell r="N49">
            <v>0</v>
          </cell>
        </row>
        <row r="50">
          <cell r="B50">
            <v>2035</v>
          </cell>
          <cell r="C50">
            <v>0</v>
          </cell>
          <cell r="D50">
            <v>0</v>
          </cell>
          <cell r="E50">
            <v>0</v>
          </cell>
          <cell r="F50">
            <v>0</v>
          </cell>
          <cell r="G50">
            <v>0</v>
          </cell>
          <cell r="H50">
            <v>0</v>
          </cell>
          <cell r="I50">
            <v>0</v>
          </cell>
          <cell r="J50">
            <v>0</v>
          </cell>
          <cell r="K50">
            <v>0</v>
          </cell>
          <cell r="L50">
            <v>0</v>
          </cell>
          <cell r="M50">
            <v>0</v>
          </cell>
          <cell r="N50">
            <v>0</v>
          </cell>
        </row>
        <row r="51">
          <cell r="B51">
            <v>2036</v>
          </cell>
          <cell r="C51">
            <v>0</v>
          </cell>
          <cell r="D51">
            <v>0</v>
          </cell>
          <cell r="E51">
            <v>0</v>
          </cell>
          <cell r="F51">
            <v>0</v>
          </cell>
          <cell r="G51">
            <v>0</v>
          </cell>
          <cell r="H51">
            <v>0</v>
          </cell>
          <cell r="I51">
            <v>0</v>
          </cell>
          <cell r="J51">
            <v>0</v>
          </cell>
          <cell r="K51">
            <v>0</v>
          </cell>
          <cell r="L51">
            <v>0</v>
          </cell>
          <cell r="M51">
            <v>0</v>
          </cell>
          <cell r="N51">
            <v>0</v>
          </cell>
        </row>
        <row r="52">
          <cell r="B52">
            <v>2037</v>
          </cell>
          <cell r="C52">
            <v>0</v>
          </cell>
          <cell r="D52">
            <v>0</v>
          </cell>
          <cell r="E52">
            <v>0</v>
          </cell>
          <cell r="F52">
            <v>0</v>
          </cell>
          <cell r="G52">
            <v>0</v>
          </cell>
          <cell r="H52">
            <v>0</v>
          </cell>
          <cell r="I52">
            <v>0</v>
          </cell>
          <cell r="J52">
            <v>0</v>
          </cell>
          <cell r="K52">
            <v>0</v>
          </cell>
          <cell r="L52">
            <v>0</v>
          </cell>
          <cell r="M52">
            <v>0</v>
          </cell>
          <cell r="N52">
            <v>0</v>
          </cell>
        </row>
      </sheetData>
      <sheetData sheetId="3" refreshError="1"/>
      <sheetData sheetId="4">
        <row r="5">
          <cell r="G5">
            <v>42825</v>
          </cell>
        </row>
      </sheetData>
      <sheetData sheetId="5">
        <row r="4">
          <cell r="I4" t="str">
            <v>REC 6.3 Solar QF</v>
          </cell>
          <cell r="L4">
            <v>20</v>
          </cell>
        </row>
        <row r="5">
          <cell r="L5">
            <v>0.28756693493150681</v>
          </cell>
        </row>
        <row r="9">
          <cell r="T9">
            <v>5.3167389786501484E-3</v>
          </cell>
        </row>
      </sheetData>
      <sheetData sheetId="6" refreshError="1"/>
      <sheetData sheetId="7" refreshError="1"/>
      <sheetData sheetId="8">
        <row r="4">
          <cell r="V4" t="str">
            <v>Yes</v>
          </cell>
        </row>
      </sheetData>
      <sheetData sheetId="9">
        <row r="63">
          <cell r="C63">
            <v>0.41199999999999998</v>
          </cell>
        </row>
      </sheetData>
      <sheetData sheetId="10" refreshError="1"/>
      <sheetData sheetId="11">
        <row r="11">
          <cell r="I11">
            <v>57.642565593387069</v>
          </cell>
        </row>
      </sheetData>
      <sheetData sheetId="12" refreshError="1"/>
      <sheetData sheetId="13" refreshError="1"/>
      <sheetData sheetId="14" refreshError="1"/>
      <sheetData sheetId="15" refreshError="1"/>
      <sheetData sheetId="16" refreshError="1"/>
      <sheetData sheetId="17">
        <row r="68">
          <cell r="E68" t="str">
            <v xml:space="preserve">Plant Costs  - 2017 IRP - Table 6.1 &amp; 6.2 </v>
          </cell>
        </row>
      </sheetData>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Exhibit 1- Std Base Load QF"/>
      <sheetName val="Exhibit 2- Std Wind QF "/>
      <sheetName val="Exhibit 3- Std Solar QF"/>
      <sheetName val="Exhibit 4 - Renewable Wind"/>
      <sheetName val="Exhibit 5 - Renewable BaseLoad"/>
      <sheetName val="Exhibit 6 - Renewable Solar"/>
      <sheetName val="Exhibit 7 - Blending"/>
      <sheetName val="Table 1"/>
      <sheetName val="Table 2"/>
      <sheetName val="Tables 3 to 6"/>
      <sheetName val="Table 7(16-30)"/>
      <sheetName val="Table 9"/>
      <sheetName val="Table 10"/>
      <sheetName val="Table 11"/>
      <sheetName val="Table 12"/>
      <sheetName val="XX Support Pages - Do Not Print"/>
      <sheetName val="Tariff Page 1"/>
      <sheetName val="OFPC Source"/>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refreshError="1"/>
      <sheetData sheetId="17" refreshError="1"/>
      <sheetData sheetId="18">
        <row r="5">
          <cell r="P5" t="str">
            <v>Annual Price</v>
          </cell>
          <cell r="T5" t="str">
            <v>HLH/LLH Factors</v>
          </cell>
        </row>
        <row r="6">
          <cell r="P6" t="str">
            <v>Year</v>
          </cell>
          <cell r="Q6" t="str">
            <v>HLH</v>
          </cell>
          <cell r="R6" t="str">
            <v>LLH</v>
          </cell>
          <cell r="S6" t="str">
            <v>Flat</v>
          </cell>
          <cell r="T6" t="str">
            <v>HLH</v>
          </cell>
          <cell r="U6" t="str">
            <v>LLH</v>
          </cell>
        </row>
        <row r="7">
          <cell r="Q7" t="str">
            <v>(a)</v>
          </cell>
          <cell r="R7" t="str">
            <v>(b)</v>
          </cell>
          <cell r="S7" t="str">
            <v>(c)</v>
          </cell>
          <cell r="T7" t="str">
            <v>(d)</v>
          </cell>
          <cell r="U7" t="str">
            <v>(e)</v>
          </cell>
        </row>
        <row r="8">
          <cell r="J8">
            <v>42005</v>
          </cell>
          <cell r="K8">
            <v>23.785487297579181</v>
          </cell>
          <cell r="L8">
            <v>19.806235531190044</v>
          </cell>
          <cell r="M8">
            <v>22.074409038031853</v>
          </cell>
          <cell r="T8" t="str">
            <v>(a)/(c)</v>
          </cell>
          <cell r="U8" t="str">
            <v>(b)/(c)</v>
          </cell>
        </row>
        <row r="9">
          <cell r="J9">
            <v>42036</v>
          </cell>
          <cell r="K9">
            <v>21.291715830258994</v>
          </cell>
          <cell r="L9">
            <v>12.085937206859114</v>
          </cell>
          <cell r="M9">
            <v>17.333231022197044</v>
          </cell>
        </row>
        <row r="10">
          <cell r="J10">
            <v>42064</v>
          </cell>
          <cell r="K10">
            <v>19.925449308740411</v>
          </cell>
          <cell r="L10">
            <v>15.339238234216703</v>
          </cell>
          <cell r="M10">
            <v>17.953378546695216</v>
          </cell>
          <cell r="P10">
            <v>2024</v>
          </cell>
          <cell r="Q10">
            <v>40.234360833333334</v>
          </cell>
          <cell r="R10">
            <v>32.53317666666667</v>
          </cell>
          <cell r="S10">
            <v>36.851123230456444</v>
          </cell>
          <cell r="T10">
            <v>1.0918082627147911</v>
          </cell>
          <cell r="U10">
            <v>0.88282727403486283</v>
          </cell>
        </row>
        <row r="11">
          <cell r="J11">
            <v>42095</v>
          </cell>
          <cell r="K11">
            <v>20.381100118446795</v>
          </cell>
          <cell r="L11">
            <v>17.068839018130912</v>
          </cell>
          <cell r="M11">
            <v>18.956827845310965</v>
          </cell>
          <cell r="P11">
            <v>2025</v>
          </cell>
          <cell r="Q11">
            <v>42.701166666666666</v>
          </cell>
          <cell r="R11">
            <v>34.631223333333331</v>
          </cell>
          <cell r="S11">
            <v>39.149629846800622</v>
          </cell>
          <cell r="T11">
            <v>1.0907169961443781</v>
          </cell>
          <cell r="U11">
            <v>0.88458622645607099</v>
          </cell>
        </row>
        <row r="12">
          <cell r="J12">
            <v>42125</v>
          </cell>
          <cell r="K12">
            <v>26.676991265709848</v>
          </cell>
          <cell r="L12">
            <v>23.173832127312963</v>
          </cell>
          <cell r="M12">
            <v>25.170632836199186</v>
          </cell>
          <cell r="P12">
            <v>2026</v>
          </cell>
          <cell r="Q12">
            <v>44.195540833333325</v>
          </cell>
          <cell r="R12">
            <v>35.783108333333338</v>
          </cell>
          <cell r="S12">
            <v>40.50154561194838</v>
          </cell>
          <cell r="T12">
            <v>1.0912062778240044</v>
          </cell>
          <cell r="U12">
            <v>0.88349982186301912</v>
          </cell>
        </row>
        <row r="13">
          <cell r="J13">
            <v>42156</v>
          </cell>
          <cell r="K13">
            <v>37.322733874632789</v>
          </cell>
          <cell r="L13">
            <v>24.615597772880243</v>
          </cell>
          <cell r="M13">
            <v>31.858665350879193</v>
          </cell>
          <cell r="P13">
            <v>2027</v>
          </cell>
          <cell r="Q13">
            <v>46.313721666666673</v>
          </cell>
          <cell r="R13">
            <v>37.58096333333333</v>
          </cell>
          <cell r="S13">
            <v>42.47817612083913</v>
          </cell>
          <cell r="T13">
            <v>1.0902944969886756</v>
          </cell>
          <cell r="U13">
            <v>0.88471226322018792</v>
          </cell>
        </row>
        <row r="14">
          <cell r="J14">
            <v>42186</v>
          </cell>
          <cell r="K14">
            <v>40.152853906114792</v>
          </cell>
          <cell r="L14">
            <v>24.660463542903482</v>
          </cell>
          <cell r="M14">
            <v>33.491126049933925</v>
          </cell>
          <cell r="P14">
            <v>2028</v>
          </cell>
          <cell r="Q14">
            <v>48.839144999999995</v>
          </cell>
          <cell r="R14">
            <v>40.069640833333331</v>
          </cell>
          <cell r="S14">
            <v>44.981869826716185</v>
          </cell>
          <cell r="T14">
            <v>1.0857517748404681</v>
          </cell>
          <cell r="U14">
            <v>0.89079535794518439</v>
          </cell>
        </row>
        <row r="15">
          <cell r="J15">
            <v>42217</v>
          </cell>
          <cell r="K15">
            <v>31.865750733301777</v>
          </cell>
          <cell r="L15">
            <v>23.31645309587072</v>
          </cell>
          <cell r="M15">
            <v>28.18955274920642</v>
          </cell>
          <cell r="P15">
            <v>2029</v>
          </cell>
          <cell r="Q15">
            <v>50.089875833333338</v>
          </cell>
          <cell r="R15">
            <v>41.34504583333333</v>
          </cell>
          <cell r="S15">
            <v>46.251120536987266</v>
          </cell>
          <cell r="T15">
            <v>1.0829981036519147</v>
          </cell>
          <cell r="U15">
            <v>0.89392527907014663</v>
          </cell>
        </row>
        <row r="16">
          <cell r="J16">
            <v>42248</v>
          </cell>
          <cell r="K16">
            <v>27.384399892172524</v>
          </cell>
          <cell r="L16">
            <v>23.254535731877322</v>
          </cell>
          <cell r="M16">
            <v>25.608558303245587</v>
          </cell>
          <cell r="P16">
            <v>2030</v>
          </cell>
          <cell r="Q16">
            <v>52.187535000000004</v>
          </cell>
          <cell r="R16">
            <v>42.983530833333326</v>
          </cell>
          <cell r="S16">
            <v>48.144015076549067</v>
          </cell>
          <cell r="T16">
            <v>1.0839880080010305</v>
          </cell>
          <cell r="U16">
            <v>0.8928115107348118</v>
          </cell>
        </row>
        <row r="17">
          <cell r="J17">
            <v>42278</v>
          </cell>
          <cell r="K17">
            <v>23.691494432537873</v>
          </cell>
          <cell r="L17">
            <v>21.501935483870966</v>
          </cell>
          <cell r="M17">
            <v>22.7499840846111</v>
          </cell>
          <cell r="P17">
            <v>2031</v>
          </cell>
          <cell r="Q17">
            <v>55.338625000000008</v>
          </cell>
          <cell r="R17">
            <v>45.840923333333329</v>
          </cell>
          <cell r="S17">
            <v>51.194747550238823</v>
          </cell>
          <cell r="T17">
            <v>1.080943410174934</v>
          </cell>
          <cell r="U17">
            <v>0.89542239247001587</v>
          </cell>
        </row>
        <row r="18">
          <cell r="J18">
            <v>42309</v>
          </cell>
          <cell r="K18">
            <v>22.096778999141115</v>
          </cell>
          <cell r="L18">
            <v>20.605492353584257</v>
          </cell>
          <cell r="M18">
            <v>21.455525741551668</v>
          </cell>
          <cell r="P18">
            <v>2032</v>
          </cell>
          <cell r="Q18">
            <v>56.463290833333325</v>
          </cell>
          <cell r="R18">
            <v>46.926939166666678</v>
          </cell>
          <cell r="S18">
            <v>52.272130315868509</v>
          </cell>
          <cell r="T18">
            <v>1.0801796385978262</v>
          </cell>
          <cell r="U18">
            <v>0.89774300154016939</v>
          </cell>
        </row>
        <row r="19">
          <cell r="J19">
            <v>42339</v>
          </cell>
          <cell r="K19">
            <v>21.549683426272821</v>
          </cell>
          <cell r="L19">
            <v>19.276005748613887</v>
          </cell>
          <cell r="M19">
            <v>20.572002024879481</v>
          </cell>
          <cell r="P19">
            <v>2033</v>
          </cell>
          <cell r="Q19">
            <v>57.682872500000009</v>
          </cell>
          <cell r="R19">
            <v>47.963200000000001</v>
          </cell>
          <cell r="S19">
            <v>53.414606383734444</v>
          </cell>
          <cell r="T19">
            <v>1.0799082199651913</v>
          </cell>
          <cell r="U19">
            <v>0.89794165392568581</v>
          </cell>
        </row>
        <row r="20">
          <cell r="J20">
            <v>42370</v>
          </cell>
          <cell r="K20">
            <v>24.486294135896966</v>
          </cell>
          <cell r="L20">
            <v>21.978847441981479</v>
          </cell>
          <cell r="M20">
            <v>23.408092057513304</v>
          </cell>
          <cell r="P20">
            <v>2034</v>
          </cell>
          <cell r="Q20">
            <v>58.91801916666666</v>
          </cell>
          <cell r="R20">
            <v>49.562219999999996</v>
          </cell>
          <cell r="S20">
            <v>54.796306650984356</v>
          </cell>
          <cell r="T20">
            <v>1.0752188015505286</v>
          </cell>
          <cell r="U20">
            <v>0.9044810321921517</v>
          </cell>
        </row>
        <row r="21">
          <cell r="J21">
            <v>42401</v>
          </cell>
          <cell r="K21">
            <v>23.801406379794031</v>
          </cell>
          <cell r="L21">
            <v>20.851882653228785</v>
          </cell>
          <cell r="M21">
            <v>22.533111177370973</v>
          </cell>
          <cell r="P21">
            <v>2035</v>
          </cell>
          <cell r="Q21">
            <v>60.59161666666666</v>
          </cell>
          <cell r="R21">
            <v>50.87018333333333</v>
          </cell>
          <cell r="S21">
            <v>56.322083962256833</v>
          </cell>
          <cell r="T21">
            <v>1.0758056592378751</v>
          </cell>
          <cell r="U21">
            <v>0.90320136888796598</v>
          </cell>
        </row>
        <row r="22">
          <cell r="J22">
            <v>42430</v>
          </cell>
          <cell r="K22">
            <v>20.131875236863209</v>
          </cell>
          <cell r="L22">
            <v>17.543107525038899</v>
          </cell>
          <cell r="M22">
            <v>19.018705120778755</v>
          </cell>
          <cell r="P22">
            <v>2036</v>
          </cell>
          <cell r="Q22">
            <v>61.740465</v>
          </cell>
          <cell r="R22">
            <v>52.053042500000004</v>
          </cell>
          <cell r="S22">
            <v>57.482592700318101</v>
          </cell>
          <cell r="T22">
            <v>1.0740723773870127</v>
          </cell>
          <cell r="U22">
            <v>0.90554444493092512</v>
          </cell>
        </row>
        <row r="23">
          <cell r="J23">
            <v>42461</v>
          </cell>
          <cell r="K23">
            <v>18.681027162944986</v>
          </cell>
          <cell r="L23">
            <v>13.759514434837946</v>
          </cell>
          <cell r="M23">
            <v>16.564776689858959</v>
          </cell>
          <cell r="P23">
            <v>2037</v>
          </cell>
          <cell r="Q23">
            <v>63.823340000000002</v>
          </cell>
          <cell r="R23">
            <v>53.978084166666662</v>
          </cell>
          <cell r="S23">
            <v>59.495757520429883</v>
          </cell>
          <cell r="T23">
            <v>1.072737665002149</v>
          </cell>
          <cell r="U23">
            <v>0.90725938144634022</v>
          </cell>
        </row>
        <row r="24">
          <cell r="J24">
            <v>42491</v>
          </cell>
          <cell r="K24">
            <v>17.449270932402698</v>
          </cell>
          <cell r="L24">
            <v>10.617283069648192</v>
          </cell>
          <cell r="M24">
            <v>14.51151615141826</v>
          </cell>
          <cell r="P24">
            <v>2038</v>
          </cell>
          <cell r="Q24">
            <v>65.349897499999997</v>
          </cell>
          <cell r="R24">
            <v>56.089000833333337</v>
          </cell>
          <cell r="S24">
            <v>61.274502831085613</v>
          </cell>
          <cell r="T24">
            <v>1.0665104485653512</v>
          </cell>
          <cell r="U24">
            <v>0.91537259776636526</v>
          </cell>
        </row>
        <row r="25">
          <cell r="J25">
            <v>42522</v>
          </cell>
          <cell r="K25">
            <v>17.609162795046313</v>
          </cell>
          <cell r="L25">
            <v>9.2684269105661343</v>
          </cell>
          <cell r="M25">
            <v>14.022646364719835</v>
          </cell>
          <cell r="P25">
            <v>2039</v>
          </cell>
          <cell r="Q25">
            <v>67.611695833333329</v>
          </cell>
          <cell r="R25">
            <v>57.579707500000005</v>
          </cell>
          <cell r="S25">
            <v>63.202639845701789</v>
          </cell>
          <cell r="T25">
            <v>1.069760630226767</v>
          </cell>
          <cell r="U25">
            <v>0.91103326760671399</v>
          </cell>
        </row>
        <row r="26">
          <cell r="J26">
            <v>42552</v>
          </cell>
          <cell r="K26">
            <v>26.008863468110295</v>
          </cell>
          <cell r="L26">
            <v>18.483082449120843</v>
          </cell>
          <cell r="M26">
            <v>22.77277762994483</v>
          </cell>
          <cell r="P26">
            <v>2040</v>
          </cell>
          <cell r="Q26">
            <v>69.93328666666666</v>
          </cell>
          <cell r="R26">
            <v>59.893374166666682</v>
          </cell>
          <cell r="S26">
            <v>65.508768065849026</v>
          </cell>
          <cell r="T26">
            <v>1.0675408610397028</v>
          </cell>
          <cell r="U26">
            <v>0.91428027018401903</v>
          </cell>
        </row>
        <row r="27">
          <cell r="J27">
            <v>42583</v>
          </cell>
          <cell r="K27">
            <v>27.594859252770931</v>
          </cell>
          <cell r="L27">
            <v>21.295809914983657</v>
          </cell>
          <cell r="M27">
            <v>24.886268037522399</v>
          </cell>
          <cell r="P27">
            <v>2041</v>
          </cell>
          <cell r="Q27">
            <v>71.541750833333325</v>
          </cell>
          <cell r="R27">
            <v>61.270920833333328</v>
          </cell>
          <cell r="S27">
            <v>67.034807714218019</v>
          </cell>
          <cell r="T27">
            <v>1.0672328790488854</v>
          </cell>
          <cell r="U27">
            <v>0.91401650758129682</v>
          </cell>
        </row>
        <row r="28">
          <cell r="J28">
            <v>42614</v>
          </cell>
          <cell r="K28">
            <v>26.462973856690652</v>
          </cell>
          <cell r="L28">
            <v>22.793451325123435</v>
          </cell>
          <cell r="M28">
            <v>24.885079168116746</v>
          </cell>
        </row>
        <row r="29">
          <cell r="J29">
            <v>42644</v>
          </cell>
          <cell r="K29">
            <v>23.542702132769868</v>
          </cell>
          <cell r="L29">
            <v>20.381485696162081</v>
          </cell>
          <cell r="M29">
            <v>22.183379065028518</v>
          </cell>
        </row>
        <row r="30">
          <cell r="J30">
            <v>42675</v>
          </cell>
          <cell r="K30">
            <v>25.164109673371399</v>
          </cell>
          <cell r="L30">
            <v>21.607856200235972</v>
          </cell>
          <cell r="M30">
            <v>23.634920679923162</v>
          </cell>
        </row>
        <row r="31">
          <cell r="J31">
            <v>42705</v>
          </cell>
          <cell r="K31">
            <v>28.258211271957393</v>
          </cell>
          <cell r="L31">
            <v>22.713748413878509</v>
          </cell>
          <cell r="M31">
            <v>25.874092242983473</v>
          </cell>
        </row>
        <row r="32">
          <cell r="J32">
            <v>42736</v>
          </cell>
          <cell r="K32">
            <v>26.610427810878129</v>
          </cell>
          <cell r="L32">
            <v>23.797296426295663</v>
          </cell>
          <cell r="M32">
            <v>25.400781315507665</v>
          </cell>
        </row>
        <row r="33">
          <cell r="J33">
            <v>42767</v>
          </cell>
          <cell r="K33">
            <v>25.909545443119729</v>
          </cell>
          <cell r="L33">
            <v>22.747854371096416</v>
          </cell>
          <cell r="M33">
            <v>24.550018282149704</v>
          </cell>
        </row>
        <row r="34">
          <cell r="J34">
            <v>42795</v>
          </cell>
          <cell r="K34">
            <v>23.361212127504707</v>
          </cell>
          <cell r="L34">
            <v>21.215682896887287</v>
          </cell>
          <cell r="M34">
            <v>22.438634558339217</v>
          </cell>
        </row>
        <row r="35">
          <cell r="J35">
            <v>42826</v>
          </cell>
          <cell r="K35">
            <v>21.901474569356903</v>
          </cell>
          <cell r="L35">
            <v>15.885975890491896</v>
          </cell>
          <cell r="M35">
            <v>19.314810137444951</v>
          </cell>
        </row>
        <row r="36">
          <cell r="J36">
            <v>42856</v>
          </cell>
          <cell r="K36">
            <v>20.317396454533743</v>
          </cell>
          <cell r="L36">
            <v>11.858997179712611</v>
          </cell>
          <cell r="M36">
            <v>16.680284766360653</v>
          </cell>
        </row>
        <row r="37">
          <cell r="J37">
            <v>42887</v>
          </cell>
          <cell r="K37">
            <v>19.567108149355487</v>
          </cell>
          <cell r="L37">
            <v>11.220612353632701</v>
          </cell>
          <cell r="M37">
            <v>15.978114957194688</v>
          </cell>
        </row>
        <row r="38">
          <cell r="J38">
            <v>42917</v>
          </cell>
          <cell r="K38">
            <v>25.948742376905493</v>
          </cell>
          <cell r="L38">
            <v>17.806195909471736</v>
          </cell>
          <cell r="M38">
            <v>22.447447395908974</v>
          </cell>
        </row>
        <row r="39">
          <cell r="J39">
            <v>42948</v>
          </cell>
          <cell r="K39">
            <v>30.533541998786063</v>
          </cell>
          <cell r="L39">
            <v>22.35372369365761</v>
          </cell>
          <cell r="M39">
            <v>27.01622012758083</v>
          </cell>
        </row>
        <row r="40">
          <cell r="J40">
            <v>42979</v>
          </cell>
          <cell r="K40">
            <v>28.60406750542068</v>
          </cell>
          <cell r="L40">
            <v>24.625492661231061</v>
          </cell>
          <cell r="M40">
            <v>26.893280322419145</v>
          </cell>
        </row>
        <row r="41">
          <cell r="J41">
            <v>43009</v>
          </cell>
          <cell r="K41">
            <v>25.989913440328895</v>
          </cell>
          <cell r="L41">
            <v>23.628670382113711</v>
          </cell>
          <cell r="M41">
            <v>24.974578925296363</v>
          </cell>
        </row>
        <row r="42">
          <cell r="J42">
            <v>43040</v>
          </cell>
          <cell r="K42">
            <v>28.113163745580781</v>
          </cell>
          <cell r="L42">
            <v>24.546063644682789</v>
          </cell>
          <cell r="M42">
            <v>26.579310702194643</v>
          </cell>
        </row>
        <row r="43">
          <cell r="J43">
            <v>43070</v>
          </cell>
          <cell r="K43">
            <v>31.139757935734512</v>
          </cell>
          <cell r="L43">
            <v>25.554573205839706</v>
          </cell>
          <cell r="M43">
            <v>28.738128501879743</v>
          </cell>
        </row>
        <row r="44">
          <cell r="J44">
            <v>43101</v>
          </cell>
          <cell r="K44">
            <v>28.630777287719543</v>
          </cell>
          <cell r="L44">
            <v>25.311396386863883</v>
          </cell>
          <cell r="M44">
            <v>27.203443500351611</v>
          </cell>
        </row>
        <row r="45">
          <cell r="J45">
            <v>43132</v>
          </cell>
          <cell r="K45">
            <v>28.147454865511023</v>
          </cell>
          <cell r="L45">
            <v>24.544171124776078</v>
          </cell>
          <cell r="M45">
            <v>26.598042856994997</v>
          </cell>
        </row>
        <row r="46">
          <cell r="J46">
            <v>43160</v>
          </cell>
          <cell r="K46">
            <v>25.928937124008492</v>
          </cell>
          <cell r="L46">
            <v>23.163109089975052</v>
          </cell>
          <cell r="M46">
            <v>24.739631069374113</v>
          </cell>
        </row>
        <row r="47">
          <cell r="J47">
            <v>43191</v>
          </cell>
          <cell r="K47">
            <v>23.926099349564026</v>
          </cell>
          <cell r="L47">
            <v>17.808535582575868</v>
          </cell>
          <cell r="M47">
            <v>21.295546929759116</v>
          </cell>
          <cell r="U47">
            <v>0.84603740708183717</v>
          </cell>
          <cell r="V47">
            <v>0.15396259291816258</v>
          </cell>
        </row>
        <row r="48">
          <cell r="J48">
            <v>43221</v>
          </cell>
          <cell r="K48">
            <v>21.869745354539877</v>
          </cell>
          <cell r="L48">
            <v>14.506227195892377</v>
          </cell>
          <cell r="M48">
            <v>18.703432546321451</v>
          </cell>
        </row>
        <row r="49">
          <cell r="J49">
            <v>43252</v>
          </cell>
          <cell r="K49">
            <v>21.290968532515009</v>
          </cell>
          <cell r="L49">
            <v>13.740978319677208</v>
          </cell>
          <cell r="M49">
            <v>18.044472740994753</v>
          </cell>
        </row>
        <row r="50">
          <cell r="J50">
            <v>43282</v>
          </cell>
          <cell r="K50">
            <v>27.951055392666483</v>
          </cell>
          <cell r="L50">
            <v>19.022420599461491</v>
          </cell>
          <cell r="M50">
            <v>24.111742431588333</v>
          </cell>
        </row>
        <row r="51">
          <cell r="J51">
            <v>43313</v>
          </cell>
          <cell r="K51">
            <v>32.966684945847746</v>
          </cell>
          <cell r="L51">
            <v>22.908998099040591</v>
          </cell>
          <cell r="M51">
            <v>28.641879601720667</v>
          </cell>
        </row>
        <row r="52">
          <cell r="J52">
            <v>43344</v>
          </cell>
          <cell r="K52">
            <v>31.760542160779163</v>
          </cell>
          <cell r="L52">
            <v>27.527968507046641</v>
          </cell>
          <cell r="M52">
            <v>29.940535489674176</v>
          </cell>
        </row>
        <row r="53">
          <cell r="J53">
            <v>43374</v>
          </cell>
          <cell r="K53">
            <v>29.468658276207591</v>
          </cell>
          <cell r="L53">
            <v>26.133247323853649</v>
          </cell>
          <cell r="M53">
            <v>28.034431566695392</v>
          </cell>
        </row>
        <row r="54">
          <cell r="J54">
            <v>43405</v>
          </cell>
          <cell r="K54">
            <v>30.088737614669448</v>
          </cell>
          <cell r="L54">
            <v>26.33275976271338</v>
          </cell>
          <cell r="M54">
            <v>28.473667138328338</v>
          </cell>
        </row>
        <row r="55">
          <cell r="J55">
            <v>43435</v>
          </cell>
          <cell r="K55">
            <v>32.941209887940651</v>
          </cell>
          <cell r="L55">
            <v>27.872458924115442</v>
          </cell>
          <cell r="M55">
            <v>30.761646973495807</v>
          </cell>
        </row>
        <row r="56">
          <cell r="J56">
            <v>43466</v>
          </cell>
          <cell r="K56">
            <v>31.712489275242294</v>
          </cell>
          <cell r="L56">
            <v>26.936354878696161</v>
          </cell>
          <cell r="M56">
            <v>29.658751484727457</v>
          </cell>
        </row>
        <row r="57">
          <cell r="J57">
            <v>43497</v>
          </cell>
          <cell r="K57">
            <v>30.835402592959074</v>
          </cell>
          <cell r="L57">
            <v>26.812465517997179</v>
          </cell>
          <cell r="M57">
            <v>29.105539650725458</v>
          </cell>
        </row>
        <row r="58">
          <cell r="J58">
            <v>43525</v>
          </cell>
          <cell r="K58">
            <v>28.621915429574734</v>
          </cell>
          <cell r="L58">
            <v>25.577164974680983</v>
          </cell>
          <cell r="M58">
            <v>27.312672733970423</v>
          </cell>
        </row>
        <row r="59">
          <cell r="J59">
            <v>43556</v>
          </cell>
          <cell r="K59">
            <v>26.443074228179981</v>
          </cell>
          <cell r="L59">
            <v>19.292340728291087</v>
          </cell>
          <cell r="M59">
            <v>23.368258823227755</v>
          </cell>
        </row>
        <row r="60">
          <cell r="J60">
            <v>43586</v>
          </cell>
          <cell r="K60">
            <v>24.299465802918718</v>
          </cell>
          <cell r="L60">
            <v>16.136886504276422</v>
          </cell>
          <cell r="M60">
            <v>20.78955670450253</v>
          </cell>
        </row>
        <row r="61">
          <cell r="J61">
            <v>43617</v>
          </cell>
          <cell r="K61">
            <v>23.568072974269327</v>
          </cell>
          <cell r="L61">
            <v>15.659599382441499</v>
          </cell>
          <cell r="M61">
            <v>20.16742932978336</v>
          </cell>
        </row>
        <row r="62">
          <cell r="J62">
            <v>43647</v>
          </cell>
          <cell r="K62">
            <v>30.925149995339424</v>
          </cell>
          <cell r="L62">
            <v>19.937564650654554</v>
          </cell>
          <cell r="M62">
            <v>26.200488297124927</v>
          </cell>
        </row>
        <row r="63">
          <cell r="J63">
            <v>43678</v>
          </cell>
          <cell r="K63">
            <v>35.687791799189093</v>
          </cell>
          <cell r="L63">
            <v>23.767526389997087</v>
          </cell>
          <cell r="M63">
            <v>30.56207767323653</v>
          </cell>
        </row>
        <row r="64">
          <cell r="J64">
            <v>43709</v>
          </cell>
          <cell r="K64">
            <v>34.144843329282288</v>
          </cell>
          <cell r="L64">
            <v>27.917181599591359</v>
          </cell>
          <cell r="M64">
            <v>31.466948785515186</v>
          </cell>
        </row>
        <row r="65">
          <cell r="J65">
            <v>43739</v>
          </cell>
          <cell r="K65">
            <v>31.67789688175851</v>
          </cell>
          <cell r="L65">
            <v>27.132996379069681</v>
          </cell>
          <cell r="M65">
            <v>29.723589665602312</v>
          </cell>
        </row>
        <row r="66">
          <cell r="J66">
            <v>43770</v>
          </cell>
          <cell r="K66">
            <v>32.046545081261456</v>
          </cell>
          <cell r="L66">
            <v>27.40725949635403</v>
          </cell>
          <cell r="M66">
            <v>30.051652279751259</v>
          </cell>
        </row>
        <row r="67">
          <cell r="J67">
            <v>43800</v>
          </cell>
          <cell r="K67">
            <v>34.720098114991757</v>
          </cell>
          <cell r="L67">
            <v>28.352324326223467</v>
          </cell>
          <cell r="M67">
            <v>31.98195538582139</v>
          </cell>
        </row>
        <row r="68">
          <cell r="J68">
            <v>43831</v>
          </cell>
          <cell r="K68">
            <v>33.680304825844352</v>
          </cell>
          <cell r="L68">
            <v>28.662613580203033</v>
          </cell>
          <cell r="M68">
            <v>31.522697590218584</v>
          </cell>
        </row>
        <row r="69">
          <cell r="J69">
            <v>43862</v>
          </cell>
          <cell r="K69">
            <v>32.626697410422061</v>
          </cell>
          <cell r="L69">
            <v>28.634476412077113</v>
          </cell>
          <cell r="M69">
            <v>30.910042381133728</v>
          </cell>
        </row>
        <row r="70">
          <cell r="J70">
            <v>43891</v>
          </cell>
          <cell r="K70">
            <v>30.1830872836004</v>
          </cell>
          <cell r="L70">
            <v>27.179074268941818</v>
          </cell>
          <cell r="M70">
            <v>28.891361687297209</v>
          </cell>
        </row>
        <row r="71">
          <cell r="J71">
            <v>43922</v>
          </cell>
          <cell r="K71">
            <v>28.227572776912108</v>
          </cell>
          <cell r="L71">
            <v>20.355298064007044</v>
          </cell>
          <cell r="M71">
            <v>24.84249465036293</v>
          </cell>
        </row>
        <row r="72">
          <cell r="J72">
            <v>43952</v>
          </cell>
          <cell r="K72">
            <v>26.219011682208333</v>
          </cell>
          <cell r="L72">
            <v>16.92278350651835</v>
          </cell>
          <cell r="M72">
            <v>22.221633566661637</v>
          </cell>
        </row>
        <row r="73">
          <cell r="J73">
            <v>43983</v>
          </cell>
          <cell r="K73">
            <v>25.352232329581003</v>
          </cell>
          <cell r="L73">
            <v>16.319116204521151</v>
          </cell>
          <cell r="M73">
            <v>21.467992395805265</v>
          </cell>
        </row>
        <row r="74">
          <cell r="J74">
            <v>44013</v>
          </cell>
          <cell r="K74">
            <v>32.682881930752835</v>
          </cell>
          <cell r="L74">
            <v>22.026076777313772</v>
          </cell>
          <cell r="M74">
            <v>28.100455714774036</v>
          </cell>
        </row>
        <row r="75">
          <cell r="J75">
            <v>44044</v>
          </cell>
          <cell r="K75">
            <v>37.49153538475948</v>
          </cell>
          <cell r="L75">
            <v>25.653514055433138</v>
          </cell>
          <cell r="M75">
            <v>32.401186213149153</v>
          </cell>
        </row>
        <row r="76">
          <cell r="J76">
            <v>44075</v>
          </cell>
          <cell r="K76">
            <v>35.780428169965511</v>
          </cell>
          <cell r="L76">
            <v>29.905186853097064</v>
          </cell>
          <cell r="M76">
            <v>33.254074403712075</v>
          </cell>
        </row>
        <row r="77">
          <cell r="J77">
            <v>44105</v>
          </cell>
          <cell r="K77">
            <v>33.248582910570228</v>
          </cell>
          <cell r="L77">
            <v>29.146776520440923</v>
          </cell>
          <cell r="M77">
            <v>31.484806162814621</v>
          </cell>
        </row>
        <row r="78">
          <cell r="J78">
            <v>44136</v>
          </cell>
          <cell r="K78">
            <v>33.389774009721847</v>
          </cell>
          <cell r="L78">
            <v>29.373481254676303</v>
          </cell>
          <cell r="M78">
            <v>31.66276812505226</v>
          </cell>
        </row>
        <row r="79">
          <cell r="J79">
            <v>44166</v>
          </cell>
          <cell r="K79">
            <v>36.306635332501514</v>
          </cell>
          <cell r="L79">
            <v>30.354003815839409</v>
          </cell>
          <cell r="M79">
            <v>33.747003780336811</v>
          </cell>
        </row>
        <row r="80">
          <cell r="J80">
            <v>44197</v>
          </cell>
          <cell r="K80">
            <v>35.538718570509147</v>
          </cell>
          <cell r="L80">
            <v>30.098243272510238</v>
          </cell>
          <cell r="M80">
            <v>33.199314192369613</v>
          </cell>
        </row>
        <row r="81">
          <cell r="J81">
            <v>44228</v>
          </cell>
          <cell r="K81">
            <v>34.441695203358556</v>
          </cell>
          <cell r="L81">
            <v>29.266855297094285</v>
          </cell>
          <cell r="M81">
            <v>32.216514043664915</v>
          </cell>
        </row>
        <row r="82">
          <cell r="J82">
            <v>44256</v>
          </cell>
          <cell r="K82">
            <v>32.174954296098456</v>
          </cell>
          <cell r="L82">
            <v>27.807837773181667</v>
          </cell>
          <cell r="M82">
            <v>30.297094191244234</v>
          </cell>
        </row>
        <row r="83">
          <cell r="J83">
            <v>44287</v>
          </cell>
          <cell r="K83">
            <v>29.973960033500305</v>
          </cell>
          <cell r="L83">
            <v>21.911895091694056</v>
          </cell>
          <cell r="M83">
            <v>26.507272108523615</v>
          </cell>
        </row>
        <row r="84">
          <cell r="J84">
            <v>44317</v>
          </cell>
          <cell r="K84">
            <v>27.525178333472443</v>
          </cell>
          <cell r="L84">
            <v>18.357493208260159</v>
          </cell>
          <cell r="M84">
            <v>23.58307372963116</v>
          </cell>
        </row>
        <row r="85">
          <cell r="J85">
            <v>44348</v>
          </cell>
          <cell r="K85">
            <v>27.148949163651803</v>
          </cell>
          <cell r="L85">
            <v>17.976941919717138</v>
          </cell>
          <cell r="M85">
            <v>23.204986048759896</v>
          </cell>
        </row>
        <row r="86">
          <cell r="J86">
            <v>44378</v>
          </cell>
          <cell r="K86">
            <v>34.103562032452118</v>
          </cell>
          <cell r="L86">
            <v>24.110537683068614</v>
          </cell>
          <cell r="M86">
            <v>29.806561562217212</v>
          </cell>
        </row>
        <row r="87">
          <cell r="J87">
            <v>44409</v>
          </cell>
          <cell r="K87">
            <v>38.986344837767028</v>
          </cell>
          <cell r="L87">
            <v>26.922711793453164</v>
          </cell>
          <cell r="M87">
            <v>33.798982628712068</v>
          </cell>
        </row>
        <row r="88">
          <cell r="J88">
            <v>44440</v>
          </cell>
          <cell r="K88">
            <v>37.434497047942614</v>
          </cell>
          <cell r="L88">
            <v>31.399048309734081</v>
          </cell>
          <cell r="M88">
            <v>34.839254090512938</v>
          </cell>
        </row>
        <row r="89">
          <cell r="J89">
            <v>44470</v>
          </cell>
          <cell r="K89">
            <v>35.647784095250337</v>
          </cell>
          <cell r="L89">
            <v>29.725523730625895</v>
          </cell>
          <cell r="M89">
            <v>33.101212138461825</v>
          </cell>
        </row>
        <row r="90">
          <cell r="J90">
            <v>44501</v>
          </cell>
          <cell r="K90">
            <v>36.403057562461079</v>
          </cell>
          <cell r="L90">
            <v>31.150655795282983</v>
          </cell>
          <cell r="M90">
            <v>34.144524802574495</v>
          </cell>
        </row>
        <row r="91">
          <cell r="J91">
            <v>44531</v>
          </cell>
          <cell r="K91">
            <v>38.736995802618729</v>
          </cell>
          <cell r="L91">
            <v>32.31878590676704</v>
          </cell>
          <cell r="M91">
            <v>35.9771655474025</v>
          </cell>
        </row>
        <row r="92">
          <cell r="J92">
            <v>44562</v>
          </cell>
          <cell r="K92">
            <v>36.642906570315489</v>
          </cell>
          <cell r="L92">
            <v>30.80779615640035</v>
          </cell>
          <cell r="M92">
            <v>34.133809092331973</v>
          </cell>
        </row>
        <row r="93">
          <cell r="J93">
            <v>44593</v>
          </cell>
          <cell r="K93">
            <v>37.789078190321604</v>
          </cell>
          <cell r="L93">
            <v>32.723480241446438</v>
          </cell>
          <cell r="M93">
            <v>35.610871072305279</v>
          </cell>
        </row>
        <row r="94">
          <cell r="J94">
            <v>44621</v>
          </cell>
          <cell r="K94">
            <v>34.413280873518538</v>
          </cell>
          <cell r="L94">
            <v>29.732066425870883</v>
          </cell>
          <cell r="M94">
            <v>32.40035866103004</v>
          </cell>
        </row>
        <row r="95">
          <cell r="J95">
            <v>44652</v>
          </cell>
          <cell r="K95">
            <v>32.281156421295059</v>
          </cell>
          <cell r="L95">
            <v>25.778563568510648</v>
          </cell>
          <cell r="M95">
            <v>29.485041494597759</v>
          </cell>
        </row>
        <row r="96">
          <cell r="J96">
            <v>44682</v>
          </cell>
          <cell r="K96">
            <v>28.087133212673201</v>
          </cell>
          <cell r="L96">
            <v>21.099312090687899</v>
          </cell>
          <cell r="M96">
            <v>25.082370130219516</v>
          </cell>
        </row>
        <row r="97">
          <cell r="J97">
            <v>44713</v>
          </cell>
          <cell r="K97">
            <v>31.400920122474496</v>
          </cell>
          <cell r="L97">
            <v>23.378934903575974</v>
          </cell>
          <cell r="M97">
            <v>27.951466478348131</v>
          </cell>
        </row>
        <row r="98">
          <cell r="J98">
            <v>44743</v>
          </cell>
          <cell r="K98">
            <v>36.810354687735604</v>
          </cell>
          <cell r="L98">
            <v>28.071772035855652</v>
          </cell>
          <cell r="M98">
            <v>33.052764147427226</v>
          </cell>
        </row>
        <row r="99">
          <cell r="J99">
            <v>44774</v>
          </cell>
          <cell r="K99">
            <v>41.017683573369155</v>
          </cell>
          <cell r="L99">
            <v>29.08573020960409</v>
          </cell>
          <cell r="M99">
            <v>35.88694362695017</v>
          </cell>
        </row>
        <row r="100">
          <cell r="J100">
            <v>44805</v>
          </cell>
          <cell r="K100">
            <v>40.564012509539012</v>
          </cell>
          <cell r="L100">
            <v>33.300715795969332</v>
          </cell>
          <cell r="M100">
            <v>37.440794922704043</v>
          </cell>
        </row>
        <row r="101">
          <cell r="J101">
            <v>44835</v>
          </cell>
          <cell r="K101">
            <v>37.165669764638032</v>
          </cell>
          <cell r="L101">
            <v>30.66791463373421</v>
          </cell>
          <cell r="M101">
            <v>34.371635058349383</v>
          </cell>
        </row>
        <row r="102">
          <cell r="J102">
            <v>44866</v>
          </cell>
          <cell r="K102">
            <v>39.178441632257979</v>
          </cell>
          <cell r="L102">
            <v>32.890363279523093</v>
          </cell>
          <cell r="M102">
            <v>36.474567940581977</v>
          </cell>
        </row>
        <row r="103">
          <cell r="J103">
            <v>44896</v>
          </cell>
          <cell r="K103">
            <v>40.751413667041909</v>
          </cell>
          <cell r="L103">
            <v>33.857530686768882</v>
          </cell>
          <cell r="M103">
            <v>37.787043985524505</v>
          </cell>
        </row>
        <row r="104">
          <cell r="J104">
            <v>44927</v>
          </cell>
          <cell r="K104">
            <v>38.843501451160016</v>
          </cell>
          <cell r="L104">
            <v>32.087272152164815</v>
          </cell>
          <cell r="M104">
            <v>35.93832285259208</v>
          </cell>
        </row>
        <row r="105">
          <cell r="J105">
            <v>44958</v>
          </cell>
          <cell r="K105">
            <v>41.156463107277766</v>
          </cell>
          <cell r="L105">
            <v>34.370859266865054</v>
          </cell>
          <cell r="M105">
            <v>38.238653455900298</v>
          </cell>
        </row>
        <row r="106">
          <cell r="J106">
            <v>44986</v>
          </cell>
          <cell r="K106">
            <v>36.732416869008915</v>
          </cell>
          <cell r="L106">
            <v>30.979502500219109</v>
          </cell>
          <cell r="M106">
            <v>34.258663690429294</v>
          </cell>
        </row>
        <row r="107">
          <cell r="J107">
            <v>45017</v>
          </cell>
          <cell r="K107">
            <v>34.416551281509193</v>
          </cell>
          <cell r="L107">
            <v>29.927829116374568</v>
          </cell>
          <cell r="M107">
            <v>32.486400750501303</v>
          </cell>
        </row>
        <row r="108">
          <cell r="J108">
            <v>45047</v>
          </cell>
          <cell r="K108">
            <v>29.128795378427412</v>
          </cell>
          <cell r="L108">
            <v>23.736550097014991</v>
          </cell>
          <cell r="M108">
            <v>26.81012990742007</v>
          </cell>
        </row>
        <row r="109">
          <cell r="J109">
            <v>45078</v>
          </cell>
          <cell r="K109">
            <v>35.715943045208022</v>
          </cell>
          <cell r="L109">
            <v>27.719390633160792</v>
          </cell>
          <cell r="M109">
            <v>32.277425508027711</v>
          </cell>
        </row>
        <row r="110">
          <cell r="J110">
            <v>45108</v>
          </cell>
          <cell r="K110">
            <v>39.236040117156229</v>
          </cell>
          <cell r="L110">
            <v>32.231272345796256</v>
          </cell>
          <cell r="M110">
            <v>36.22398997547144</v>
          </cell>
        </row>
        <row r="111">
          <cell r="J111">
            <v>45139</v>
          </cell>
          <cell r="K111">
            <v>43.006934596979001</v>
          </cell>
          <cell r="L111">
            <v>31.495990979044613</v>
          </cell>
          <cell r="M111">
            <v>38.057228841267211</v>
          </cell>
        </row>
        <row r="112">
          <cell r="J112">
            <v>45170</v>
          </cell>
          <cell r="K112">
            <v>43.715377693574894</v>
          </cell>
          <cell r="L112">
            <v>35.558959443075601</v>
          </cell>
          <cell r="M112">
            <v>40.208117845860194</v>
          </cell>
        </row>
        <row r="113">
          <cell r="J113">
            <v>45200</v>
          </cell>
          <cell r="K113">
            <v>38.642350558557489</v>
          </cell>
          <cell r="L113">
            <v>33.017904923299113</v>
          </cell>
          <cell r="M113">
            <v>36.223838935396387</v>
          </cell>
        </row>
        <row r="114">
          <cell r="J114">
            <v>45231</v>
          </cell>
          <cell r="K114">
            <v>41.519414993400837</v>
          </cell>
          <cell r="L114">
            <v>34.515504521730442</v>
          </cell>
          <cell r="M114">
            <v>38.507733490582567</v>
          </cell>
        </row>
        <row r="115">
          <cell r="J115">
            <v>45261</v>
          </cell>
          <cell r="K115">
            <v>42.637692545421054</v>
          </cell>
          <cell r="L115">
            <v>35.103204867404365</v>
          </cell>
          <cell r="M115">
            <v>39.397862843873881</v>
          </cell>
        </row>
        <row r="116">
          <cell r="J116">
            <v>45292</v>
          </cell>
          <cell r="K116">
            <v>41.487269100000006</v>
          </cell>
          <cell r="L116">
            <v>35.154567799999995</v>
          </cell>
          <cell r="M116">
            <v>38.764207540999998</v>
          </cell>
        </row>
        <row r="117">
          <cell r="J117">
            <v>45323</v>
          </cell>
          <cell r="K117">
            <v>43.029638499999997</v>
          </cell>
          <cell r="L117">
            <v>36.714207399999999</v>
          </cell>
          <cell r="M117">
            <v>40.314003126999999</v>
          </cell>
        </row>
        <row r="118">
          <cell r="J118">
            <v>45352</v>
          </cell>
          <cell r="K118">
            <v>38.720404199999997</v>
          </cell>
          <cell r="L118">
            <v>34.101708500000001</v>
          </cell>
          <cell r="M118">
            <v>36.734365048999997</v>
          </cell>
        </row>
        <row r="119">
          <cell r="J119">
            <v>45383</v>
          </cell>
          <cell r="K119">
            <v>36.958962700000001</v>
          </cell>
          <cell r="L119">
            <v>33.048196799999999</v>
          </cell>
          <cell r="M119">
            <v>35.277333362999997</v>
          </cell>
        </row>
        <row r="120">
          <cell r="J120">
            <v>45413</v>
          </cell>
          <cell r="K120">
            <v>29.738377499999999</v>
          </cell>
          <cell r="L120">
            <v>25.972135999999999</v>
          </cell>
          <cell r="M120">
            <v>28.118893654999994</v>
          </cell>
        </row>
        <row r="121">
          <cell r="J121">
            <v>45444</v>
          </cell>
          <cell r="K121">
            <v>35.975518199999996</v>
          </cell>
          <cell r="L121">
            <v>29.846802000000004</v>
          </cell>
          <cell r="M121">
            <v>33.340170233999999</v>
          </cell>
        </row>
        <row r="122">
          <cell r="J122">
            <v>45474</v>
          </cell>
          <cell r="K122">
            <v>41.237815200000007</v>
          </cell>
          <cell r="L122">
            <v>32.739345</v>
          </cell>
          <cell r="M122">
            <v>37.583473013999999</v>
          </cell>
        </row>
        <row r="123">
          <cell r="J123">
            <v>45505</v>
          </cell>
          <cell r="K123">
            <v>45.936894000000002</v>
          </cell>
          <cell r="L123">
            <v>35.334221100000008</v>
          </cell>
          <cell r="M123">
            <v>41.377744653000008</v>
          </cell>
        </row>
        <row r="124">
          <cell r="J124">
            <v>45536</v>
          </cell>
          <cell r="K124">
            <v>47.369253999999998</v>
          </cell>
          <cell r="L124">
            <v>37.765206400000004</v>
          </cell>
          <cell r="M124">
            <v>43.239513532000004</v>
          </cell>
        </row>
        <row r="125">
          <cell r="J125">
            <v>45566</v>
          </cell>
          <cell r="K125">
            <v>41.234943000000001</v>
          </cell>
          <cell r="L125">
            <v>35.24537740000001</v>
          </cell>
          <cell r="M125">
            <v>38.659429791999997</v>
          </cell>
        </row>
        <row r="126">
          <cell r="J126">
            <v>45597</v>
          </cell>
          <cell r="K126">
            <v>44.069286000000005</v>
          </cell>
          <cell r="L126">
            <v>36.526226900000005</v>
          </cell>
          <cell r="M126">
            <v>40.825770587000001</v>
          </cell>
        </row>
        <row r="127">
          <cell r="J127">
            <v>45627</v>
          </cell>
          <cell r="K127">
            <v>45.411766400000005</v>
          </cell>
          <cell r="L127">
            <v>38.222541800000002</v>
          </cell>
          <cell r="M127">
            <v>42.320399821999999</v>
          </cell>
        </row>
        <row r="128">
          <cell r="J128">
            <v>45658</v>
          </cell>
          <cell r="K128">
            <v>43.957384599999997</v>
          </cell>
          <cell r="L128">
            <v>37.208582100000001</v>
          </cell>
          <cell r="M128">
            <v>41.055399524999999</v>
          </cell>
        </row>
        <row r="129">
          <cell r="J129">
            <v>45689</v>
          </cell>
          <cell r="K129">
            <v>46.293465099999999</v>
          </cell>
          <cell r="L129">
            <v>39.351360200000002</v>
          </cell>
          <cell r="M129">
            <v>43.308359992999996</v>
          </cell>
        </row>
        <row r="130">
          <cell r="J130">
            <v>45717</v>
          </cell>
          <cell r="K130">
            <v>41.290517100000002</v>
          </cell>
          <cell r="L130">
            <v>36.165576300000005</v>
          </cell>
          <cell r="M130">
            <v>39.086792556000006</v>
          </cell>
        </row>
        <row r="131">
          <cell r="J131">
            <v>45748</v>
          </cell>
          <cell r="K131">
            <v>39.274839699999994</v>
          </cell>
          <cell r="L131">
            <v>34.974193999999997</v>
          </cell>
          <cell r="M131">
            <v>37.425562048999993</v>
          </cell>
        </row>
        <row r="132">
          <cell r="J132">
            <v>45778</v>
          </cell>
          <cell r="K132">
            <v>31.515341400000001</v>
          </cell>
          <cell r="L132">
            <v>27.459721400000006</v>
          </cell>
          <cell r="M132">
            <v>29.771424799999998</v>
          </cell>
        </row>
        <row r="133">
          <cell r="J133">
            <v>45809</v>
          </cell>
          <cell r="K133">
            <v>38.891174999999997</v>
          </cell>
          <cell r="L133">
            <v>31.539093700000002</v>
          </cell>
          <cell r="M133">
            <v>35.729780040999998</v>
          </cell>
        </row>
        <row r="134">
          <cell r="J134">
            <v>45839</v>
          </cell>
          <cell r="K134">
            <v>43.936765799999996</v>
          </cell>
          <cell r="L134">
            <v>35.139003700000004</v>
          </cell>
          <cell r="M134">
            <v>40.153728096999998</v>
          </cell>
        </row>
        <row r="135">
          <cell r="J135">
            <v>45870</v>
          </cell>
          <cell r="K135">
            <v>49.365698000000009</v>
          </cell>
          <cell r="L135">
            <v>38.682619600000002</v>
          </cell>
          <cell r="M135">
            <v>44.771974288000003</v>
          </cell>
        </row>
        <row r="136">
          <cell r="J136">
            <v>45901</v>
          </cell>
          <cell r="K136">
            <v>50.630898899999998</v>
          </cell>
          <cell r="L136">
            <v>40.352653500000002</v>
          </cell>
          <cell r="M136">
            <v>46.211253377999995</v>
          </cell>
        </row>
        <row r="137">
          <cell r="J137">
            <v>45931</v>
          </cell>
          <cell r="K137">
            <v>43.418008100000002</v>
          </cell>
          <cell r="L137">
            <v>37.470909599999999</v>
          </cell>
          <cell r="M137">
            <v>40.860755744999999</v>
          </cell>
        </row>
        <row r="138">
          <cell r="J138">
            <v>45962</v>
          </cell>
          <cell r="K138">
            <v>45.1162414</v>
          </cell>
          <cell r="L138">
            <v>37.974275599999999</v>
          </cell>
          <cell r="M138">
            <v>42.045196105999999</v>
          </cell>
        </row>
        <row r="139">
          <cell r="J139">
            <v>45992</v>
          </cell>
          <cell r="K139">
            <v>47.259897600000002</v>
          </cell>
          <cell r="L139">
            <v>39.545180800000004</v>
          </cell>
          <cell r="M139">
            <v>43.942569376000002</v>
          </cell>
        </row>
        <row r="140">
          <cell r="J140">
            <v>46023</v>
          </cell>
          <cell r="K140">
            <v>45.733458299999995</v>
          </cell>
          <cell r="L140">
            <v>38.534884699999999</v>
          </cell>
          <cell r="M140">
            <v>42.638071651999994</v>
          </cell>
        </row>
        <row r="141">
          <cell r="J141">
            <v>46054</v>
          </cell>
          <cell r="K141">
            <v>48.238484800000002</v>
          </cell>
          <cell r="L141">
            <v>40.829286000000003</v>
          </cell>
          <cell r="M141">
            <v>45.052529316000005</v>
          </cell>
        </row>
        <row r="142">
          <cell r="J142">
            <v>46082</v>
          </cell>
          <cell r="K142">
            <v>42.420858500000001</v>
          </cell>
          <cell r="L142">
            <v>37.228261600000003</v>
          </cell>
          <cell r="M142">
            <v>40.188041833</v>
          </cell>
        </row>
        <row r="143">
          <cell r="J143">
            <v>46113</v>
          </cell>
          <cell r="K143">
            <v>40.291051899999999</v>
          </cell>
          <cell r="L143">
            <v>35.793675300000004</v>
          </cell>
          <cell r="M143">
            <v>38.357179962000004</v>
          </cell>
        </row>
        <row r="144">
          <cell r="J144">
            <v>46143</v>
          </cell>
          <cell r="K144">
            <v>32.983024499999999</v>
          </cell>
          <cell r="L144">
            <v>30.604773000000002</v>
          </cell>
          <cell r="M144">
            <v>31.960376354999998</v>
          </cell>
        </row>
        <row r="145">
          <cell r="J145">
            <v>46174</v>
          </cell>
          <cell r="K145">
            <v>39.840611700000004</v>
          </cell>
          <cell r="L145">
            <v>31.895895400000004</v>
          </cell>
          <cell r="M145">
            <v>36.424383691000003</v>
          </cell>
        </row>
        <row r="146">
          <cell r="J146">
            <v>46204</v>
          </cell>
          <cell r="K146">
            <v>45.275484499999997</v>
          </cell>
          <cell r="L146">
            <v>36.562843599999994</v>
          </cell>
          <cell r="M146">
            <v>41.529048912999997</v>
          </cell>
        </row>
        <row r="147">
          <cell r="J147">
            <v>46235</v>
          </cell>
          <cell r="K147">
            <v>50.605581999999998</v>
          </cell>
          <cell r="L147">
            <v>39.651285000000001</v>
          </cell>
          <cell r="M147">
            <v>45.895234289999998</v>
          </cell>
        </row>
        <row r="148">
          <cell r="J148">
            <v>46266</v>
          </cell>
          <cell r="K148">
            <v>51.933137000000002</v>
          </cell>
          <cell r="L148">
            <v>41.286541100000001</v>
          </cell>
          <cell r="M148">
            <v>47.355100762999996</v>
          </cell>
        </row>
        <row r="149">
          <cell r="J149">
            <v>46296</v>
          </cell>
          <cell r="K149">
            <v>44.782392199999997</v>
          </cell>
          <cell r="L149">
            <v>38.274518800000003</v>
          </cell>
          <cell r="M149">
            <v>41.984006637999997</v>
          </cell>
        </row>
        <row r="150">
          <cell r="J150">
            <v>46327</v>
          </cell>
          <cell r="K150">
            <v>47.6637147</v>
          </cell>
          <cell r="L150">
            <v>39.7684827</v>
          </cell>
          <cell r="M150">
            <v>44.268764939999997</v>
          </cell>
        </row>
        <row r="151">
          <cell r="J151">
            <v>46357</v>
          </cell>
          <cell r="K151">
            <v>49.076920999999999</v>
          </cell>
          <cell r="L151">
            <v>40.995555500000009</v>
          </cell>
          <cell r="M151">
            <v>45.601933834999997</v>
          </cell>
        </row>
        <row r="152">
          <cell r="J152">
            <v>46388</v>
          </cell>
          <cell r="K152">
            <v>47.100335100000002</v>
          </cell>
          <cell r="L152">
            <v>40.214018700000004</v>
          </cell>
          <cell r="M152">
            <v>44.139219048000001</v>
          </cell>
        </row>
        <row r="153">
          <cell r="J153">
            <v>46419</v>
          </cell>
          <cell r="K153">
            <v>49.329792699999999</v>
          </cell>
          <cell r="L153">
            <v>41.793924099999998</v>
          </cell>
          <cell r="M153">
            <v>46.089369201999993</v>
          </cell>
        </row>
        <row r="154">
          <cell r="J154">
            <v>46447</v>
          </cell>
          <cell r="K154">
            <v>44.452130199999999</v>
          </cell>
          <cell r="L154">
            <v>38.501808100000005</v>
          </cell>
          <cell r="M154">
            <v>41.893491697000002</v>
          </cell>
        </row>
        <row r="155">
          <cell r="J155">
            <v>46478</v>
          </cell>
          <cell r="K155">
            <v>41.314754000000008</v>
          </cell>
          <cell r="L155">
            <v>36.900202900000004</v>
          </cell>
          <cell r="M155">
            <v>39.416497027000005</v>
          </cell>
        </row>
        <row r="156">
          <cell r="J156">
            <v>46508</v>
          </cell>
          <cell r="K156">
            <v>33.7668605</v>
          </cell>
          <cell r="L156">
            <v>31.383099700000002</v>
          </cell>
          <cell r="M156">
            <v>32.741843355999997</v>
          </cell>
        </row>
        <row r="157">
          <cell r="J157">
            <v>46539</v>
          </cell>
          <cell r="K157">
            <v>41.960735</v>
          </cell>
          <cell r="L157">
            <v>33.5107128</v>
          </cell>
          <cell r="M157">
            <v>38.327225454000001</v>
          </cell>
        </row>
        <row r="158">
          <cell r="J158">
            <v>46569</v>
          </cell>
          <cell r="K158">
            <v>47.055763800000001</v>
          </cell>
          <cell r="L158">
            <v>37.995721000000003</v>
          </cell>
          <cell r="M158">
            <v>43.159945395999998</v>
          </cell>
        </row>
        <row r="159">
          <cell r="J159">
            <v>46600</v>
          </cell>
          <cell r="K159">
            <v>52.807780000000008</v>
          </cell>
          <cell r="L159">
            <v>41.227066200000003</v>
          </cell>
          <cell r="M159">
            <v>47.828073066000002</v>
          </cell>
        </row>
        <row r="160">
          <cell r="J160">
            <v>46631</v>
          </cell>
          <cell r="K160">
            <v>54.180534899999998</v>
          </cell>
          <cell r="L160">
            <v>43.433305700000005</v>
          </cell>
          <cell r="M160">
            <v>49.559226343999995</v>
          </cell>
        </row>
        <row r="161">
          <cell r="J161">
            <v>46661</v>
          </cell>
          <cell r="K161">
            <v>48.207409600000005</v>
          </cell>
          <cell r="L161">
            <v>41.3009348</v>
          </cell>
          <cell r="M161">
            <v>45.237625436000002</v>
          </cell>
        </row>
        <row r="162">
          <cell r="J162">
            <v>46692</v>
          </cell>
          <cell r="K162">
            <v>51.874747800000002</v>
          </cell>
          <cell r="L162">
            <v>42.938152500000001</v>
          </cell>
          <cell r="M162">
            <v>48.032011820999998</v>
          </cell>
        </row>
        <row r="163">
          <cell r="J163">
            <v>46722</v>
          </cell>
          <cell r="K163">
            <v>52.146987000000003</v>
          </cell>
          <cell r="L163">
            <v>43.475775999999996</v>
          </cell>
          <cell r="M163">
            <v>48.418366269999993</v>
          </cell>
        </row>
        <row r="164">
          <cell r="J164">
            <v>46753</v>
          </cell>
          <cell r="K164">
            <v>49.686568399999999</v>
          </cell>
          <cell r="L164">
            <v>42.936942600000002</v>
          </cell>
          <cell r="M164">
            <v>46.784229306</v>
          </cell>
        </row>
        <row r="165">
          <cell r="J165">
            <v>46784</v>
          </cell>
          <cell r="K165">
            <v>52.209170299999997</v>
          </cell>
          <cell r="L165">
            <v>44.736397100000005</v>
          </cell>
          <cell r="M165">
            <v>48.995877823999997</v>
          </cell>
        </row>
        <row r="166">
          <cell r="J166">
            <v>46813</v>
          </cell>
          <cell r="K166">
            <v>46.7954206</v>
          </cell>
          <cell r="L166">
            <v>40.934911600000007</v>
          </cell>
          <cell r="M166">
            <v>44.275401729999999</v>
          </cell>
        </row>
        <row r="167">
          <cell r="J167">
            <v>46844</v>
          </cell>
          <cell r="K167">
            <v>43.869229799999999</v>
          </cell>
          <cell r="L167">
            <v>39.497403599999998</v>
          </cell>
          <cell r="M167">
            <v>41.989344533999997</v>
          </cell>
        </row>
        <row r="168">
          <cell r="J168">
            <v>46874</v>
          </cell>
          <cell r="K168">
            <v>36.995133699999997</v>
          </cell>
          <cell r="L168">
            <v>33.570160700000002</v>
          </cell>
          <cell r="M168">
            <v>35.52239531</v>
          </cell>
        </row>
        <row r="169">
          <cell r="J169">
            <v>46905</v>
          </cell>
          <cell r="K169">
            <v>45.315703899999995</v>
          </cell>
          <cell r="L169">
            <v>36.225361500000005</v>
          </cell>
          <cell r="M169">
            <v>41.406856667999996</v>
          </cell>
        </row>
        <row r="170">
          <cell r="J170">
            <v>46935</v>
          </cell>
          <cell r="K170">
            <v>50.056565599999999</v>
          </cell>
          <cell r="L170">
            <v>41.258343800000006</v>
          </cell>
          <cell r="M170">
            <v>46.273330225999999</v>
          </cell>
        </row>
        <row r="171">
          <cell r="J171">
            <v>46966</v>
          </cell>
          <cell r="K171">
            <v>55.534950999999992</v>
          </cell>
          <cell r="L171">
            <v>43.535669100000007</v>
          </cell>
          <cell r="M171">
            <v>50.375259782999997</v>
          </cell>
        </row>
        <row r="172">
          <cell r="J172">
            <v>46997</v>
          </cell>
          <cell r="K172">
            <v>56.395310500000001</v>
          </cell>
          <cell r="L172">
            <v>46.142777699999996</v>
          </cell>
          <cell r="M172">
            <v>51.986721395999993</v>
          </cell>
        </row>
        <row r="173">
          <cell r="J173">
            <v>47027</v>
          </cell>
          <cell r="K173">
            <v>50.706861799999999</v>
          </cell>
          <cell r="L173">
            <v>43.7123864</v>
          </cell>
          <cell r="M173">
            <v>47.699237377999992</v>
          </cell>
        </row>
        <row r="174">
          <cell r="J174">
            <v>47058</v>
          </cell>
          <cell r="K174">
            <v>53.140662399999997</v>
          </cell>
          <cell r="L174">
            <v>44.327889900000002</v>
          </cell>
          <cell r="M174">
            <v>49.351170224999997</v>
          </cell>
        </row>
        <row r="175">
          <cell r="J175">
            <v>47088</v>
          </cell>
          <cell r="K175">
            <v>53.983687799999998</v>
          </cell>
          <cell r="L175">
            <v>46.047636400000002</v>
          </cell>
          <cell r="M175">
            <v>50.571185697999994</v>
          </cell>
        </row>
        <row r="176">
          <cell r="J176">
            <v>47119</v>
          </cell>
          <cell r="K176">
            <v>51.938376400000003</v>
          </cell>
          <cell r="L176">
            <v>44.2995892</v>
          </cell>
          <cell r="M176">
            <v>48.653697903999998</v>
          </cell>
        </row>
        <row r="177">
          <cell r="J177">
            <v>47150</v>
          </cell>
          <cell r="K177">
            <v>55.065736099999995</v>
          </cell>
          <cell r="L177">
            <v>46.872014100000001</v>
          </cell>
          <cell r="M177">
            <v>51.542435639999994</v>
          </cell>
        </row>
        <row r="178">
          <cell r="J178">
            <v>47178</v>
          </cell>
          <cell r="K178">
            <v>48.856930599999998</v>
          </cell>
          <cell r="L178">
            <v>43.179939400000002</v>
          </cell>
          <cell r="M178">
            <v>46.415824383999997</v>
          </cell>
        </row>
        <row r="179">
          <cell r="J179">
            <v>47209</v>
          </cell>
          <cell r="K179">
            <v>46.855847300000008</v>
          </cell>
          <cell r="L179">
            <v>42.254471600000002</v>
          </cell>
          <cell r="M179">
            <v>44.877255749</v>
          </cell>
        </row>
        <row r="180">
          <cell r="J180">
            <v>47239</v>
          </cell>
          <cell r="K180">
            <v>39.566498000000003</v>
          </cell>
          <cell r="L180">
            <v>36.183833199999995</v>
          </cell>
          <cell r="M180">
            <v>38.111952135999999</v>
          </cell>
        </row>
        <row r="181">
          <cell r="J181">
            <v>47270</v>
          </cell>
          <cell r="K181">
            <v>44.747074400000002</v>
          </cell>
          <cell r="L181">
            <v>37.092243800000006</v>
          </cell>
          <cell r="M181">
            <v>41.455497242</v>
          </cell>
        </row>
        <row r="182">
          <cell r="J182">
            <v>47300</v>
          </cell>
          <cell r="K182">
            <v>50.818523700000007</v>
          </cell>
          <cell r="L182">
            <v>42.057327199999996</v>
          </cell>
          <cell r="M182">
            <v>47.051209204999999</v>
          </cell>
        </row>
        <row r="183">
          <cell r="J183">
            <v>47331</v>
          </cell>
          <cell r="K183">
            <v>57.280957999999998</v>
          </cell>
          <cell r="L183">
            <v>44.6713053</v>
          </cell>
          <cell r="M183">
            <v>51.858807338999995</v>
          </cell>
        </row>
        <row r="184">
          <cell r="J184">
            <v>47362</v>
          </cell>
          <cell r="K184">
            <v>57.686473800000002</v>
          </cell>
          <cell r="L184">
            <v>47.595587000000002</v>
          </cell>
          <cell r="M184">
            <v>53.347392475999996</v>
          </cell>
        </row>
        <row r="185">
          <cell r="J185">
            <v>47392</v>
          </cell>
          <cell r="K185">
            <v>50.278776599999993</v>
          </cell>
          <cell r="L185">
            <v>43.644951400000004</v>
          </cell>
          <cell r="M185">
            <v>47.426231763999994</v>
          </cell>
        </row>
        <row r="186">
          <cell r="J186">
            <v>47423</v>
          </cell>
          <cell r="K186">
            <v>51.896645400000004</v>
          </cell>
          <cell r="L186">
            <v>44.086376900000005</v>
          </cell>
          <cell r="M186">
            <v>48.538229944999998</v>
          </cell>
        </row>
        <row r="187">
          <cell r="J187">
            <v>47453</v>
          </cell>
          <cell r="K187">
            <v>53.808254300000002</v>
          </cell>
          <cell r="L187">
            <v>46.158712700000002</v>
          </cell>
          <cell r="M187">
            <v>50.518951412</v>
          </cell>
        </row>
        <row r="188">
          <cell r="J188">
            <v>47484</v>
          </cell>
          <cell r="K188">
            <v>52.580855499999998</v>
          </cell>
          <cell r="L188">
            <v>44.5947137</v>
          </cell>
          <cell r="M188">
            <v>49.146814526</v>
          </cell>
        </row>
        <row r="189">
          <cell r="J189">
            <v>47515</v>
          </cell>
          <cell r="K189">
            <v>55.874215599999999</v>
          </cell>
          <cell r="L189">
            <v>47.684077800000004</v>
          </cell>
          <cell r="M189">
            <v>52.352456345999997</v>
          </cell>
        </row>
        <row r="190">
          <cell r="J190">
            <v>47543</v>
          </cell>
          <cell r="K190">
            <v>50.140831899999995</v>
          </cell>
          <cell r="L190">
            <v>44.401868800000003</v>
          </cell>
          <cell r="M190">
            <v>47.673077766999995</v>
          </cell>
        </row>
        <row r="191">
          <cell r="J191">
            <v>47574</v>
          </cell>
          <cell r="K191">
            <v>47.55602240000001</v>
          </cell>
          <cell r="L191">
            <v>42.721305300000004</v>
          </cell>
          <cell r="M191">
            <v>45.477094047000008</v>
          </cell>
        </row>
        <row r="192">
          <cell r="J192">
            <v>47604</v>
          </cell>
          <cell r="K192">
            <v>39.645007999999997</v>
          </cell>
          <cell r="L192">
            <v>36.481392700000001</v>
          </cell>
          <cell r="M192">
            <v>38.284653420999994</v>
          </cell>
        </row>
        <row r="193">
          <cell r="J193">
            <v>47635</v>
          </cell>
          <cell r="K193">
            <v>46.165172500000004</v>
          </cell>
          <cell r="L193">
            <v>38.981926300000005</v>
          </cell>
          <cell r="M193">
            <v>43.076376633999999</v>
          </cell>
        </row>
        <row r="194">
          <cell r="J194">
            <v>47665</v>
          </cell>
          <cell r="K194">
            <v>52.565380300000001</v>
          </cell>
          <cell r="L194">
            <v>43.246337400000002</v>
          </cell>
          <cell r="M194">
            <v>48.558191852999997</v>
          </cell>
        </row>
        <row r="195">
          <cell r="J195">
            <v>47696</v>
          </cell>
          <cell r="K195">
            <v>59.745545999999997</v>
          </cell>
          <cell r="L195">
            <v>46.645657800000002</v>
          </cell>
          <cell r="M195">
            <v>54.112594074</v>
          </cell>
        </row>
        <row r="196">
          <cell r="J196">
            <v>47727</v>
          </cell>
          <cell r="K196">
            <v>61.246085799999996</v>
          </cell>
          <cell r="L196">
            <v>49.965252899999996</v>
          </cell>
          <cell r="M196">
            <v>56.395327652999988</v>
          </cell>
        </row>
        <row r="197">
          <cell r="J197">
            <v>47757</v>
          </cell>
          <cell r="K197">
            <v>53.880208500000009</v>
          </cell>
          <cell r="L197">
            <v>46.895398</v>
          </cell>
          <cell r="M197">
            <v>50.876739985</v>
          </cell>
        </row>
        <row r="198">
          <cell r="J198">
            <v>47788</v>
          </cell>
          <cell r="K198">
            <v>56.029132600000004</v>
          </cell>
          <cell r="L198">
            <v>47.564411800000002</v>
          </cell>
          <cell r="M198">
            <v>52.389302655999998</v>
          </cell>
        </row>
        <row r="199">
          <cell r="J199">
            <v>47818</v>
          </cell>
          <cell r="K199">
            <v>57.411308699999999</v>
          </cell>
          <cell r="L199">
            <v>49.261281400000001</v>
          </cell>
          <cell r="M199">
            <v>53.906796960999998</v>
          </cell>
        </row>
        <row r="200">
          <cell r="J200">
            <v>47849</v>
          </cell>
          <cell r="K200">
            <v>56.755923200000012</v>
          </cell>
          <cell r="L200">
            <v>48.333595099999997</v>
          </cell>
          <cell r="M200">
            <v>53.134322117000004</v>
          </cell>
        </row>
        <row r="201">
          <cell r="J201">
            <v>47880</v>
          </cell>
          <cell r="K201">
            <v>60.366960399999996</v>
          </cell>
          <cell r="L201">
            <v>51.204324800000002</v>
          </cell>
          <cell r="M201">
            <v>56.427027091999996</v>
          </cell>
        </row>
        <row r="202">
          <cell r="J202">
            <v>47908</v>
          </cell>
          <cell r="K202">
            <v>52.907917799999993</v>
          </cell>
          <cell r="L202">
            <v>47.496288800000002</v>
          </cell>
          <cell r="M202">
            <v>50.580917329999991</v>
          </cell>
        </row>
        <row r="203">
          <cell r="J203">
            <v>47939</v>
          </cell>
          <cell r="K203">
            <v>51.038848999999999</v>
          </cell>
          <cell r="L203">
            <v>45.598187500000009</v>
          </cell>
          <cell r="M203">
            <v>48.699364555000002</v>
          </cell>
        </row>
        <row r="204">
          <cell r="J204">
            <v>47969</v>
          </cell>
          <cell r="K204">
            <v>42.353491199999993</v>
          </cell>
          <cell r="L204">
            <v>38.718935899999998</v>
          </cell>
          <cell r="M204">
            <v>40.790632420999991</v>
          </cell>
        </row>
        <row r="205">
          <cell r="J205">
            <v>48000</v>
          </cell>
          <cell r="K205">
            <v>49.546510499999997</v>
          </cell>
          <cell r="L205">
            <v>41.413231300000007</v>
          </cell>
          <cell r="M205">
            <v>46.049200443999993</v>
          </cell>
        </row>
        <row r="206">
          <cell r="J206">
            <v>48030</v>
          </cell>
          <cell r="K206">
            <v>56.384673999999997</v>
          </cell>
          <cell r="L206">
            <v>46.336682400000001</v>
          </cell>
          <cell r="M206">
            <v>52.064037611999993</v>
          </cell>
        </row>
        <row r="207">
          <cell r="J207">
            <v>48061</v>
          </cell>
          <cell r="K207">
            <v>62.116803000000004</v>
          </cell>
          <cell r="L207">
            <v>49.222441500000002</v>
          </cell>
          <cell r="M207">
            <v>56.572227554999998</v>
          </cell>
        </row>
        <row r="208">
          <cell r="J208">
            <v>48092</v>
          </cell>
          <cell r="K208">
            <v>64.460986299999988</v>
          </cell>
          <cell r="L208">
            <v>52.929933300000002</v>
          </cell>
          <cell r="M208">
            <v>59.502633509999995</v>
          </cell>
        </row>
        <row r="209">
          <cell r="J209">
            <v>48122</v>
          </cell>
          <cell r="K209">
            <v>56.266817700000004</v>
          </cell>
          <cell r="L209">
            <v>49.166473199999999</v>
          </cell>
          <cell r="M209">
            <v>53.213669565000004</v>
          </cell>
        </row>
        <row r="210">
          <cell r="J210">
            <v>48153</v>
          </cell>
          <cell r="K210">
            <v>57.717466599999995</v>
          </cell>
          <cell r="L210">
            <v>49.301496900000004</v>
          </cell>
          <cell r="M210">
            <v>54.098599628999992</v>
          </cell>
        </row>
        <row r="211">
          <cell r="J211">
            <v>48183</v>
          </cell>
          <cell r="K211">
            <v>60.116765299999997</v>
          </cell>
          <cell r="L211">
            <v>51.053019100000007</v>
          </cell>
          <cell r="M211">
            <v>56.219354433999996</v>
          </cell>
        </row>
        <row r="212">
          <cell r="J212">
            <v>48214</v>
          </cell>
          <cell r="K212">
            <v>58.739466099999994</v>
          </cell>
          <cell r="L212">
            <v>50.051509300000006</v>
          </cell>
          <cell r="M212">
            <v>55.003644675999993</v>
          </cell>
        </row>
        <row r="213">
          <cell r="J213">
            <v>48245</v>
          </cell>
          <cell r="K213">
            <v>62.0126609</v>
          </cell>
          <cell r="L213">
            <v>52.043059700000001</v>
          </cell>
          <cell r="M213">
            <v>57.725732383999997</v>
          </cell>
        </row>
        <row r="214">
          <cell r="J214">
            <v>48274</v>
          </cell>
          <cell r="K214">
            <v>54.466053099999996</v>
          </cell>
          <cell r="L214">
            <v>48.4401984</v>
          </cell>
          <cell r="M214">
            <v>51.874935578999995</v>
          </cell>
        </row>
        <row r="215">
          <cell r="J215">
            <v>48305</v>
          </cell>
          <cell r="K215">
            <v>52.590111299999997</v>
          </cell>
          <cell r="L215">
            <v>47.573576200000005</v>
          </cell>
          <cell r="M215">
            <v>50.433001207000004</v>
          </cell>
        </row>
        <row r="216">
          <cell r="J216">
            <v>48335</v>
          </cell>
          <cell r="K216">
            <v>44.063074499999999</v>
          </cell>
          <cell r="L216">
            <v>40.719888600000004</v>
          </cell>
          <cell r="M216">
            <v>42.625504562999993</v>
          </cell>
        </row>
        <row r="217">
          <cell r="J217">
            <v>48366</v>
          </cell>
          <cell r="K217">
            <v>50.820445599999999</v>
          </cell>
          <cell r="L217">
            <v>42.400638200000003</v>
          </cell>
          <cell r="M217">
            <v>47.199928417999999</v>
          </cell>
        </row>
        <row r="218">
          <cell r="J218">
            <v>48396</v>
          </cell>
          <cell r="K218">
            <v>56.9818979</v>
          </cell>
          <cell r="L218">
            <v>46.959916700000001</v>
          </cell>
          <cell r="M218">
            <v>52.672445983999999</v>
          </cell>
        </row>
        <row r="219">
          <cell r="J219">
            <v>48427</v>
          </cell>
          <cell r="K219">
            <v>63.303275999999997</v>
          </cell>
          <cell r="L219">
            <v>49.969761900000002</v>
          </cell>
          <cell r="M219">
            <v>57.569864936999998</v>
          </cell>
        </row>
        <row r="220">
          <cell r="J220">
            <v>48458</v>
          </cell>
          <cell r="K220">
            <v>64.376925999999997</v>
          </cell>
          <cell r="L220">
            <v>53.287614699999999</v>
          </cell>
          <cell r="M220">
            <v>59.608522140999995</v>
          </cell>
        </row>
        <row r="221">
          <cell r="J221">
            <v>48488</v>
          </cell>
          <cell r="K221">
            <v>56.427455599999995</v>
          </cell>
          <cell r="L221">
            <v>49.748735600000003</v>
          </cell>
          <cell r="M221">
            <v>53.555605999999997</v>
          </cell>
        </row>
        <row r="222">
          <cell r="J222">
            <v>48519</v>
          </cell>
          <cell r="K222">
            <v>59.011456299999999</v>
          </cell>
          <cell r="L222">
            <v>49.850075900000007</v>
          </cell>
          <cell r="M222">
            <v>55.072062727999999</v>
          </cell>
        </row>
        <row r="223">
          <cell r="J223">
            <v>48549</v>
          </cell>
          <cell r="K223">
            <v>60.6399744</v>
          </cell>
          <cell r="L223">
            <v>51.675192200000005</v>
          </cell>
          <cell r="M223">
            <v>56.785118054000002</v>
          </cell>
        </row>
        <row r="224">
          <cell r="J224">
            <v>48580</v>
          </cell>
          <cell r="K224">
            <v>59.116253599999993</v>
          </cell>
          <cell r="L224">
            <v>50.701051300000003</v>
          </cell>
          <cell r="M224">
            <v>55.497716611000001</v>
          </cell>
        </row>
        <row r="225">
          <cell r="J225">
            <v>48611</v>
          </cell>
          <cell r="K225">
            <v>62.699695000000006</v>
          </cell>
          <cell r="L225">
            <v>52.776666300000002</v>
          </cell>
          <cell r="M225">
            <v>58.432792659</v>
          </cell>
        </row>
        <row r="226">
          <cell r="J226">
            <v>48639</v>
          </cell>
          <cell r="K226">
            <v>54.953842399999999</v>
          </cell>
          <cell r="L226">
            <v>49.212685200000003</v>
          </cell>
          <cell r="M226">
            <v>52.485144804000001</v>
          </cell>
        </row>
        <row r="227">
          <cell r="J227">
            <v>48670</v>
          </cell>
          <cell r="K227">
            <v>52.5939993</v>
          </cell>
          <cell r="L227">
            <v>47.625693200000001</v>
          </cell>
          <cell r="M227">
            <v>50.457627676999998</v>
          </cell>
        </row>
        <row r="228">
          <cell r="J228">
            <v>48700</v>
          </cell>
          <cell r="K228">
            <v>43.609824200000006</v>
          </cell>
          <cell r="L228">
            <v>40.555333900000001</v>
          </cell>
          <cell r="M228">
            <v>42.296393371000001</v>
          </cell>
        </row>
        <row r="229">
          <cell r="J229">
            <v>48731</v>
          </cell>
          <cell r="K229">
            <v>51.245702700000002</v>
          </cell>
          <cell r="L229">
            <v>43.146857199999999</v>
          </cell>
          <cell r="M229">
            <v>47.763199134999994</v>
          </cell>
        </row>
        <row r="230">
          <cell r="J230">
            <v>48761</v>
          </cell>
          <cell r="K230">
            <v>58.016458899999996</v>
          </cell>
          <cell r="L230">
            <v>48.287817000000004</v>
          </cell>
          <cell r="M230">
            <v>53.833142882999994</v>
          </cell>
        </row>
        <row r="231">
          <cell r="J231">
            <v>48792</v>
          </cell>
          <cell r="K231">
            <v>64.768613999999999</v>
          </cell>
          <cell r="L231">
            <v>50.513313199999999</v>
          </cell>
          <cell r="M231">
            <v>58.638834656</v>
          </cell>
        </row>
        <row r="232">
          <cell r="J232">
            <v>48823</v>
          </cell>
          <cell r="K232">
            <v>65.842453599999999</v>
          </cell>
          <cell r="L232">
            <v>54.6044743</v>
          </cell>
          <cell r="M232">
            <v>61.010122500999998</v>
          </cell>
        </row>
        <row r="233">
          <cell r="J233">
            <v>48853</v>
          </cell>
          <cell r="K233">
            <v>59.0664838</v>
          </cell>
          <cell r="L233">
            <v>51.869668900000001</v>
          </cell>
          <cell r="M233">
            <v>55.971853392999989</v>
          </cell>
        </row>
        <row r="234">
          <cell r="J234">
            <v>48884</v>
          </cell>
          <cell r="K234">
            <v>62.920305500000005</v>
          </cell>
          <cell r="L234">
            <v>52.105343200000007</v>
          </cell>
          <cell r="M234">
            <v>58.269871711</v>
          </cell>
        </row>
        <row r="235">
          <cell r="J235">
            <v>48914</v>
          </cell>
          <cell r="K235">
            <v>63.331136199999996</v>
          </cell>
          <cell r="L235">
            <v>53.720479500000003</v>
          </cell>
          <cell r="M235">
            <v>59.198553818999997</v>
          </cell>
        </row>
        <row r="236">
          <cell r="J236">
            <v>48945</v>
          </cell>
          <cell r="K236">
            <v>61.408858099999996</v>
          </cell>
          <cell r="L236">
            <v>52.676151400000002</v>
          </cell>
          <cell r="M236">
            <v>57.653794218999998</v>
          </cell>
        </row>
        <row r="237">
          <cell r="J237">
            <v>48976</v>
          </cell>
          <cell r="K237">
            <v>64.409637599999996</v>
          </cell>
          <cell r="L237">
            <v>54.8559676</v>
          </cell>
          <cell r="M237">
            <v>60.301559499999996</v>
          </cell>
        </row>
        <row r="238">
          <cell r="J238">
            <v>49004</v>
          </cell>
          <cell r="K238">
            <v>56.390015499999997</v>
          </cell>
          <cell r="L238">
            <v>51.105920900000001</v>
          </cell>
          <cell r="M238">
            <v>54.117854821999998</v>
          </cell>
        </row>
        <row r="239">
          <cell r="J239">
            <v>49035</v>
          </cell>
          <cell r="K239">
            <v>54.391248099999999</v>
          </cell>
          <cell r="L239">
            <v>49.400650600000006</v>
          </cell>
          <cell r="M239">
            <v>52.245291174999998</v>
          </cell>
        </row>
        <row r="240">
          <cell r="J240">
            <v>49065</v>
          </cell>
          <cell r="K240">
            <v>46.424303800000004</v>
          </cell>
          <cell r="L240">
            <v>42.547345700000008</v>
          </cell>
          <cell r="M240">
            <v>44.757211817000005</v>
          </cell>
        </row>
        <row r="241">
          <cell r="J241">
            <v>49096</v>
          </cell>
          <cell r="K241">
            <v>53.7490709</v>
          </cell>
          <cell r="L241">
            <v>45.398245500000002</v>
          </cell>
          <cell r="M241">
            <v>50.158215978000001</v>
          </cell>
        </row>
        <row r="242">
          <cell r="J242">
            <v>49126</v>
          </cell>
          <cell r="K242">
            <v>60.253444499999993</v>
          </cell>
          <cell r="L242">
            <v>50.479268000000005</v>
          </cell>
          <cell r="M242">
            <v>56.050548604999996</v>
          </cell>
        </row>
        <row r="243">
          <cell r="J243">
            <v>49157</v>
          </cell>
          <cell r="K243">
            <v>66.447493000000009</v>
          </cell>
          <cell r="L243">
            <v>52.585804700000004</v>
          </cell>
          <cell r="M243">
            <v>60.486967030999999</v>
          </cell>
        </row>
        <row r="244">
          <cell r="J244">
            <v>49188</v>
          </cell>
          <cell r="K244">
            <v>66.522777300000001</v>
          </cell>
          <cell r="L244">
            <v>56.085793200000005</v>
          </cell>
          <cell r="M244">
            <v>62.034874137000003</v>
          </cell>
        </row>
        <row r="245">
          <cell r="J245">
            <v>49218</v>
          </cell>
          <cell r="K245">
            <v>59.7805623</v>
          </cell>
          <cell r="L245">
            <v>52.483503500000005</v>
          </cell>
          <cell r="M245">
            <v>56.642827015999998</v>
          </cell>
        </row>
        <row r="246">
          <cell r="J246">
            <v>49249</v>
          </cell>
          <cell r="K246">
            <v>61.996063199999995</v>
          </cell>
          <cell r="L246">
            <v>51.825818099999999</v>
          </cell>
          <cell r="M246">
            <v>57.622857806999988</v>
          </cell>
        </row>
        <row r="247">
          <cell r="J247">
            <v>49279</v>
          </cell>
          <cell r="K247">
            <v>62.932901500000007</v>
          </cell>
          <cell r="L247">
            <v>54.603294999999996</v>
          </cell>
          <cell r="M247">
            <v>59.351170705000001</v>
          </cell>
        </row>
        <row r="248">
          <cell r="J248">
            <v>49310</v>
          </cell>
          <cell r="K248">
            <v>62.705987800000003</v>
          </cell>
          <cell r="L248">
            <v>52.772507999999995</v>
          </cell>
          <cell r="M248">
            <v>58.434591485999988</v>
          </cell>
        </row>
        <row r="249">
          <cell r="J249">
            <v>49341</v>
          </cell>
          <cell r="K249">
            <v>66.237489699999998</v>
          </cell>
          <cell r="L249">
            <v>55.836169900000002</v>
          </cell>
          <cell r="M249">
            <v>61.764922185999993</v>
          </cell>
        </row>
        <row r="250">
          <cell r="J250">
            <v>49369</v>
          </cell>
          <cell r="K250">
            <v>57.9699411</v>
          </cell>
          <cell r="L250">
            <v>52.233265200000005</v>
          </cell>
          <cell r="M250">
            <v>55.503170463000004</v>
          </cell>
        </row>
        <row r="251">
          <cell r="J251">
            <v>49400</v>
          </cell>
          <cell r="K251">
            <v>56.143072599999996</v>
          </cell>
          <cell r="L251">
            <v>50.952322700000011</v>
          </cell>
          <cell r="M251">
            <v>53.911050142999997</v>
          </cell>
        </row>
        <row r="252">
          <cell r="J252">
            <v>49430</v>
          </cell>
          <cell r="K252">
            <v>48.933395300000001</v>
          </cell>
          <cell r="L252">
            <v>45.214203100000006</v>
          </cell>
          <cell r="M252">
            <v>47.334142654000004</v>
          </cell>
        </row>
        <row r="253">
          <cell r="J253">
            <v>49461</v>
          </cell>
          <cell r="K253">
            <v>53.4976214</v>
          </cell>
          <cell r="L253">
            <v>45.964795800000005</v>
          </cell>
          <cell r="M253">
            <v>50.258506392000001</v>
          </cell>
        </row>
        <row r="254">
          <cell r="J254">
            <v>49491</v>
          </cell>
          <cell r="K254">
            <v>61.218121500000002</v>
          </cell>
          <cell r="L254">
            <v>50.377049300000003</v>
          </cell>
          <cell r="M254">
            <v>56.556460453999996</v>
          </cell>
        </row>
        <row r="255">
          <cell r="J255">
            <v>49522</v>
          </cell>
          <cell r="K255">
            <v>70.079791</v>
          </cell>
          <cell r="L255">
            <v>54.693744100000004</v>
          </cell>
          <cell r="M255">
            <v>63.463790832999997</v>
          </cell>
        </row>
        <row r="256">
          <cell r="J256">
            <v>49553</v>
          </cell>
          <cell r="K256">
            <v>69.136037700000003</v>
          </cell>
          <cell r="L256">
            <v>57.845614200000007</v>
          </cell>
          <cell r="M256">
            <v>64.281155595000001</v>
          </cell>
        </row>
        <row r="257">
          <cell r="J257">
            <v>49583</v>
          </cell>
          <cell r="K257">
            <v>60.425364699999996</v>
          </cell>
          <cell r="L257">
            <v>53.218449400000004</v>
          </cell>
          <cell r="M257">
            <v>57.326391121</v>
          </cell>
        </row>
        <row r="258">
          <cell r="J258">
            <v>49614</v>
          </cell>
          <cell r="K258">
            <v>62.519111500000001</v>
          </cell>
          <cell r="L258">
            <v>52.878708899999999</v>
          </cell>
          <cell r="M258">
            <v>58.373738381999999</v>
          </cell>
        </row>
        <row r="259">
          <cell r="J259">
            <v>49644</v>
          </cell>
          <cell r="K259">
            <v>65.534979799999988</v>
          </cell>
          <cell r="L259">
            <v>56.348725999999999</v>
          </cell>
          <cell r="M259">
            <v>61.584890665999986</v>
          </cell>
        </row>
        <row r="260">
          <cell r="J260">
            <v>49675</v>
          </cell>
          <cell r="K260">
            <v>64.293732199999994</v>
          </cell>
          <cell r="L260">
            <v>54.329472599999995</v>
          </cell>
          <cell r="M260">
            <v>60.009100571999994</v>
          </cell>
        </row>
        <row r="261">
          <cell r="J261">
            <v>49706</v>
          </cell>
          <cell r="K261">
            <v>66.346242700000005</v>
          </cell>
          <cell r="L261">
            <v>55.689722000000003</v>
          </cell>
          <cell r="M261">
            <v>61.763938799000002</v>
          </cell>
        </row>
        <row r="262">
          <cell r="J262">
            <v>49735</v>
          </cell>
          <cell r="K262">
            <v>58.493513599999993</v>
          </cell>
          <cell r="L262">
            <v>54.097972600000006</v>
          </cell>
          <cell r="M262">
            <v>56.603430969999991</v>
          </cell>
        </row>
        <row r="263">
          <cell r="J263">
            <v>49766</v>
          </cell>
          <cell r="K263">
            <v>56.839399400000005</v>
          </cell>
          <cell r="L263">
            <v>51.916784499999991</v>
          </cell>
          <cell r="M263">
            <v>54.722674992999998</v>
          </cell>
        </row>
        <row r="264">
          <cell r="J264">
            <v>49796</v>
          </cell>
          <cell r="K264">
            <v>48.605054600000003</v>
          </cell>
          <cell r="L264">
            <v>45.416220100000004</v>
          </cell>
          <cell r="M264">
            <v>47.233855765000001</v>
          </cell>
        </row>
        <row r="265">
          <cell r="J265">
            <v>49827</v>
          </cell>
          <cell r="K265">
            <v>54.8854726</v>
          </cell>
          <cell r="L265">
            <v>47.686254099999999</v>
          </cell>
          <cell r="M265">
            <v>51.789808644999994</v>
          </cell>
        </row>
        <row r="266">
          <cell r="J266">
            <v>49857</v>
          </cell>
          <cell r="K266">
            <v>62.097633600000002</v>
          </cell>
          <cell r="L266">
            <v>50.6867643</v>
          </cell>
          <cell r="M266">
            <v>57.190959800999998</v>
          </cell>
        </row>
        <row r="267">
          <cell r="J267">
            <v>49888</v>
          </cell>
          <cell r="K267">
            <v>69.800436000000005</v>
          </cell>
          <cell r="L267">
            <v>56.285028100000005</v>
          </cell>
          <cell r="M267">
            <v>63.988810603000005</v>
          </cell>
        </row>
        <row r="268">
          <cell r="J268">
            <v>49919</v>
          </cell>
          <cell r="K268">
            <v>70.657094499999999</v>
          </cell>
          <cell r="L268">
            <v>58.439846199999998</v>
          </cell>
          <cell r="M268">
            <v>65.403677731000002</v>
          </cell>
        </row>
        <row r="269">
          <cell r="J269">
            <v>49949</v>
          </cell>
          <cell r="K269">
            <v>62.764903499999996</v>
          </cell>
          <cell r="L269">
            <v>53.730384899999997</v>
          </cell>
          <cell r="M269">
            <v>58.880060501999992</v>
          </cell>
        </row>
        <row r="270">
          <cell r="J270">
            <v>49980</v>
          </cell>
          <cell r="K270">
            <v>65.958199799999988</v>
          </cell>
          <cell r="L270">
            <v>55.8952405</v>
          </cell>
          <cell r="M270">
            <v>61.631127300999992</v>
          </cell>
        </row>
        <row r="271">
          <cell r="J271">
            <v>50010</v>
          </cell>
          <cell r="K271">
            <v>67.034925400000006</v>
          </cell>
          <cell r="L271">
            <v>57.315294099999996</v>
          </cell>
          <cell r="M271">
            <v>62.855483940999996</v>
          </cell>
        </row>
        <row r="272">
          <cell r="J272">
            <v>50041</v>
          </cell>
          <cell r="K272">
            <v>66.924730800000006</v>
          </cell>
          <cell r="L272">
            <v>56.648552300000006</v>
          </cell>
          <cell r="M272">
            <v>62.505974045000002</v>
          </cell>
        </row>
        <row r="273">
          <cell r="J273">
            <v>50072</v>
          </cell>
          <cell r="K273">
            <v>70.479227499999993</v>
          </cell>
          <cell r="L273">
            <v>58.928873599999996</v>
          </cell>
          <cell r="M273">
            <v>65.512575322999993</v>
          </cell>
        </row>
        <row r="274">
          <cell r="J274">
            <v>50100</v>
          </cell>
          <cell r="K274">
            <v>60.629319500000001</v>
          </cell>
          <cell r="L274">
            <v>56.366080000000004</v>
          </cell>
          <cell r="M274">
            <v>58.796126514999997</v>
          </cell>
        </row>
        <row r="275">
          <cell r="J275">
            <v>50131</v>
          </cell>
          <cell r="K275">
            <v>58.100565000000003</v>
          </cell>
          <cell r="L275">
            <v>53.805372800000001</v>
          </cell>
          <cell r="M275">
            <v>56.253632353999997</v>
          </cell>
        </row>
        <row r="276">
          <cell r="J276">
            <v>50161</v>
          </cell>
          <cell r="K276">
            <v>50.509577200000003</v>
          </cell>
          <cell r="L276">
            <v>47.472485600000006</v>
          </cell>
          <cell r="M276">
            <v>49.203627812000001</v>
          </cell>
        </row>
        <row r="277">
          <cell r="J277">
            <v>50192</v>
          </cell>
          <cell r="K277">
            <v>57.184662100000004</v>
          </cell>
          <cell r="L277">
            <v>49.731109100000005</v>
          </cell>
          <cell r="M277">
            <v>53.979634309999994</v>
          </cell>
        </row>
        <row r="278">
          <cell r="J278">
            <v>50222</v>
          </cell>
          <cell r="K278">
            <v>63.939491400000001</v>
          </cell>
          <cell r="L278">
            <v>52.707802900000004</v>
          </cell>
          <cell r="M278">
            <v>59.109865345000003</v>
          </cell>
        </row>
        <row r="279">
          <cell r="J279">
            <v>50253</v>
          </cell>
          <cell r="K279">
            <v>71.586652000000001</v>
          </cell>
          <cell r="L279">
            <v>57.801442599999994</v>
          </cell>
          <cell r="M279">
            <v>65.659011957999994</v>
          </cell>
        </row>
        <row r="280">
          <cell r="J280">
            <v>50284</v>
          </cell>
          <cell r="K280">
            <v>72.085360800000004</v>
          </cell>
          <cell r="L280">
            <v>59.946230300000003</v>
          </cell>
          <cell r="M280">
            <v>66.865534685</v>
          </cell>
        </row>
        <row r="281">
          <cell r="J281">
            <v>50314</v>
          </cell>
          <cell r="K281">
            <v>63.081788099999997</v>
          </cell>
          <cell r="L281">
            <v>55.124746500000001</v>
          </cell>
          <cell r="M281">
            <v>59.660260211999997</v>
          </cell>
        </row>
        <row r="282">
          <cell r="J282">
            <v>50345</v>
          </cell>
          <cell r="K282">
            <v>66.945594299999996</v>
          </cell>
          <cell r="L282">
            <v>56.781755499999996</v>
          </cell>
          <cell r="M282">
            <v>62.575143615999991</v>
          </cell>
        </row>
        <row r="283">
          <cell r="J283">
            <v>50375</v>
          </cell>
          <cell r="K283">
            <v>70.105582799999993</v>
          </cell>
          <cell r="L283">
            <v>59.805390200000005</v>
          </cell>
          <cell r="M283">
            <v>65.676499981999996</v>
          </cell>
        </row>
        <row r="284">
          <cell r="J284">
            <v>50406</v>
          </cell>
          <cell r="K284">
            <v>68.146930900000001</v>
          </cell>
          <cell r="L284">
            <v>58.908076399999999</v>
          </cell>
          <cell r="M284">
            <v>64.174223464999997</v>
          </cell>
        </row>
        <row r="285">
          <cell r="J285">
            <v>50437</v>
          </cell>
          <cell r="K285">
            <v>70.769483799999989</v>
          </cell>
          <cell r="L285">
            <v>60.174825999999996</v>
          </cell>
          <cell r="M285">
            <v>66.213780945999986</v>
          </cell>
        </row>
        <row r="286">
          <cell r="J286">
            <v>50465</v>
          </cell>
          <cell r="K286">
            <v>61.984895399999999</v>
          </cell>
          <cell r="L286">
            <v>56.688409399999998</v>
          </cell>
          <cell r="M286">
            <v>59.707406419999998</v>
          </cell>
        </row>
        <row r="287">
          <cell r="J287">
            <v>50496</v>
          </cell>
          <cell r="K287">
            <v>60.081553200000002</v>
          </cell>
          <cell r="L287">
            <v>56.271184300000002</v>
          </cell>
          <cell r="M287">
            <v>58.443094572999996</v>
          </cell>
        </row>
        <row r="288">
          <cell r="J288">
            <v>50526</v>
          </cell>
          <cell r="K288">
            <v>53.759611399999997</v>
          </cell>
          <cell r="L288">
            <v>50.985618500000001</v>
          </cell>
          <cell r="M288">
            <v>52.566794452999993</v>
          </cell>
        </row>
        <row r="289">
          <cell r="J289">
            <v>50557</v>
          </cell>
          <cell r="K289">
            <v>59.532894900000002</v>
          </cell>
          <cell r="L289">
            <v>52.154442899999999</v>
          </cell>
          <cell r="M289">
            <v>56.360160539999995</v>
          </cell>
        </row>
        <row r="290">
          <cell r="J290">
            <v>50587</v>
          </cell>
          <cell r="K290">
            <v>65.904366899999999</v>
          </cell>
          <cell r="L290">
            <v>54.754697300000004</v>
          </cell>
          <cell r="M290">
            <v>61.110008972000003</v>
          </cell>
        </row>
        <row r="291">
          <cell r="J291">
            <v>50618</v>
          </cell>
          <cell r="K291">
            <v>73.829679999999996</v>
          </cell>
          <cell r="L291">
            <v>60.070921700000007</v>
          </cell>
          <cell r="M291">
            <v>67.913413930999994</v>
          </cell>
        </row>
        <row r="292">
          <cell r="J292">
            <v>50649</v>
          </cell>
          <cell r="K292">
            <v>72.098239100000001</v>
          </cell>
          <cell r="L292">
            <v>61.373144600000003</v>
          </cell>
          <cell r="M292">
            <v>67.486448464999995</v>
          </cell>
        </row>
        <row r="293">
          <cell r="J293">
            <v>50679</v>
          </cell>
          <cell r="K293">
            <v>64.5289334</v>
          </cell>
          <cell r="L293">
            <v>57.265215900000001</v>
          </cell>
          <cell r="M293">
            <v>61.405534875000001</v>
          </cell>
        </row>
        <row r="294">
          <cell r="J294">
            <v>50710</v>
          </cell>
          <cell r="K294">
            <v>69.394672499999999</v>
          </cell>
          <cell r="L294">
            <v>59.076160399999999</v>
          </cell>
          <cell r="M294">
            <v>64.957712297</v>
          </cell>
        </row>
        <row r="295">
          <cell r="J295">
            <v>50740</v>
          </cell>
          <cell r="K295">
            <v>71.531839300000001</v>
          </cell>
          <cell r="L295">
            <v>61.678030500000006</v>
          </cell>
          <cell r="M295">
            <v>67.294701516000003</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DOC"/>
      <sheetName val="Other Cost Input"/>
      <sheetName val="IndexedSTF_Source"/>
      <sheetName val="Market_Price"/>
      <sheetName val="PacifiCorpSTF"/>
      <sheetName val="PacifiCorp STF_Raw Data"/>
    </sheetNames>
    <sheetDataSet>
      <sheetData sheetId="0"/>
      <sheetData sheetId="1"/>
      <sheetData sheetId="2"/>
      <sheetData sheetId="3"/>
      <sheetData sheetId="4"/>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Description"/>
      <sheetName val="VDOC"/>
      <sheetName val="0-GRID IRP Displaced"/>
      <sheetName val="WyoWind1"/>
      <sheetName val="WyoWind2"/>
      <sheetName val="WyoWind3"/>
      <sheetName val="WyoWind4"/>
      <sheetName val="WyoWind5"/>
      <sheetName val="0-GRID Potential"/>
      <sheetName val="0-GRID Load"/>
      <sheetName val="1-GRID Demand"/>
      <sheetName val="2-GRID (Cal ISO)"/>
      <sheetName val="3-GRID-Lewis Losses"/>
      <sheetName val="4-GRID Load Contingency"/>
      <sheetName val="5-GRID p162259"/>
      <sheetName val="6-Degradation"/>
      <sheetName val="7-RAMP Loss"/>
      <sheetName val="B-GRID (ActualLoadOnly)"/>
      <sheetName val="C-GRID (ID Only)"/>
      <sheetName val="Source - Ramp Losses"/>
      <sheetName val="Source - Station Use"/>
    </sheetNames>
    <sheetDataSet>
      <sheetData sheetId="0" refreshError="1"/>
      <sheetData sheetId="1" refreshError="1"/>
      <sheetData sheetId="2">
        <row r="3">
          <cell r="W3">
            <v>0.14499999999999999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46">
          <cell r="O46">
            <v>5673.378255432378</v>
          </cell>
          <cell r="P46">
            <v>224.73491729221749</v>
          </cell>
        </row>
        <row r="47">
          <cell r="O47">
            <v>2587.9564935369626</v>
          </cell>
          <cell r="P47">
            <v>946.54831756954536</v>
          </cell>
        </row>
        <row r="48">
          <cell r="O48">
            <v>4214.1564828629798</v>
          </cell>
          <cell r="P48">
            <v>141.41978259103564</v>
          </cell>
        </row>
        <row r="49">
          <cell r="O49">
            <v>5434.9796223408312</v>
          </cell>
          <cell r="P49">
            <v>294.02197290578601</v>
          </cell>
        </row>
        <row r="50">
          <cell r="O50">
            <v>8444.8661848296906</v>
          </cell>
          <cell r="P50">
            <v>940.52190637958643</v>
          </cell>
        </row>
        <row r="51">
          <cell r="O51">
            <v>6451.7370567470771</v>
          </cell>
          <cell r="P51">
            <v>390.10968436333974</v>
          </cell>
        </row>
        <row r="52">
          <cell r="O52">
            <v>5497.5280885022812</v>
          </cell>
          <cell r="P52">
            <v>582.55308169602745</v>
          </cell>
        </row>
        <row r="53">
          <cell r="O53">
            <v>5939.3770909410341</v>
          </cell>
          <cell r="P53">
            <v>0</v>
          </cell>
        </row>
        <row r="54">
          <cell r="O54">
            <v>5522.6919584415537</v>
          </cell>
          <cell r="P54">
            <v>408.18891793321649</v>
          </cell>
        </row>
        <row r="55">
          <cell r="O55">
            <v>4845.8251229443977</v>
          </cell>
          <cell r="P55">
            <v>575.92402938707266</v>
          </cell>
        </row>
        <row r="56">
          <cell r="O56">
            <v>5868.6125563231853</v>
          </cell>
          <cell r="P56">
            <v>433.09808418504662</v>
          </cell>
        </row>
        <row r="57">
          <cell r="O57">
            <v>5541.3399656135107</v>
          </cell>
          <cell r="P57">
            <v>82.963594048434246</v>
          </cell>
        </row>
      </sheetData>
      <sheetData sheetId="20">
        <row r="78">
          <cell r="H78">
            <v>5438</v>
          </cell>
        </row>
        <row r="79">
          <cell r="H79">
            <v>5692</v>
          </cell>
        </row>
        <row r="80">
          <cell r="H80">
            <v>6330</v>
          </cell>
        </row>
        <row r="81">
          <cell r="H81">
            <v>5570</v>
          </cell>
        </row>
        <row r="82">
          <cell r="H82">
            <v>6657</v>
          </cell>
        </row>
        <row r="83">
          <cell r="H83">
            <v>5458</v>
          </cell>
        </row>
        <row r="84">
          <cell r="H84">
            <v>5552</v>
          </cell>
        </row>
        <row r="85">
          <cell r="H85">
            <v>6198</v>
          </cell>
        </row>
        <row r="86">
          <cell r="H86">
            <v>5790</v>
          </cell>
        </row>
        <row r="87">
          <cell r="H87">
            <v>6411</v>
          </cell>
        </row>
        <row r="88">
          <cell r="H88">
            <v>5918</v>
          </cell>
        </row>
        <row r="89">
          <cell r="H89">
            <v>4392</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A BaseLoad"/>
      <sheetName val="Table 2B Wind"/>
      <sheetName val="Table 2C SolarFixed"/>
      <sheetName val="Table 2D SolarTracking"/>
      <sheetName val="Tables 3 to 5"/>
      <sheetName val="Table 6"/>
      <sheetName val="Table 7"/>
      <sheetName val="Table 8"/>
      <sheetName val="Table 9"/>
      <sheetName val="Table 10"/>
      <sheetName val="--- Do Not Print ---&gt;"/>
      <sheetName val="Tariff Page"/>
      <sheetName val="Tariff Page Solar Fixed"/>
      <sheetName val="Tariff Page Solar Tracking"/>
      <sheetName val="Tariff Page Wind"/>
      <sheetName val="Profile "/>
      <sheetName val="OFPC 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45">
          <cell r="B45">
            <v>2.1800000000000002</v>
          </cell>
        </row>
        <row r="46">
          <cell r="B46">
            <v>2.83</v>
          </cell>
        </row>
      </sheetData>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Data"/>
      <sheetName val="Summary"/>
      <sheetName val="Avoided Costs"/>
      <sheetName val="AC Dollars"/>
      <sheetName val="Delta"/>
      <sheetName val="NPC"/>
      <sheetName val="BASE"/>
      <sheetName val="Trapped Adj"/>
      <sheetName val="EIM"/>
      <sheetName val="Integration"/>
      <sheetName val="FuelCalc"/>
      <sheetName val="Hermiston"/>
      <sheetName val="GRID LTC ($)"/>
      <sheetName val="GRID LTC (MWH)"/>
      <sheetName val="GRID Emergency Purchase (MWh)"/>
      <sheetName val="GRID Emergency Purchase ($)"/>
      <sheetName val="GRID Transmission Costs ($)"/>
      <sheetName val="GRID Fuel Price ($MMBTu)"/>
      <sheetName val="GRID Fuel Used (MMBTu)"/>
      <sheetName val="GRID Thermal Fuel Burn ($)"/>
      <sheetName val="GRID Thermal Generation (MWH)"/>
      <sheetName val="GRID Hydro Generation (MWH)"/>
      <sheetName val="GRID Purchases (MWH)"/>
      <sheetName val="GRID Purchases ($)"/>
      <sheetName val="GRID Sales (MWH)"/>
      <sheetName val="GRID Sales ($)"/>
      <sheetName val="GRID Nameplate (MW)"/>
      <sheetName val="GRID Load (MWH)"/>
      <sheetName val="GRID ST Firm Sales (MWH)"/>
      <sheetName val="GRID ST Firm Sales ($)"/>
      <sheetName val="GRID ST Firm Purchases (MWH)"/>
      <sheetName val="GRID ST Firm Purchases ($)"/>
      <sheetName val="GRID Reserves (MWh)"/>
      <sheetName val="MacroBuilder"/>
      <sheetName val="NPC Version Log"/>
    </sheetNames>
    <sheetDataSet>
      <sheetData sheetId="0"/>
      <sheetData sheetId="1"/>
      <sheetData sheetId="2">
        <row r="7">
          <cell r="C7">
            <v>18.307359120356139</v>
          </cell>
          <cell r="D7">
            <v>20.875336507658222</v>
          </cell>
          <cell r="E7">
            <v>23.671288016734877</v>
          </cell>
          <cell r="F7">
            <v>21.392186982191063</v>
          </cell>
          <cell r="G7">
            <v>17.245607603231569</v>
          </cell>
          <cell r="H7">
            <v>15.496863047139543</v>
          </cell>
          <cell r="I7">
            <v>15.118263965327161</v>
          </cell>
          <cell r="J7">
            <v>17.51619328042478</v>
          </cell>
          <cell r="K7">
            <v>18.053495639360996</v>
          </cell>
          <cell r="L7">
            <v>17.137339566055093</v>
          </cell>
          <cell r="M7">
            <v>17.44518470199905</v>
          </cell>
          <cell r="N7">
            <v>17.682195566817654</v>
          </cell>
          <cell r="O7">
            <v>19.360205165516806</v>
          </cell>
        </row>
        <row r="8">
          <cell r="C8">
            <v>17.609476282691944</v>
          </cell>
          <cell r="D8">
            <v>19.961607946943207</v>
          </cell>
          <cell r="E8">
            <v>17.977871868348696</v>
          </cell>
          <cell r="F8">
            <v>17.822453661790981</v>
          </cell>
          <cell r="G8">
            <v>14.953163363047752</v>
          </cell>
          <cell r="H8">
            <v>12.841338045867033</v>
          </cell>
          <cell r="I8">
            <v>15.556344508161798</v>
          </cell>
          <cell r="J8">
            <v>19.546943696490327</v>
          </cell>
          <cell r="K8">
            <v>18.418399463798668</v>
          </cell>
          <cell r="L8">
            <v>17.922061606271566</v>
          </cell>
          <cell r="M8">
            <v>18.55332017618813</v>
          </cell>
          <cell r="N8">
            <v>16.976765393684939</v>
          </cell>
          <cell r="O8">
            <v>18.907484291502236</v>
          </cell>
        </row>
        <row r="9">
          <cell r="C9">
            <v>16.895714158969433</v>
          </cell>
          <cell r="D9">
            <v>14.356817235338665</v>
          </cell>
          <cell r="E9">
            <v>17.019012064368251</v>
          </cell>
          <cell r="F9">
            <v>16.669761849898634</v>
          </cell>
          <cell r="G9">
            <v>15.227309222112186</v>
          </cell>
          <cell r="H9">
            <v>14.097016516703265</v>
          </cell>
          <cell r="I9">
            <v>13.940791328053276</v>
          </cell>
          <cell r="J9">
            <v>20.350896056646754</v>
          </cell>
          <cell r="K9">
            <v>18.534609627449115</v>
          </cell>
          <cell r="L9">
            <v>17.109171838333605</v>
          </cell>
          <cell r="M9">
            <v>17.461910101673826</v>
          </cell>
          <cell r="N9">
            <v>15.970110062739771</v>
          </cell>
          <cell r="O9">
            <v>19.78456082229356</v>
          </cell>
        </row>
        <row r="10">
          <cell r="C10">
            <v>-0.82398149205100146</v>
          </cell>
          <cell r="D10">
            <v>-2.0269242699509524</v>
          </cell>
          <cell r="E10">
            <v>-1.4603219991592888</v>
          </cell>
          <cell r="F10">
            <v>-24.859059375561731</v>
          </cell>
          <cell r="G10">
            <v>-8.6740148759891902</v>
          </cell>
          <cell r="H10">
            <v>-4.8681394602582921</v>
          </cell>
          <cell r="I10">
            <v>5.8840648616775078E-2</v>
          </cell>
          <cell r="J10">
            <v>6.5034272126094246</v>
          </cell>
          <cell r="K10">
            <v>6.954335819410332</v>
          </cell>
          <cell r="L10">
            <v>4.6745379159182354</v>
          </cell>
          <cell r="M10">
            <v>2.012462662717295</v>
          </cell>
          <cell r="N10">
            <v>-2.2173756752813869</v>
          </cell>
          <cell r="O10">
            <v>5.5292013579455466</v>
          </cell>
        </row>
        <row r="11">
          <cell r="C11">
            <v>0.82937190498511493</v>
          </cell>
          <cell r="D11">
            <v>-1.6919251413976704</v>
          </cell>
          <cell r="E11">
            <v>-1.6153339774844455</v>
          </cell>
          <cell r="F11">
            <v>-5.6916585854034594</v>
          </cell>
          <cell r="G11">
            <v>-9.2405940812359333</v>
          </cell>
          <cell r="H11">
            <v>-4.9561338558798234</v>
          </cell>
          <cell r="I11">
            <v>0.17607384900054196</v>
          </cell>
          <cell r="J11">
            <v>6.598057130921795</v>
          </cell>
          <cell r="K11">
            <v>7.1498873679880477</v>
          </cell>
          <cell r="L11">
            <v>5.0598786396629194</v>
          </cell>
          <cell r="M11">
            <v>2.0284096772120326</v>
          </cell>
          <cell r="N11">
            <v>-2.3798059767040565</v>
          </cell>
          <cell r="O11">
            <v>6.9800576301915767</v>
          </cell>
        </row>
        <row r="12">
          <cell r="C12">
            <v>0.1765114762036149</v>
          </cell>
          <cell r="D12">
            <v>-1.7626267792330983</v>
          </cell>
          <cell r="E12">
            <v>-6.3266749753630807</v>
          </cell>
          <cell r="F12">
            <v>-6.2177481814301441</v>
          </cell>
          <cell r="G12">
            <v>-9.8722726670399883</v>
          </cell>
          <cell r="H12">
            <v>-5.1691459030273732</v>
          </cell>
          <cell r="I12">
            <v>0.42698259643777831</v>
          </cell>
          <cell r="J12">
            <v>6.9271899472172818</v>
          </cell>
          <cell r="K12">
            <v>6.8250974717014241</v>
          </cell>
          <cell r="L12">
            <v>4.3746546969463012</v>
          </cell>
          <cell r="M12">
            <v>2.247654670675272</v>
          </cell>
          <cell r="N12">
            <v>-3.3991147892696536</v>
          </cell>
          <cell r="O12">
            <v>5.5495806924380053</v>
          </cell>
        </row>
        <row r="13">
          <cell r="C13">
            <v>-1.7511595559144708</v>
          </cell>
          <cell r="D13">
            <v>-2.040977598389234</v>
          </cell>
          <cell r="E13">
            <v>-3.929479091950022</v>
          </cell>
          <cell r="F13">
            <v>-5.1148703586652919</v>
          </cell>
          <cell r="G13">
            <v>-10.90479862711306</v>
          </cell>
          <cell r="H13">
            <v>-4.3154306092972474</v>
          </cell>
          <cell r="I13">
            <v>0.99553694681039961</v>
          </cell>
          <cell r="J13">
            <v>8.5981672696480604</v>
          </cell>
          <cell r="K13">
            <v>-24.807252622982976</v>
          </cell>
          <cell r="L13">
            <v>10.462763268891345</v>
          </cell>
          <cell r="M13">
            <v>3.8002863895849148</v>
          </cell>
          <cell r="N13">
            <v>-2.5565722615922382</v>
          </cell>
          <cell r="O13">
            <v>5.3654760357653366</v>
          </cell>
        </row>
        <row r="14">
          <cell r="C14">
            <v>3.8799447850989801</v>
          </cell>
          <cell r="D14">
            <v>0.10151163121296353</v>
          </cell>
          <cell r="E14">
            <v>-2.5464543281226053</v>
          </cell>
          <cell r="F14">
            <v>-5.3923096135521789</v>
          </cell>
          <cell r="G14">
            <v>-10.421599476021848</v>
          </cell>
          <cell r="H14">
            <v>-5.4011377168672334</v>
          </cell>
          <cell r="I14">
            <v>1.8131975063906525</v>
          </cell>
          <cell r="J14">
            <v>10.278450519225975</v>
          </cell>
          <cell r="K14">
            <v>8.5141209878902604</v>
          </cell>
          <cell r="L14">
            <v>27.991399942738497</v>
          </cell>
          <cell r="M14">
            <v>3.162654290101063</v>
          </cell>
          <cell r="N14">
            <v>-1.5957150528326851</v>
          </cell>
          <cell r="O14">
            <v>7.367787937750732</v>
          </cell>
        </row>
        <row r="15">
          <cell r="C15">
            <v>0.78067836153752024</v>
          </cell>
          <cell r="D15">
            <v>-1.5272077465746394</v>
          </cell>
          <cell r="E15">
            <v>-4.8370670000890872</v>
          </cell>
          <cell r="F15">
            <v>-7.762123430559968</v>
          </cell>
          <cell r="G15">
            <v>-12.114085132312043</v>
          </cell>
          <cell r="H15">
            <v>-4.6252626762097409</v>
          </cell>
          <cell r="I15">
            <v>-0.3982505480351437</v>
          </cell>
          <cell r="J15">
            <v>9.8270796029748286</v>
          </cell>
          <cell r="K15">
            <v>8.6002025104794448</v>
          </cell>
          <cell r="L15">
            <v>6.6560270716022751</v>
          </cell>
          <cell r="M15">
            <v>3.4384939565967172</v>
          </cell>
          <cell r="N15">
            <v>-2.9813982495101032</v>
          </cell>
          <cell r="O15">
            <v>5.2373551107551899</v>
          </cell>
        </row>
        <row r="16">
          <cell r="C16">
            <v>-7.373912356940801E-2</v>
          </cell>
          <cell r="D16">
            <v>-4.987845737098108</v>
          </cell>
          <cell r="E16">
            <v>-7.1843629005418004</v>
          </cell>
          <cell r="F16">
            <v>-11.066681302400887</v>
          </cell>
          <cell r="G16">
            <v>-13.268639321742002</v>
          </cell>
          <cell r="H16">
            <v>-5.939177333336878</v>
          </cell>
          <cell r="I16">
            <v>0.65454159777544674</v>
          </cell>
          <cell r="J16">
            <v>10.089762825265822</v>
          </cell>
          <cell r="K16">
            <v>10.036601338031977</v>
          </cell>
          <cell r="L16">
            <v>7.6972606650610214</v>
          </cell>
          <cell r="M16">
            <v>3.0800050325991055</v>
          </cell>
          <cell r="N16">
            <v>-4.1038019403876129</v>
          </cell>
          <cell r="O16">
            <v>2.6047622455041064</v>
          </cell>
        </row>
        <row r="17">
          <cell r="C17">
            <v>-11.045267606359456</v>
          </cell>
          <cell r="D17">
            <v>-38.039909428460028</v>
          </cell>
          <cell r="E17">
            <v>-32.567692733743421</v>
          </cell>
          <cell r="F17">
            <v>-22.439561949900238</v>
          </cell>
          <cell r="G17">
            <v>-20.4855355762671</v>
          </cell>
          <cell r="H17">
            <v>-10.031188025435478</v>
          </cell>
          <cell r="I17">
            <v>-1.5541967226365578</v>
          </cell>
          <cell r="J17">
            <v>9.1585921322654897</v>
          </cell>
          <cell r="K17">
            <v>9.2075963902078879</v>
          </cell>
          <cell r="L17">
            <v>6.7225519340885294</v>
          </cell>
          <cell r="M17">
            <v>-4.9282014322332195</v>
          </cell>
          <cell r="N17">
            <v>-23.278401668994732</v>
          </cell>
          <cell r="O17">
            <v>-21.316748214981278</v>
          </cell>
        </row>
        <row r="18">
          <cell r="C18">
            <v>-13.81457716629888</v>
          </cell>
          <cell r="D18">
            <v>-44.864000891123226</v>
          </cell>
          <cell r="E18">
            <v>-40.852622857101323</v>
          </cell>
          <cell r="F18">
            <v>-24.734854018188837</v>
          </cell>
          <cell r="G18">
            <v>-23.695565463284318</v>
          </cell>
          <cell r="H18">
            <v>-10.445597957548573</v>
          </cell>
          <cell r="I18">
            <v>-2.9404202714461292</v>
          </cell>
          <cell r="J18">
            <v>8.233971750813744</v>
          </cell>
          <cell r="K18">
            <v>10.844742441187833</v>
          </cell>
          <cell r="L18">
            <v>7.2034471577449422</v>
          </cell>
          <cell r="M18">
            <v>-5.7705259043409436</v>
          </cell>
          <cell r="N18">
            <v>-28.420097798580567</v>
          </cell>
          <cell r="O18">
            <v>-30.300672538796153</v>
          </cell>
        </row>
        <row r="19">
          <cell r="C19">
            <v>-15.733447215129086</v>
          </cell>
          <cell r="D19">
            <v>-52.522856220647384</v>
          </cell>
          <cell r="E19">
            <v>-46.309857994841622</v>
          </cell>
          <cell r="F19">
            <v>-27.725073361261281</v>
          </cell>
          <cell r="G19">
            <v>-23.852480361894997</v>
          </cell>
          <cell r="H19">
            <v>-11.181915991882835</v>
          </cell>
          <cell r="I19">
            <v>-2.8864736185047142</v>
          </cell>
          <cell r="J19">
            <v>9.835320234026506</v>
          </cell>
          <cell r="K19">
            <v>12.691525871440879</v>
          </cell>
          <cell r="L19">
            <v>7.8732386188101318</v>
          </cell>
          <cell r="M19">
            <v>-8.1885317100061563</v>
          </cell>
          <cell r="N19">
            <v>-32.993475239964845</v>
          </cell>
          <cell r="O19">
            <v>-35.287119518370943</v>
          </cell>
        </row>
        <row r="20">
          <cell r="C20">
            <v>-16.7958661694373</v>
          </cell>
          <cell r="D20">
            <v>-58.698348421172611</v>
          </cell>
          <cell r="E20">
            <v>-51.765659078347305</v>
          </cell>
          <cell r="F20">
            <v>-30.384265982321896</v>
          </cell>
          <cell r="G20">
            <v>-25.185377431053698</v>
          </cell>
          <cell r="H20">
            <v>-11.96044880707213</v>
          </cell>
          <cell r="I20">
            <v>-1.2925291587577636</v>
          </cell>
          <cell r="J20">
            <v>11.197703917853543</v>
          </cell>
          <cell r="K20">
            <v>12.405625776696349</v>
          </cell>
          <cell r="L20">
            <v>8.8996365731851217</v>
          </cell>
          <cell r="M20">
            <v>-8.5369475616213411</v>
          </cell>
          <cell r="N20">
            <v>-32.03192891509098</v>
          </cell>
          <cell r="O20">
            <v>-38.462782286993416</v>
          </cell>
        </row>
        <row r="21">
          <cell r="C21">
            <v>-19.501405167192651</v>
          </cell>
          <cell r="D21">
            <v>-60.11433846102053</v>
          </cell>
          <cell r="E21">
            <v>-51.997148385074802</v>
          </cell>
          <cell r="F21">
            <v>-31.613366448433784</v>
          </cell>
          <cell r="G21">
            <v>-25.799959305927711</v>
          </cell>
          <cell r="H21">
            <v>-12.731322257825729</v>
          </cell>
          <cell r="I21">
            <v>-2.5969578982300918</v>
          </cell>
          <cell r="J21">
            <v>11.713828499324366</v>
          </cell>
          <cell r="K21">
            <v>13.328975971856611</v>
          </cell>
          <cell r="L21">
            <v>8.5738657468824506</v>
          </cell>
          <cell r="M21">
            <v>-7.7079949566167363</v>
          </cell>
          <cell r="N21">
            <v>-33.779410348521274</v>
          </cell>
          <cell r="O21">
            <v>-62.746095347437617</v>
          </cell>
        </row>
        <row r="22">
          <cell r="C22">
            <v>-13.748545362515648</v>
          </cell>
          <cell r="D22">
            <v>-50.859377457251213</v>
          </cell>
          <cell r="E22">
            <v>-46.569845088366172</v>
          </cell>
          <cell r="F22">
            <v>-30.150515586268444</v>
          </cell>
          <cell r="G22">
            <v>-24.82574283282008</v>
          </cell>
          <cell r="H22">
            <v>-14.390902437988503</v>
          </cell>
          <cell r="I22">
            <v>-1.2259344769290503</v>
          </cell>
          <cell r="J22">
            <v>10.886072949525985</v>
          </cell>
          <cell r="K22">
            <v>13.904910158356639</v>
          </cell>
          <cell r="L22">
            <v>10.147062669351159</v>
          </cell>
          <cell r="M22">
            <v>-5.0265778442850797</v>
          </cell>
          <cell r="N22">
            <v>-28.924522030442883</v>
          </cell>
          <cell r="O22">
            <v>-23.340522288469195</v>
          </cell>
        </row>
        <row r="23">
          <cell r="C23">
            <v>-14.972203781513025</v>
          </cell>
          <cell r="D23">
            <v>-53.248015515749636</v>
          </cell>
          <cell r="E23">
            <v>-49.682898810834772</v>
          </cell>
          <cell r="F23">
            <v>-32.515876389692849</v>
          </cell>
          <cell r="G23">
            <v>-28.659604511539978</v>
          </cell>
          <cell r="H23">
            <v>-14.545964029073259</v>
          </cell>
          <cell r="I23">
            <v>-0.89497169054817316</v>
          </cell>
          <cell r="J23">
            <v>10.932817769724636</v>
          </cell>
          <cell r="K23">
            <v>14.498548349456879</v>
          </cell>
          <cell r="L23">
            <v>9.180683516726317</v>
          </cell>
          <cell r="M23">
            <v>-5.8033893578084745</v>
          </cell>
          <cell r="N23">
            <v>-31.108425473331614</v>
          </cell>
          <cell r="O23">
            <v>-24.624040470081408</v>
          </cell>
        </row>
        <row r="24">
          <cell r="C24">
            <v>-15.192564220737061</v>
          </cell>
          <cell r="D24">
            <v>-54.546204330896472</v>
          </cell>
          <cell r="E24">
            <v>-50.320192692502602</v>
          </cell>
          <cell r="F24">
            <v>-33.245513407451895</v>
          </cell>
          <cell r="G24">
            <v>-30.773818861911394</v>
          </cell>
          <cell r="H24">
            <v>-14.781585478561853</v>
          </cell>
          <cell r="I24">
            <v>-2.0552216405371957</v>
          </cell>
          <cell r="J24">
            <v>12.285482254823787</v>
          </cell>
          <cell r="K24">
            <v>15.601617160579542</v>
          </cell>
          <cell r="L24">
            <v>10.415933688048627</v>
          </cell>
          <cell r="M24">
            <v>-5.1131443169100077</v>
          </cell>
          <cell r="N24">
            <v>-32.809930980144081</v>
          </cell>
          <cell r="O24">
            <v>-25.020731458015419</v>
          </cell>
        </row>
        <row r="25">
          <cell r="C25">
            <v>-16.823793037965128</v>
          </cell>
          <cell r="D25">
            <v>-59.533005754681312</v>
          </cell>
          <cell r="E25">
            <v>-50.527838579542802</v>
          </cell>
          <cell r="F25">
            <v>-33.721299438101823</v>
          </cell>
          <cell r="G25">
            <v>-30.982315296468617</v>
          </cell>
          <cell r="H25">
            <v>-12.888776789410619</v>
          </cell>
          <cell r="I25">
            <v>-0.39221060693330895</v>
          </cell>
          <cell r="J25">
            <v>14.561363230067061</v>
          </cell>
          <cell r="K25">
            <v>18.527684448347387</v>
          </cell>
          <cell r="L25">
            <v>11.044208260833241</v>
          </cell>
          <cell r="M25">
            <v>-8.5511649573441435</v>
          </cell>
          <cell r="N25">
            <v>-39.782931825940132</v>
          </cell>
          <cell r="O25">
            <v>-35.443923309510822</v>
          </cell>
        </row>
        <row r="26">
          <cell r="C26">
            <v>-21.279851648068401</v>
          </cell>
          <cell r="D26">
            <v>-70.284246205801395</v>
          </cell>
          <cell r="E26">
            <v>-64.194909541811498</v>
          </cell>
          <cell r="F26">
            <v>-44.742114620107721</v>
          </cell>
          <cell r="G26">
            <v>-41.411358388660226</v>
          </cell>
          <cell r="H26">
            <v>-19.872231305520344</v>
          </cell>
          <cell r="I26">
            <v>-4.263626606663645</v>
          </cell>
          <cell r="J26">
            <v>13.260413946264451</v>
          </cell>
          <cell r="K26">
            <v>18.972526329879482</v>
          </cell>
          <cell r="L26">
            <v>8.9002162748226716</v>
          </cell>
          <cell r="M26">
            <v>-9.7053080919931425</v>
          </cell>
          <cell r="N26">
            <v>-41.298186086132105</v>
          </cell>
          <cell r="O26">
            <v>-35.50804619153859</v>
          </cell>
        </row>
      </sheetData>
      <sheetData sheetId="3"/>
      <sheetData sheetId="4">
        <row r="1">
          <cell r="A1" t="str">
            <v>PacifiCorp</v>
          </cell>
          <cell r="F1">
            <v>0</v>
          </cell>
          <cell r="G1">
            <v>0</v>
          </cell>
          <cell r="H1">
            <v>0</v>
          </cell>
          <cell r="I1">
            <v>0</v>
          </cell>
          <cell r="J1">
            <v>0</v>
          </cell>
          <cell r="K1">
            <v>0</v>
          </cell>
          <cell r="L1">
            <v>0</v>
          </cell>
          <cell r="M1">
            <v>0</v>
          </cell>
          <cell r="N1">
            <v>0</v>
          </cell>
          <cell r="O1">
            <v>0</v>
          </cell>
          <cell r="P1">
            <v>0</v>
          </cell>
          <cell r="Q1">
            <v>0</v>
          </cell>
          <cell r="R1">
            <v>0</v>
          </cell>
          <cell r="S1">
            <v>0</v>
          </cell>
          <cell r="T1">
            <v>0</v>
          </cell>
          <cell r="U1">
            <v>0</v>
          </cell>
          <cell r="V1">
            <v>0</v>
          </cell>
          <cell r="W1">
            <v>0</v>
          </cell>
          <cell r="X1">
            <v>0</v>
          </cell>
          <cell r="Y1">
            <v>0</v>
          </cell>
          <cell r="Z1">
            <v>0</v>
          </cell>
          <cell r="AA1">
            <v>0</v>
          </cell>
          <cell r="AB1">
            <v>0</v>
          </cell>
          <cell r="AC1">
            <v>0</v>
          </cell>
          <cell r="AD1">
            <v>0</v>
          </cell>
          <cell r="AE1">
            <v>0</v>
          </cell>
          <cell r="AF1">
            <v>0</v>
          </cell>
          <cell r="AG1">
            <v>0</v>
          </cell>
          <cell r="AH1">
            <v>0</v>
          </cell>
          <cell r="AI1">
            <v>0</v>
          </cell>
          <cell r="AJ1">
            <v>0</v>
          </cell>
          <cell r="AK1">
            <v>0</v>
          </cell>
          <cell r="AL1">
            <v>0</v>
          </cell>
          <cell r="AM1">
            <v>0</v>
          </cell>
          <cell r="AN1">
            <v>0</v>
          </cell>
          <cell r="AO1">
            <v>0</v>
          </cell>
          <cell r="AP1">
            <v>0</v>
          </cell>
          <cell r="AQ1">
            <v>0</v>
          </cell>
          <cell r="AR1">
            <v>0</v>
          </cell>
          <cell r="AS1">
            <v>0</v>
          </cell>
          <cell r="AT1">
            <v>0</v>
          </cell>
          <cell r="AU1">
            <v>0</v>
          </cell>
          <cell r="AV1">
            <v>0</v>
          </cell>
          <cell r="AW1">
            <v>0</v>
          </cell>
          <cell r="AX1">
            <v>0</v>
          </cell>
          <cell r="AY1">
            <v>0</v>
          </cell>
          <cell r="AZ1">
            <v>0</v>
          </cell>
          <cell r="BA1">
            <v>0</v>
          </cell>
          <cell r="BB1">
            <v>0</v>
          </cell>
          <cell r="BC1">
            <v>0</v>
          </cell>
          <cell r="BD1">
            <v>0</v>
          </cell>
          <cell r="BE1">
            <v>0</v>
          </cell>
          <cell r="BF1">
            <v>0</v>
          </cell>
          <cell r="BG1">
            <v>0</v>
          </cell>
          <cell r="BH1">
            <v>0</v>
          </cell>
          <cell r="BI1">
            <v>0</v>
          </cell>
          <cell r="BJ1">
            <v>0</v>
          </cell>
          <cell r="BK1">
            <v>0</v>
          </cell>
          <cell r="BL1">
            <v>0</v>
          </cell>
          <cell r="BM1">
            <v>0</v>
          </cell>
          <cell r="BN1">
            <v>0</v>
          </cell>
          <cell r="BO1">
            <v>0</v>
          </cell>
          <cell r="BP1">
            <v>0</v>
          </cell>
          <cell r="BQ1">
            <v>0</v>
          </cell>
          <cell r="BR1">
            <v>0</v>
          </cell>
          <cell r="BS1">
            <v>0</v>
          </cell>
          <cell r="BT1">
            <v>0</v>
          </cell>
          <cell r="BU1">
            <v>0</v>
          </cell>
          <cell r="BV1">
            <v>0</v>
          </cell>
          <cell r="BW1">
            <v>0</v>
          </cell>
          <cell r="BX1">
            <v>0</v>
          </cell>
          <cell r="BY1">
            <v>0</v>
          </cell>
          <cell r="BZ1">
            <v>0</v>
          </cell>
          <cell r="CA1">
            <v>0</v>
          </cell>
          <cell r="CB1">
            <v>0</v>
          </cell>
          <cell r="CC1">
            <v>0</v>
          </cell>
          <cell r="CD1">
            <v>0</v>
          </cell>
          <cell r="CE1">
            <v>0</v>
          </cell>
          <cell r="CF1">
            <v>0</v>
          </cell>
          <cell r="CG1">
            <v>0</v>
          </cell>
          <cell r="CH1">
            <v>0</v>
          </cell>
          <cell r="CI1">
            <v>0</v>
          </cell>
          <cell r="CJ1">
            <v>0</v>
          </cell>
          <cell r="CK1">
            <v>0</v>
          </cell>
          <cell r="CL1">
            <v>0</v>
          </cell>
          <cell r="CM1">
            <v>0</v>
          </cell>
          <cell r="CN1">
            <v>0</v>
          </cell>
          <cell r="CO1">
            <v>0</v>
          </cell>
          <cell r="CP1">
            <v>0</v>
          </cell>
          <cell r="CQ1">
            <v>0</v>
          </cell>
          <cell r="CR1">
            <v>0</v>
          </cell>
          <cell r="CS1">
            <v>0</v>
          </cell>
          <cell r="CT1">
            <v>0</v>
          </cell>
          <cell r="CU1">
            <v>0</v>
          </cell>
          <cell r="CV1">
            <v>0</v>
          </cell>
          <cell r="CW1">
            <v>0</v>
          </cell>
          <cell r="CX1">
            <v>0</v>
          </cell>
          <cell r="CY1">
            <v>0</v>
          </cell>
          <cell r="CZ1">
            <v>0</v>
          </cell>
          <cell r="DA1">
            <v>0</v>
          </cell>
          <cell r="DB1">
            <v>0</v>
          </cell>
          <cell r="DC1">
            <v>0</v>
          </cell>
          <cell r="DD1">
            <v>0</v>
          </cell>
          <cell r="DE1">
            <v>0</v>
          </cell>
          <cell r="DF1">
            <v>0</v>
          </cell>
          <cell r="DG1">
            <v>0</v>
          </cell>
          <cell r="DH1">
            <v>0</v>
          </cell>
          <cell r="DI1">
            <v>0</v>
          </cell>
          <cell r="DJ1">
            <v>0</v>
          </cell>
          <cell r="DK1">
            <v>0</v>
          </cell>
          <cell r="DL1">
            <v>0</v>
          </cell>
          <cell r="DM1">
            <v>0</v>
          </cell>
          <cell r="DN1">
            <v>0</v>
          </cell>
          <cell r="DO1">
            <v>0</v>
          </cell>
          <cell r="DP1">
            <v>0</v>
          </cell>
          <cell r="DQ1">
            <v>0</v>
          </cell>
          <cell r="DR1">
            <v>0</v>
          </cell>
          <cell r="DS1">
            <v>0</v>
          </cell>
          <cell r="DT1">
            <v>0</v>
          </cell>
          <cell r="DU1">
            <v>0</v>
          </cell>
          <cell r="DV1">
            <v>0</v>
          </cell>
          <cell r="DW1">
            <v>0</v>
          </cell>
          <cell r="DX1">
            <v>0</v>
          </cell>
          <cell r="DY1">
            <v>0</v>
          </cell>
          <cell r="DZ1">
            <v>0</v>
          </cell>
          <cell r="EA1">
            <v>0</v>
          </cell>
          <cell r="EB1">
            <v>0</v>
          </cell>
          <cell r="EC1">
            <v>0</v>
          </cell>
          <cell r="ED1">
            <v>0</v>
          </cell>
        </row>
        <row r="2">
          <cell r="A2" t="str">
            <v>Avoided Cost Study</v>
          </cell>
          <cell r="J2">
            <v>0</v>
          </cell>
          <cell r="W2">
            <v>0</v>
          </cell>
          <cell r="AJ2">
            <v>0</v>
          </cell>
          <cell r="AW2">
            <v>0</v>
          </cell>
          <cell r="BJ2">
            <v>0</v>
          </cell>
          <cell r="BW2">
            <v>0</v>
          </cell>
          <cell r="CJ2">
            <v>0</v>
          </cell>
          <cell r="CW2">
            <v>0</v>
          </cell>
          <cell r="DJ2">
            <v>0</v>
          </cell>
          <cell r="DW2">
            <v>0</v>
          </cell>
        </row>
        <row r="3">
          <cell r="A3" t="str">
            <v>Period = 2018-2027</v>
          </cell>
          <cell r="F3">
            <v>43101</v>
          </cell>
          <cell r="G3">
            <v>43132</v>
          </cell>
          <cell r="H3">
            <v>43160</v>
          </cell>
          <cell r="I3">
            <v>43191</v>
          </cell>
          <cell r="J3">
            <v>43221</v>
          </cell>
          <cell r="K3">
            <v>43252</v>
          </cell>
          <cell r="L3">
            <v>43282</v>
          </cell>
          <cell r="M3">
            <v>43313</v>
          </cell>
          <cell r="N3">
            <v>43344</v>
          </cell>
          <cell r="O3">
            <v>43374</v>
          </cell>
          <cell r="P3">
            <v>43405</v>
          </cell>
          <cell r="Q3">
            <v>43435</v>
          </cell>
          <cell r="R3">
            <v>2019</v>
          </cell>
          <cell r="S3">
            <v>43466</v>
          </cell>
          <cell r="T3">
            <v>43497</v>
          </cell>
          <cell r="U3">
            <v>43525</v>
          </cell>
          <cell r="V3">
            <v>43556</v>
          </cell>
          <cell r="W3">
            <v>43586</v>
          </cell>
          <cell r="X3">
            <v>43617</v>
          </cell>
          <cell r="Y3">
            <v>43647</v>
          </cell>
          <cell r="Z3">
            <v>43678</v>
          </cell>
          <cell r="AA3">
            <v>43709</v>
          </cell>
          <cell r="AB3">
            <v>43739</v>
          </cell>
          <cell r="AC3">
            <v>43770</v>
          </cell>
          <cell r="AD3">
            <v>43800</v>
          </cell>
          <cell r="AE3">
            <v>2020</v>
          </cell>
          <cell r="AF3">
            <v>43831</v>
          </cell>
          <cell r="AG3">
            <v>43862</v>
          </cell>
          <cell r="AH3">
            <v>43891</v>
          </cell>
          <cell r="AI3">
            <v>43922</v>
          </cell>
          <cell r="AJ3">
            <v>43952</v>
          </cell>
          <cell r="AK3">
            <v>43983</v>
          </cell>
          <cell r="AL3">
            <v>44013</v>
          </cell>
          <cell r="AM3">
            <v>44044</v>
          </cell>
          <cell r="AN3">
            <v>44075</v>
          </cell>
          <cell r="AO3">
            <v>44105</v>
          </cell>
          <cell r="AP3">
            <v>44136</v>
          </cell>
          <cell r="AQ3">
            <v>44166</v>
          </cell>
          <cell r="AR3">
            <v>2021</v>
          </cell>
          <cell r="AS3">
            <v>44197</v>
          </cell>
          <cell r="AT3">
            <v>44228</v>
          </cell>
          <cell r="AU3">
            <v>44256</v>
          </cell>
          <cell r="AV3">
            <v>44287</v>
          </cell>
          <cell r="AW3">
            <v>44317</v>
          </cell>
          <cell r="AX3">
            <v>44348</v>
          </cell>
          <cell r="AY3">
            <v>44378</v>
          </cell>
          <cell r="AZ3">
            <v>44409</v>
          </cell>
          <cell r="BA3">
            <v>44440</v>
          </cell>
          <cell r="BB3">
            <v>44470</v>
          </cell>
          <cell r="BC3">
            <v>44501</v>
          </cell>
          <cell r="BD3">
            <v>44531</v>
          </cell>
          <cell r="BE3">
            <v>2022</v>
          </cell>
          <cell r="BF3">
            <v>44562</v>
          </cell>
          <cell r="BG3">
            <v>44593</v>
          </cell>
          <cell r="BH3">
            <v>44621</v>
          </cell>
          <cell r="BI3">
            <v>44652</v>
          </cell>
          <cell r="BJ3">
            <v>44682</v>
          </cell>
          <cell r="BK3">
            <v>44713</v>
          </cell>
          <cell r="BL3">
            <v>44743</v>
          </cell>
          <cell r="BM3">
            <v>44774</v>
          </cell>
          <cell r="BN3">
            <v>44805</v>
          </cell>
          <cell r="BO3">
            <v>44835</v>
          </cell>
          <cell r="BP3">
            <v>44866</v>
          </cell>
          <cell r="BQ3">
            <v>44896</v>
          </cell>
          <cell r="BR3">
            <v>2023</v>
          </cell>
          <cell r="BS3">
            <v>44927</v>
          </cell>
          <cell r="BT3">
            <v>44958</v>
          </cell>
          <cell r="BU3">
            <v>44986</v>
          </cell>
          <cell r="BV3">
            <v>45017</v>
          </cell>
          <cell r="BW3">
            <v>45047</v>
          </cell>
          <cell r="BX3">
            <v>45078</v>
          </cell>
          <cell r="BY3">
            <v>45108</v>
          </cell>
          <cell r="BZ3">
            <v>45139</v>
          </cell>
          <cell r="CA3">
            <v>45170</v>
          </cell>
          <cell r="CB3">
            <v>45200</v>
          </cell>
          <cell r="CC3">
            <v>45231</v>
          </cell>
          <cell r="CD3">
            <v>45261</v>
          </cell>
          <cell r="CE3">
            <v>2024</v>
          </cell>
          <cell r="CF3">
            <v>45292</v>
          </cell>
          <cell r="CG3">
            <v>45323</v>
          </cell>
          <cell r="CH3">
            <v>45352</v>
          </cell>
          <cell r="CI3">
            <v>45383</v>
          </cell>
          <cell r="CJ3">
            <v>45413</v>
          </cell>
          <cell r="CK3">
            <v>45444</v>
          </cell>
          <cell r="CL3">
            <v>45474</v>
          </cell>
          <cell r="CM3">
            <v>45505</v>
          </cell>
          <cell r="CN3">
            <v>45536</v>
          </cell>
          <cell r="CO3">
            <v>45566</v>
          </cell>
          <cell r="CP3">
            <v>45597</v>
          </cell>
          <cell r="CQ3">
            <v>45627</v>
          </cell>
          <cell r="CR3">
            <v>2025</v>
          </cell>
          <cell r="CS3">
            <v>45658</v>
          </cell>
          <cell r="CT3">
            <v>45689</v>
          </cell>
          <cell r="CU3">
            <v>45717</v>
          </cell>
          <cell r="CV3">
            <v>45748</v>
          </cell>
          <cell r="CW3">
            <v>45778</v>
          </cell>
          <cell r="CX3">
            <v>45809</v>
          </cell>
          <cell r="CY3">
            <v>45839</v>
          </cell>
          <cell r="CZ3">
            <v>45870</v>
          </cell>
          <cell r="DA3">
            <v>45901</v>
          </cell>
          <cell r="DB3">
            <v>45931</v>
          </cell>
          <cell r="DC3">
            <v>45962</v>
          </cell>
          <cell r="DD3">
            <v>45992</v>
          </cell>
          <cell r="DE3">
            <v>2026</v>
          </cell>
          <cell r="DF3">
            <v>46023</v>
          </cell>
          <cell r="DG3">
            <v>46054</v>
          </cell>
          <cell r="DH3">
            <v>46082</v>
          </cell>
          <cell r="DI3">
            <v>46113</v>
          </cell>
          <cell r="DJ3">
            <v>46143</v>
          </cell>
          <cell r="DK3">
            <v>46174</v>
          </cell>
          <cell r="DL3">
            <v>46204</v>
          </cell>
          <cell r="DM3">
            <v>46235</v>
          </cell>
          <cell r="DN3">
            <v>46266</v>
          </cell>
          <cell r="DO3">
            <v>46296</v>
          </cell>
          <cell r="DP3">
            <v>46327</v>
          </cell>
          <cell r="DQ3">
            <v>46357</v>
          </cell>
          <cell r="DR3">
            <v>2027</v>
          </cell>
          <cell r="DS3">
            <v>46388</v>
          </cell>
          <cell r="DT3">
            <v>46419</v>
          </cell>
          <cell r="DU3">
            <v>46447</v>
          </cell>
          <cell r="DV3">
            <v>46478</v>
          </cell>
          <cell r="DW3">
            <v>46508</v>
          </cell>
          <cell r="DX3">
            <v>46539</v>
          </cell>
          <cell r="DY3">
            <v>46569</v>
          </cell>
          <cell r="DZ3">
            <v>46600</v>
          </cell>
          <cell r="EA3">
            <v>46631</v>
          </cell>
          <cell r="EB3">
            <v>46661</v>
          </cell>
          <cell r="EC3">
            <v>46692</v>
          </cell>
          <cell r="ED3">
            <v>46722</v>
          </cell>
        </row>
        <row r="4">
          <cell r="A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cell r="DW4">
            <v>0</v>
          </cell>
          <cell r="DX4">
            <v>0</v>
          </cell>
          <cell r="DY4">
            <v>0</v>
          </cell>
          <cell r="DZ4">
            <v>0</v>
          </cell>
          <cell r="EA4">
            <v>0</v>
          </cell>
          <cell r="EB4">
            <v>0</v>
          </cell>
          <cell r="EC4">
            <v>0</v>
          </cell>
          <cell r="ED4">
            <v>0</v>
          </cell>
          <cell r="EE4">
            <v>0</v>
          </cell>
        </row>
        <row r="5">
          <cell r="R5" t="str">
            <v>$</v>
          </cell>
          <cell r="AE5" t="str">
            <v>$</v>
          </cell>
          <cell r="AR5" t="str">
            <v>$</v>
          </cell>
          <cell r="BE5" t="str">
            <v>$</v>
          </cell>
          <cell r="BR5" t="str">
            <v>$</v>
          </cell>
          <cell r="CE5" t="str">
            <v>$</v>
          </cell>
          <cell r="CR5" t="str">
            <v>$</v>
          </cell>
          <cell r="DE5" t="str">
            <v>$</v>
          </cell>
          <cell r="DR5" t="str">
            <v>$</v>
          </cell>
        </row>
        <row r="7">
          <cell r="A7" t="str">
            <v>Special Sales For Resale</v>
          </cell>
        </row>
        <row r="8">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row>
        <row r="9">
          <cell r="F9">
            <v>0</v>
          </cell>
          <cell r="G9">
            <v>-0.10000000009313226</v>
          </cell>
          <cell r="H9">
            <v>0</v>
          </cell>
          <cell r="I9">
            <v>0</v>
          </cell>
          <cell r="J9">
            <v>0</v>
          </cell>
          <cell r="K9">
            <v>0</v>
          </cell>
          <cell r="L9">
            <v>0</v>
          </cell>
          <cell r="M9">
            <v>0</v>
          </cell>
          <cell r="N9">
            <v>0</v>
          </cell>
          <cell r="O9">
            <v>-0.10000000009313226</v>
          </cell>
          <cell r="P9">
            <v>0</v>
          </cell>
          <cell r="Q9">
            <v>-0.10000000009313226</v>
          </cell>
          <cell r="R9">
            <v>-9.999999962747097E-2</v>
          </cell>
          <cell r="S9">
            <v>0</v>
          </cell>
          <cell r="T9">
            <v>0</v>
          </cell>
          <cell r="U9">
            <v>0</v>
          </cell>
          <cell r="V9">
            <v>0</v>
          </cell>
          <cell r="W9">
            <v>0</v>
          </cell>
          <cell r="X9">
            <v>0</v>
          </cell>
          <cell r="Y9">
            <v>0</v>
          </cell>
          <cell r="Z9">
            <v>0</v>
          </cell>
          <cell r="AA9">
            <v>0</v>
          </cell>
          <cell r="AB9">
            <v>0</v>
          </cell>
          <cell r="AC9">
            <v>0</v>
          </cell>
          <cell r="AD9">
            <v>-9.9999999976716936E-2</v>
          </cell>
          <cell r="AE9">
            <v>-0.1399999987334013</v>
          </cell>
          <cell r="AF9">
            <v>0</v>
          </cell>
          <cell r="AG9">
            <v>0</v>
          </cell>
          <cell r="AH9">
            <v>-9.9999999976716936E-2</v>
          </cell>
          <cell r="AI9">
            <v>0</v>
          </cell>
          <cell r="AJ9">
            <v>0</v>
          </cell>
          <cell r="AK9">
            <v>-3.9999999979045242E-2</v>
          </cell>
          <cell r="AL9">
            <v>0</v>
          </cell>
          <cell r="AM9">
            <v>0</v>
          </cell>
          <cell r="AN9">
            <v>0</v>
          </cell>
          <cell r="AO9">
            <v>0</v>
          </cell>
          <cell r="AP9">
            <v>0</v>
          </cell>
          <cell r="AQ9">
            <v>0</v>
          </cell>
          <cell r="AR9">
            <v>-0.45000000111758709</v>
          </cell>
          <cell r="AS9">
            <v>0</v>
          </cell>
          <cell r="AT9">
            <v>-5.0000000046566129E-2</v>
          </cell>
          <cell r="AU9">
            <v>-0.15000000002328306</v>
          </cell>
          <cell r="AV9">
            <v>0</v>
          </cell>
          <cell r="AW9">
            <v>0</v>
          </cell>
          <cell r="AX9">
            <v>0</v>
          </cell>
          <cell r="AY9">
            <v>0</v>
          </cell>
          <cell r="AZ9">
            <v>0</v>
          </cell>
          <cell r="BA9">
            <v>0</v>
          </cell>
          <cell r="BB9">
            <v>-9.9999999976716936E-2</v>
          </cell>
          <cell r="BC9">
            <v>0</v>
          </cell>
          <cell r="BD9">
            <v>-0.15000000002328306</v>
          </cell>
          <cell r="BE9">
            <v>-0.37000000011175871</v>
          </cell>
          <cell r="BF9">
            <v>0</v>
          </cell>
          <cell r="BG9">
            <v>-6.0000000055879354E-2</v>
          </cell>
          <cell r="BH9">
            <v>-5.0000000046566129E-2</v>
          </cell>
          <cell r="BI9">
            <v>0</v>
          </cell>
          <cell r="BJ9">
            <v>-5.9999999939464033E-2</v>
          </cell>
          <cell r="BK9">
            <v>0</v>
          </cell>
          <cell r="BL9">
            <v>-3.9999999920837581E-2</v>
          </cell>
          <cell r="BM9">
            <v>-6.0000000055879354E-2</v>
          </cell>
          <cell r="BN9">
            <v>0</v>
          </cell>
          <cell r="BO9">
            <v>0</v>
          </cell>
          <cell r="BP9">
            <v>-9.9999999976716936E-2</v>
          </cell>
          <cell r="BQ9">
            <v>0</v>
          </cell>
          <cell r="BR9">
            <v>-0.33999999985098839</v>
          </cell>
          <cell r="BS9">
            <v>0</v>
          </cell>
          <cell r="BT9">
            <v>-6.0000000055879354E-2</v>
          </cell>
          <cell r="BU9">
            <v>-9.9999999976716936E-2</v>
          </cell>
          <cell r="BV9">
            <v>0</v>
          </cell>
          <cell r="BW9">
            <v>0</v>
          </cell>
          <cell r="BX9">
            <v>0</v>
          </cell>
          <cell r="BY9">
            <v>0</v>
          </cell>
          <cell r="BZ9">
            <v>-3.9999999920837581E-2</v>
          </cell>
          <cell r="CA9">
            <v>0</v>
          </cell>
          <cell r="CB9">
            <v>0</v>
          </cell>
          <cell r="CC9">
            <v>-9.9999999976716936E-2</v>
          </cell>
          <cell r="CD9">
            <v>-3.9999999920837581E-2</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row>
        <row r="10">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row>
        <row r="11">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row>
        <row r="12">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row>
        <row r="13">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row>
        <row r="14">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row>
        <row r="15">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row>
        <row r="16">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row>
        <row r="17">
          <cell r="A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row>
        <row r="18">
          <cell r="F18">
            <v>0</v>
          </cell>
          <cell r="G18">
            <v>-0.10000000009313226</v>
          </cell>
          <cell r="H18">
            <v>0</v>
          </cell>
          <cell r="I18">
            <v>0</v>
          </cell>
          <cell r="J18">
            <v>0</v>
          </cell>
          <cell r="K18">
            <v>0</v>
          </cell>
          <cell r="L18">
            <v>0</v>
          </cell>
          <cell r="M18">
            <v>0</v>
          </cell>
          <cell r="N18">
            <v>0</v>
          </cell>
          <cell r="O18">
            <v>-0.10000000009313226</v>
          </cell>
          <cell r="P18">
            <v>0</v>
          </cell>
          <cell r="Q18">
            <v>-0.10000000009313226</v>
          </cell>
          <cell r="R18">
            <v>-9.999999962747097E-2</v>
          </cell>
          <cell r="S18">
            <v>0</v>
          </cell>
          <cell r="T18">
            <v>0</v>
          </cell>
          <cell r="U18">
            <v>0</v>
          </cell>
          <cell r="V18">
            <v>0</v>
          </cell>
          <cell r="W18">
            <v>0</v>
          </cell>
          <cell r="X18">
            <v>0</v>
          </cell>
          <cell r="Y18">
            <v>0</v>
          </cell>
          <cell r="Z18">
            <v>0</v>
          </cell>
          <cell r="AA18">
            <v>0</v>
          </cell>
          <cell r="AB18">
            <v>0</v>
          </cell>
          <cell r="AC18">
            <v>0</v>
          </cell>
          <cell r="AD18">
            <v>-9.9999999976716936E-2</v>
          </cell>
          <cell r="AE18">
            <v>-0.14000000059604645</v>
          </cell>
          <cell r="AF18">
            <v>0</v>
          </cell>
          <cell r="AG18">
            <v>0</v>
          </cell>
          <cell r="AH18">
            <v>-9.9999999976716936E-2</v>
          </cell>
          <cell r="AI18">
            <v>0</v>
          </cell>
          <cell r="AJ18">
            <v>0</v>
          </cell>
          <cell r="AK18">
            <v>-3.9999999920837581E-2</v>
          </cell>
          <cell r="AL18">
            <v>0</v>
          </cell>
          <cell r="AM18">
            <v>0</v>
          </cell>
          <cell r="AN18">
            <v>0</v>
          </cell>
          <cell r="AO18">
            <v>0</v>
          </cell>
          <cell r="AP18">
            <v>0</v>
          </cell>
          <cell r="AQ18">
            <v>0</v>
          </cell>
          <cell r="AR18">
            <v>-0.44999999925494194</v>
          </cell>
          <cell r="AS18">
            <v>0</v>
          </cell>
          <cell r="AT18">
            <v>-5.0000000046566129E-2</v>
          </cell>
          <cell r="AU18">
            <v>-0.15000000002328306</v>
          </cell>
          <cell r="AV18">
            <v>0</v>
          </cell>
          <cell r="AW18">
            <v>0</v>
          </cell>
          <cell r="AX18">
            <v>0</v>
          </cell>
          <cell r="AY18">
            <v>0</v>
          </cell>
          <cell r="AZ18">
            <v>0</v>
          </cell>
          <cell r="BA18">
            <v>0</v>
          </cell>
          <cell r="BB18">
            <v>-9.9999999976716936E-2</v>
          </cell>
          <cell r="BC18">
            <v>0</v>
          </cell>
          <cell r="BD18">
            <v>-0.15000000013969839</v>
          </cell>
          <cell r="BE18">
            <v>-0.36999999731779099</v>
          </cell>
          <cell r="BF18">
            <v>0</v>
          </cell>
          <cell r="BG18">
            <v>-6.0000000055879354E-2</v>
          </cell>
          <cell r="BH18">
            <v>-5.0000000046566129E-2</v>
          </cell>
          <cell r="BI18">
            <v>0</v>
          </cell>
          <cell r="BJ18">
            <v>-5.9999999939464033E-2</v>
          </cell>
          <cell r="BK18">
            <v>0</v>
          </cell>
          <cell r="BL18">
            <v>-3.9999999920837581E-2</v>
          </cell>
          <cell r="BM18">
            <v>-6.0000000055879354E-2</v>
          </cell>
          <cell r="BN18">
            <v>0</v>
          </cell>
          <cell r="BO18">
            <v>0</v>
          </cell>
          <cell r="BP18">
            <v>-0.10000000009313226</v>
          </cell>
          <cell r="BQ18">
            <v>0</v>
          </cell>
          <cell r="BR18">
            <v>-0.33999999985098839</v>
          </cell>
          <cell r="BS18">
            <v>0</v>
          </cell>
          <cell r="BT18">
            <v>-6.0000000055879354E-2</v>
          </cell>
          <cell r="BU18">
            <v>-9.9999999976716936E-2</v>
          </cell>
          <cell r="BV18">
            <v>0</v>
          </cell>
          <cell r="BW18">
            <v>0</v>
          </cell>
          <cell r="BX18">
            <v>0</v>
          </cell>
          <cell r="BY18">
            <v>0</v>
          </cell>
          <cell r="BZ18">
            <v>-3.9999999920837581E-2</v>
          </cell>
          <cell r="CA18">
            <v>0</v>
          </cell>
          <cell r="CB18">
            <v>0</v>
          </cell>
          <cell r="CC18">
            <v>-9.9999999976716936E-2</v>
          </cell>
          <cell r="CD18">
            <v>-3.9999999920837581E-2</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row>
        <row r="19">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row>
        <row r="20">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row>
        <row r="21">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row>
        <row r="22">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row>
        <row r="23">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row>
        <row r="24">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row>
        <row r="25">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row>
        <row r="26">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row>
        <row r="27">
          <cell r="A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row>
        <row r="28">
          <cell r="A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row>
        <row r="29">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row>
        <row r="30">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row>
        <row r="31">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row>
        <row r="32">
          <cell r="F32">
            <v>0</v>
          </cell>
          <cell r="G32">
            <v>528.30000000004657</v>
          </cell>
          <cell r="H32">
            <v>228.19999999995343</v>
          </cell>
          <cell r="I32">
            <v>696.60000000009313</v>
          </cell>
          <cell r="J32">
            <v>11.899999999906868</v>
          </cell>
          <cell r="K32">
            <v>166.93999999994412</v>
          </cell>
          <cell r="L32">
            <v>672.30000000004657</v>
          </cell>
          <cell r="M32">
            <v>0</v>
          </cell>
          <cell r="N32">
            <v>0</v>
          </cell>
          <cell r="O32">
            <v>0</v>
          </cell>
          <cell r="P32">
            <v>25</v>
          </cell>
          <cell r="Q32">
            <v>0</v>
          </cell>
          <cell r="R32">
            <v>2309.3400000035763</v>
          </cell>
          <cell r="S32">
            <v>0</v>
          </cell>
          <cell r="T32">
            <v>356.70000000018626</v>
          </cell>
          <cell r="U32">
            <v>153.0999999998603</v>
          </cell>
          <cell r="V32">
            <v>107.39999999990687</v>
          </cell>
          <cell r="W32">
            <v>649.63999999989755</v>
          </cell>
          <cell r="X32">
            <v>502.80000000004657</v>
          </cell>
          <cell r="Y32">
            <v>461</v>
          </cell>
          <cell r="Z32">
            <v>78.700000000186265</v>
          </cell>
          <cell r="AA32">
            <v>0</v>
          </cell>
          <cell r="AB32">
            <v>0</v>
          </cell>
          <cell r="AC32">
            <v>0</v>
          </cell>
          <cell r="AD32">
            <v>0</v>
          </cell>
          <cell r="AE32">
            <v>734.1600000038743</v>
          </cell>
          <cell r="AF32">
            <v>51</v>
          </cell>
          <cell r="AG32">
            <v>0</v>
          </cell>
          <cell r="AH32">
            <v>0</v>
          </cell>
          <cell r="AI32">
            <v>0</v>
          </cell>
          <cell r="AJ32">
            <v>94.360000000102445</v>
          </cell>
          <cell r="AK32">
            <v>124.29999999981374</v>
          </cell>
          <cell r="AL32">
            <v>204.79999999981374</v>
          </cell>
          <cell r="AM32">
            <v>259.70000000018626</v>
          </cell>
          <cell r="AN32">
            <v>0</v>
          </cell>
          <cell r="AO32">
            <v>0</v>
          </cell>
          <cell r="AP32">
            <v>0</v>
          </cell>
          <cell r="AQ32">
            <v>0</v>
          </cell>
          <cell r="AR32">
            <v>184.40000000223517</v>
          </cell>
          <cell r="AS32">
            <v>0</v>
          </cell>
          <cell r="AT32">
            <v>-31.799999999813735</v>
          </cell>
          <cell r="AU32">
            <v>0</v>
          </cell>
          <cell r="AV32">
            <v>73.699999999953434</v>
          </cell>
          <cell r="AW32">
            <v>16.200000000186265</v>
          </cell>
          <cell r="AX32">
            <v>79.799999999813735</v>
          </cell>
          <cell r="AY32">
            <v>46.5</v>
          </cell>
          <cell r="AZ32">
            <v>0</v>
          </cell>
          <cell r="BA32">
            <v>0</v>
          </cell>
          <cell r="BB32">
            <v>0</v>
          </cell>
          <cell r="BC32">
            <v>0</v>
          </cell>
          <cell r="BD32">
            <v>0</v>
          </cell>
          <cell r="BE32">
            <v>5802.7999999970198</v>
          </cell>
          <cell r="BF32">
            <v>0</v>
          </cell>
          <cell r="BG32">
            <v>5011.5999999996275</v>
          </cell>
          <cell r="BH32">
            <v>104.5</v>
          </cell>
          <cell r="BI32">
            <v>0</v>
          </cell>
          <cell r="BJ32">
            <v>64.600000000093132</v>
          </cell>
          <cell r="BK32">
            <v>596.5</v>
          </cell>
          <cell r="BL32">
            <v>45.599999999627471</v>
          </cell>
          <cell r="BM32">
            <v>-20</v>
          </cell>
          <cell r="BN32">
            <v>0</v>
          </cell>
          <cell r="BO32">
            <v>0</v>
          </cell>
          <cell r="BP32">
            <v>0</v>
          </cell>
          <cell r="BQ32">
            <v>0</v>
          </cell>
          <cell r="BR32">
            <v>207.5</v>
          </cell>
          <cell r="BS32">
            <v>0</v>
          </cell>
          <cell r="BT32">
            <v>0</v>
          </cell>
          <cell r="BU32">
            <v>0</v>
          </cell>
          <cell r="BV32">
            <v>20.099999999860302</v>
          </cell>
          <cell r="BW32">
            <v>112.39999999990687</v>
          </cell>
          <cell r="BX32">
            <v>572</v>
          </cell>
          <cell r="BY32">
            <v>-664</v>
          </cell>
          <cell r="BZ32">
            <v>-138.79999999981374</v>
          </cell>
          <cell r="CA32">
            <v>-81.200000000186265</v>
          </cell>
          <cell r="CB32">
            <v>0</v>
          </cell>
          <cell r="CC32">
            <v>0</v>
          </cell>
          <cell r="CD32">
            <v>387</v>
          </cell>
          <cell r="CE32">
            <v>-15526.400000002235</v>
          </cell>
          <cell r="CF32">
            <v>0</v>
          </cell>
          <cell r="CG32">
            <v>0</v>
          </cell>
          <cell r="CH32">
            <v>124</v>
          </cell>
          <cell r="CI32">
            <v>192.70000000018626</v>
          </cell>
          <cell r="CJ32">
            <v>31.600000000093132</v>
          </cell>
          <cell r="CK32">
            <v>457</v>
          </cell>
          <cell r="CL32">
            <v>-100.70000000018626</v>
          </cell>
          <cell r="CM32">
            <v>-17557.299999999814</v>
          </cell>
          <cell r="CN32">
            <v>1326.2000000001863</v>
          </cell>
          <cell r="CO32">
            <v>-143.29999999981374</v>
          </cell>
          <cell r="CP32">
            <v>0</v>
          </cell>
          <cell r="CQ32">
            <v>143.40000000037253</v>
          </cell>
          <cell r="CR32">
            <v>5803.9999999962747</v>
          </cell>
          <cell r="CS32">
            <v>0</v>
          </cell>
          <cell r="CT32">
            <v>308</v>
          </cell>
          <cell r="CU32">
            <v>0</v>
          </cell>
          <cell r="CV32">
            <v>0</v>
          </cell>
          <cell r="CW32">
            <v>252.10000000009313</v>
          </cell>
          <cell r="CX32">
            <v>198.69999999995343</v>
          </cell>
          <cell r="CY32">
            <v>583.70000000018626</v>
          </cell>
          <cell r="CZ32">
            <v>-59.299999999813735</v>
          </cell>
          <cell r="DA32">
            <v>4840</v>
          </cell>
          <cell r="DB32">
            <v>-110.4000000001397</v>
          </cell>
          <cell r="DC32">
            <v>-163.5</v>
          </cell>
          <cell r="DD32">
            <v>-45.299999999813735</v>
          </cell>
          <cell r="DE32">
            <v>654.39999999478459</v>
          </cell>
          <cell r="DF32">
            <v>0</v>
          </cell>
          <cell r="DG32">
            <v>351.70000000018626</v>
          </cell>
          <cell r="DH32">
            <v>0</v>
          </cell>
          <cell r="DI32">
            <v>93</v>
          </cell>
          <cell r="DJ32">
            <v>198.19999999995343</v>
          </cell>
          <cell r="DK32">
            <v>274.5999999998603</v>
          </cell>
          <cell r="DL32">
            <v>-460.5</v>
          </cell>
          <cell r="DM32">
            <v>-244.70000000018626</v>
          </cell>
          <cell r="DN32">
            <v>265.5</v>
          </cell>
          <cell r="DO32">
            <v>-175.4000000001397</v>
          </cell>
          <cell r="DP32">
            <v>0</v>
          </cell>
          <cell r="DQ32">
            <v>352</v>
          </cell>
          <cell r="DR32">
            <v>2550.7999999970198</v>
          </cell>
          <cell r="DS32">
            <v>0</v>
          </cell>
          <cell r="DT32">
            <v>206.29999999981374</v>
          </cell>
          <cell r="DU32">
            <v>130.20000000018626</v>
          </cell>
          <cell r="DV32">
            <v>0</v>
          </cell>
          <cell r="DW32">
            <v>-61.699999999953434</v>
          </cell>
          <cell r="DX32">
            <v>1310.6999999999534</v>
          </cell>
          <cell r="DY32">
            <v>-231.70000000018626</v>
          </cell>
          <cell r="DZ32">
            <v>524.70000000018626</v>
          </cell>
          <cell r="EA32">
            <v>874.20000000018626</v>
          </cell>
          <cell r="EB32">
            <v>68.100000000093132</v>
          </cell>
          <cell r="EC32">
            <v>24</v>
          </cell>
          <cell r="ED32">
            <v>-294</v>
          </cell>
          <cell r="EE32">
            <v>0</v>
          </cell>
        </row>
        <row r="33">
          <cell r="F33">
            <v>3961</v>
          </cell>
          <cell r="G33">
            <v>1213.4000000001397</v>
          </cell>
          <cell r="H33">
            <v>2256.2000000001863</v>
          </cell>
          <cell r="I33">
            <v>1010.9000000000233</v>
          </cell>
          <cell r="J33">
            <v>917.79999999981374</v>
          </cell>
          <cell r="K33">
            <v>1101.9000000001397</v>
          </cell>
          <cell r="L33">
            <v>-13</v>
          </cell>
          <cell r="M33">
            <v>-66</v>
          </cell>
          <cell r="N33">
            <v>929</v>
          </cell>
          <cell r="O33">
            <v>975.20000000018626</v>
          </cell>
          <cell r="P33">
            <v>3597.5999999996275</v>
          </cell>
          <cell r="Q33">
            <v>1629.2000000001863</v>
          </cell>
          <cell r="R33">
            <v>8054.109999999404</v>
          </cell>
          <cell r="S33">
            <v>1656</v>
          </cell>
          <cell r="T33">
            <v>170.20000000018626</v>
          </cell>
          <cell r="U33">
            <v>634.29999999981374</v>
          </cell>
          <cell r="V33">
            <v>1466.1899999999441</v>
          </cell>
          <cell r="W33">
            <v>409.55999999999767</v>
          </cell>
          <cell r="X33">
            <v>74.159999999974389</v>
          </cell>
          <cell r="Y33">
            <v>378</v>
          </cell>
          <cell r="Z33">
            <v>312</v>
          </cell>
          <cell r="AA33">
            <v>741.20000000018626</v>
          </cell>
          <cell r="AB33">
            <v>884.70000000018626</v>
          </cell>
          <cell r="AC33">
            <v>604.29999999981374</v>
          </cell>
          <cell r="AD33">
            <v>723.5</v>
          </cell>
          <cell r="AE33">
            <v>24286.79999999702</v>
          </cell>
          <cell r="AF33">
            <v>5562.2999999998137</v>
          </cell>
          <cell r="AG33">
            <v>415</v>
          </cell>
          <cell r="AH33">
            <v>2365.5999999996275</v>
          </cell>
          <cell r="AI33">
            <v>1447.2999999998137</v>
          </cell>
          <cell r="AJ33">
            <v>2325</v>
          </cell>
          <cell r="AK33">
            <v>3315.3000000000466</v>
          </cell>
          <cell r="AL33">
            <v>-4.7000000001862645</v>
          </cell>
          <cell r="AM33">
            <v>-13</v>
          </cell>
          <cell r="AN33">
            <v>699</v>
          </cell>
          <cell r="AO33">
            <v>-51.5</v>
          </cell>
          <cell r="AP33">
            <v>198</v>
          </cell>
          <cell r="AQ33">
            <v>8028.5</v>
          </cell>
          <cell r="AR33">
            <v>14683.499999992549</v>
          </cell>
          <cell r="AS33">
            <v>377.5</v>
          </cell>
          <cell r="AT33">
            <v>325.40000000037253</v>
          </cell>
          <cell r="AU33">
            <v>1144.4000000003725</v>
          </cell>
          <cell r="AV33">
            <v>658.79999999981374</v>
          </cell>
          <cell r="AW33">
            <v>1197.6999999999534</v>
          </cell>
          <cell r="AX33">
            <v>3573.8999999999069</v>
          </cell>
          <cell r="AY33">
            <v>99.200000000186265</v>
          </cell>
          <cell r="AZ33">
            <v>0</v>
          </cell>
          <cell r="BA33">
            <v>1085</v>
          </cell>
          <cell r="BB33">
            <v>2350</v>
          </cell>
          <cell r="BC33">
            <v>321</v>
          </cell>
          <cell r="BD33">
            <v>3550.5999999996275</v>
          </cell>
          <cell r="BE33">
            <v>9878.7999999970198</v>
          </cell>
          <cell r="BF33">
            <v>156</v>
          </cell>
          <cell r="BG33">
            <v>369</v>
          </cell>
          <cell r="BH33">
            <v>144</v>
          </cell>
          <cell r="BI33">
            <v>454.79999999981374</v>
          </cell>
          <cell r="BJ33">
            <v>626.0999999998603</v>
          </cell>
          <cell r="BK33">
            <v>2450.6000000000931</v>
          </cell>
          <cell r="BL33">
            <v>24.5</v>
          </cell>
          <cell r="BM33">
            <v>21</v>
          </cell>
          <cell r="BN33">
            <v>1734.5</v>
          </cell>
          <cell r="BO33">
            <v>1173</v>
          </cell>
          <cell r="BP33">
            <v>211</v>
          </cell>
          <cell r="BQ33">
            <v>2514.2999999998137</v>
          </cell>
          <cell r="BR33">
            <v>14961.999999992549</v>
          </cell>
          <cell r="BS33">
            <v>2263.5</v>
          </cell>
          <cell r="BT33">
            <v>458.29999999981374</v>
          </cell>
          <cell r="BU33">
            <v>19</v>
          </cell>
          <cell r="BV33">
            <v>42.299999999813735</v>
          </cell>
          <cell r="BW33">
            <v>303.89999999990687</v>
          </cell>
          <cell r="BX33">
            <v>344.70000000018626</v>
          </cell>
          <cell r="BY33">
            <v>588.5</v>
          </cell>
          <cell r="BZ33">
            <v>317</v>
          </cell>
          <cell r="CA33">
            <v>1115</v>
          </cell>
          <cell r="CB33">
            <v>3802.5</v>
          </cell>
          <cell r="CC33">
            <v>1833</v>
          </cell>
          <cell r="CD33">
            <v>3874.2999999998137</v>
          </cell>
          <cell r="CE33">
            <v>18764.79999999702</v>
          </cell>
          <cell r="CF33">
            <v>121</v>
          </cell>
          <cell r="CG33">
            <v>1310</v>
          </cell>
          <cell r="CH33">
            <v>1588</v>
          </cell>
          <cell r="CI33">
            <v>-182.79999999981374</v>
          </cell>
          <cell r="CJ33">
            <v>591.29999999981374</v>
          </cell>
          <cell r="CK33">
            <v>-286.20000000018626</v>
          </cell>
          <cell r="CL33">
            <v>180</v>
          </cell>
          <cell r="CM33">
            <v>2</v>
          </cell>
          <cell r="CN33">
            <v>8579.5</v>
          </cell>
          <cell r="CO33">
            <v>4015</v>
          </cell>
          <cell r="CP33">
            <v>191</v>
          </cell>
          <cell r="CQ33">
            <v>2656</v>
          </cell>
          <cell r="CR33">
            <v>19808.70000000298</v>
          </cell>
          <cell r="CS33">
            <v>3336</v>
          </cell>
          <cell r="CT33">
            <v>1296</v>
          </cell>
          <cell r="CU33">
            <v>2396</v>
          </cell>
          <cell r="CV33">
            <v>358.40000000037253</v>
          </cell>
          <cell r="CW33">
            <v>257.5</v>
          </cell>
          <cell r="CX33">
            <v>330.29999999981374</v>
          </cell>
          <cell r="CY33">
            <v>1448</v>
          </cell>
          <cell r="CZ33">
            <v>230</v>
          </cell>
          <cell r="DA33">
            <v>2742</v>
          </cell>
          <cell r="DB33">
            <v>2560</v>
          </cell>
          <cell r="DC33">
            <v>1562</v>
          </cell>
          <cell r="DD33">
            <v>3292.5</v>
          </cell>
          <cell r="DE33">
            <v>15749.30000000447</v>
          </cell>
          <cell r="DF33">
            <v>2344</v>
          </cell>
          <cell r="DG33">
            <v>338</v>
          </cell>
          <cell r="DH33">
            <v>74</v>
          </cell>
          <cell r="DI33">
            <v>1860.2999999998137</v>
          </cell>
          <cell r="DJ33">
            <v>-50.299999999813735</v>
          </cell>
          <cell r="DK33">
            <v>-70.700000000186265</v>
          </cell>
          <cell r="DL33">
            <v>984</v>
          </cell>
          <cell r="DM33">
            <v>720</v>
          </cell>
          <cell r="DN33">
            <v>1255</v>
          </cell>
          <cell r="DO33">
            <v>3391.5</v>
          </cell>
          <cell r="DP33">
            <v>2170</v>
          </cell>
          <cell r="DQ33">
            <v>2733.5</v>
          </cell>
          <cell r="DR33">
            <v>9672.6000000014901</v>
          </cell>
          <cell r="DS33">
            <v>478.5</v>
          </cell>
          <cell r="DT33">
            <v>-159</v>
          </cell>
          <cell r="DU33">
            <v>224</v>
          </cell>
          <cell r="DV33">
            <v>-725.5</v>
          </cell>
          <cell r="DW33">
            <v>-47.799999999813735</v>
          </cell>
          <cell r="DX33">
            <v>-57.599999999627471</v>
          </cell>
          <cell r="DY33">
            <v>588</v>
          </cell>
          <cell r="DZ33">
            <v>521</v>
          </cell>
          <cell r="EA33">
            <v>4835</v>
          </cell>
          <cell r="EB33">
            <v>2951</v>
          </cell>
          <cell r="EC33">
            <v>275</v>
          </cell>
          <cell r="ED33">
            <v>790</v>
          </cell>
          <cell r="EE33">
            <v>0</v>
          </cell>
        </row>
        <row r="34">
          <cell r="A34">
            <v>0</v>
          </cell>
          <cell r="F34">
            <v>660.69999999995343</v>
          </cell>
          <cell r="G34">
            <v>680.32000000000698</v>
          </cell>
          <cell r="H34">
            <v>1919.3400000000256</v>
          </cell>
          <cell r="I34">
            <v>316.54999999998836</v>
          </cell>
          <cell r="J34">
            <v>21.287299999999959</v>
          </cell>
          <cell r="K34">
            <v>19.13130000000001</v>
          </cell>
          <cell r="L34">
            <v>4634.3999999999069</v>
          </cell>
          <cell r="M34">
            <v>1773.5999999996275</v>
          </cell>
          <cell r="N34">
            <v>838.70000000018626</v>
          </cell>
          <cell r="O34">
            <v>1650.1000000000931</v>
          </cell>
          <cell r="P34">
            <v>389.0999999998603</v>
          </cell>
          <cell r="Q34">
            <v>1684.7999999998137</v>
          </cell>
          <cell r="R34">
            <v>-1346.3330000005662</v>
          </cell>
          <cell r="S34">
            <v>468.39999999990687</v>
          </cell>
          <cell r="T34">
            <v>423.80000000004657</v>
          </cell>
          <cell r="U34">
            <v>2738.5</v>
          </cell>
          <cell r="V34">
            <v>1700.9000000001397</v>
          </cell>
          <cell r="W34">
            <v>30.867000000002008</v>
          </cell>
          <cell r="X34">
            <v>0</v>
          </cell>
          <cell r="Y34">
            <v>419.5</v>
          </cell>
          <cell r="Z34">
            <v>2128.1999999999534</v>
          </cell>
          <cell r="AA34">
            <v>3745</v>
          </cell>
          <cell r="AB34">
            <v>1539.5</v>
          </cell>
          <cell r="AC34">
            <v>0</v>
          </cell>
          <cell r="AD34">
            <v>-14541</v>
          </cell>
          <cell r="AE34">
            <v>1384.5200000070035</v>
          </cell>
          <cell r="AF34">
            <v>169.20000000018626</v>
          </cell>
          <cell r="AG34">
            <v>192.80000000004657</v>
          </cell>
          <cell r="AH34">
            <v>217</v>
          </cell>
          <cell r="AI34">
            <v>712.5</v>
          </cell>
          <cell r="AJ34">
            <v>314.46000000002095</v>
          </cell>
          <cell r="AK34">
            <v>230.76000000000931</v>
          </cell>
          <cell r="AL34">
            <v>2323.5</v>
          </cell>
          <cell r="AM34">
            <v>1439.2000000001863</v>
          </cell>
          <cell r="AN34">
            <v>705</v>
          </cell>
          <cell r="AO34">
            <v>1371.7999999998137</v>
          </cell>
          <cell r="AP34">
            <v>144</v>
          </cell>
          <cell r="AQ34">
            <v>-6435.6999999999534</v>
          </cell>
          <cell r="AR34">
            <v>3269.2199999988079</v>
          </cell>
          <cell r="AS34">
            <v>22.699999999953434</v>
          </cell>
          <cell r="AT34">
            <v>193.69999999995343</v>
          </cell>
          <cell r="AU34">
            <v>984.40000000037253</v>
          </cell>
          <cell r="AV34">
            <v>285.59999999962747</v>
          </cell>
          <cell r="AW34">
            <v>-140.37999999988824</v>
          </cell>
          <cell r="AX34">
            <v>56.699999999953434</v>
          </cell>
          <cell r="AY34">
            <v>1761.5</v>
          </cell>
          <cell r="AZ34">
            <v>316.5</v>
          </cell>
          <cell r="BA34">
            <v>-463.59999999962747</v>
          </cell>
          <cell r="BB34">
            <v>-393.20000000018626</v>
          </cell>
          <cell r="BC34">
            <v>0</v>
          </cell>
          <cell r="BD34">
            <v>645.29999999981374</v>
          </cell>
          <cell r="BE34">
            <v>555.39999999850988</v>
          </cell>
          <cell r="BF34">
            <v>-54.199999999953434</v>
          </cell>
          <cell r="BG34">
            <v>674</v>
          </cell>
          <cell r="BH34">
            <v>-95.5</v>
          </cell>
          <cell r="BI34">
            <v>-86</v>
          </cell>
          <cell r="BJ34">
            <v>327.5</v>
          </cell>
          <cell r="BK34">
            <v>-942.40000000002328</v>
          </cell>
          <cell r="BL34">
            <v>1510</v>
          </cell>
          <cell r="BM34">
            <v>-632.70000000018626</v>
          </cell>
          <cell r="BN34">
            <v>-227</v>
          </cell>
          <cell r="BO34">
            <v>-276.59999999962747</v>
          </cell>
          <cell r="BP34">
            <v>-81.700000000186265</v>
          </cell>
          <cell r="BQ34">
            <v>440</v>
          </cell>
          <cell r="BR34">
            <v>3528.5</v>
          </cell>
          <cell r="BS34">
            <v>312</v>
          </cell>
          <cell r="BT34">
            <v>-421</v>
          </cell>
          <cell r="BU34">
            <v>-389</v>
          </cell>
          <cell r="BV34">
            <v>61.599999999627471</v>
          </cell>
          <cell r="BW34">
            <v>-44</v>
          </cell>
          <cell r="BX34">
            <v>-753.80000000004657</v>
          </cell>
          <cell r="BY34">
            <v>2422</v>
          </cell>
          <cell r="BZ34">
            <v>-150</v>
          </cell>
          <cell r="CA34">
            <v>-145</v>
          </cell>
          <cell r="CB34">
            <v>375.20000000018626</v>
          </cell>
          <cell r="CC34">
            <v>-57</v>
          </cell>
          <cell r="CD34">
            <v>2317.5</v>
          </cell>
          <cell r="CE34">
            <v>12790.479999996722</v>
          </cell>
          <cell r="CF34">
            <v>41.700000000186265</v>
          </cell>
          <cell r="CG34">
            <v>36.5</v>
          </cell>
          <cell r="CH34">
            <v>604</v>
          </cell>
          <cell r="CI34">
            <v>227</v>
          </cell>
          <cell r="CJ34">
            <v>156.37999999994645</v>
          </cell>
          <cell r="CK34">
            <v>1173.9000000001397</v>
          </cell>
          <cell r="CL34">
            <v>6569</v>
          </cell>
          <cell r="CM34">
            <v>1422.5</v>
          </cell>
          <cell r="CN34">
            <v>354.5</v>
          </cell>
          <cell r="CO34">
            <v>-93</v>
          </cell>
          <cell r="CP34">
            <v>-6.5</v>
          </cell>
          <cell r="CQ34">
            <v>2304.5</v>
          </cell>
          <cell r="CR34">
            <v>29574.649999991059</v>
          </cell>
          <cell r="CS34">
            <v>71.200000000186265</v>
          </cell>
          <cell r="CT34">
            <v>806.20000000018626</v>
          </cell>
          <cell r="CU34">
            <v>-94</v>
          </cell>
          <cell r="CV34">
            <v>47</v>
          </cell>
          <cell r="CW34">
            <v>48.449999999953434</v>
          </cell>
          <cell r="CX34">
            <v>1101</v>
          </cell>
          <cell r="CY34">
            <v>6477</v>
          </cell>
          <cell r="CZ34">
            <v>824</v>
          </cell>
          <cell r="DA34">
            <v>16214</v>
          </cell>
          <cell r="DB34">
            <v>1061.5</v>
          </cell>
          <cell r="DC34">
            <v>237.29999999981374</v>
          </cell>
          <cell r="DD34">
            <v>2781</v>
          </cell>
          <cell r="DE34">
            <v>17197.790000006557</v>
          </cell>
          <cell r="DF34">
            <v>772.70000000018626</v>
          </cell>
          <cell r="DG34">
            <v>255.40000000037253</v>
          </cell>
          <cell r="DH34">
            <v>-648</v>
          </cell>
          <cell r="DI34">
            <v>1013.5</v>
          </cell>
          <cell r="DJ34">
            <v>144.68999999994412</v>
          </cell>
          <cell r="DK34">
            <v>2478.2999999998137</v>
          </cell>
          <cell r="DL34">
            <v>11564</v>
          </cell>
          <cell r="DM34">
            <v>501</v>
          </cell>
          <cell r="DN34">
            <v>20</v>
          </cell>
          <cell r="DO34">
            <v>692.5</v>
          </cell>
          <cell r="DP34">
            <v>-50.799999999813735</v>
          </cell>
          <cell r="DQ34">
            <v>454.5</v>
          </cell>
          <cell r="DR34">
            <v>13003.739999994636</v>
          </cell>
          <cell r="DS34">
            <v>250.5</v>
          </cell>
          <cell r="DT34">
            <v>-252.70000000018626</v>
          </cell>
          <cell r="DU34">
            <v>-1381</v>
          </cell>
          <cell r="DV34">
            <v>-1071.2000000001863</v>
          </cell>
          <cell r="DW34">
            <v>-22.559999999997672</v>
          </cell>
          <cell r="DX34">
            <v>244.70000000018626</v>
          </cell>
          <cell r="DY34">
            <v>14380</v>
          </cell>
          <cell r="DZ34">
            <v>1363.5</v>
          </cell>
          <cell r="EA34">
            <v>108</v>
          </cell>
          <cell r="EB34">
            <v>-463.5</v>
          </cell>
          <cell r="EC34">
            <v>114.5</v>
          </cell>
          <cell r="ED34">
            <v>-266.5</v>
          </cell>
          <cell r="EE34">
            <v>0</v>
          </cell>
        </row>
        <row r="35">
          <cell r="A35">
            <v>0</v>
          </cell>
          <cell r="F35">
            <v>6285.6499999999069</v>
          </cell>
          <cell r="G35">
            <v>453.96999999997206</v>
          </cell>
          <cell r="H35">
            <v>1476.2600000000093</v>
          </cell>
          <cell r="I35">
            <v>264.36999999999534</v>
          </cell>
          <cell r="J35">
            <v>428.93999999994412</v>
          </cell>
          <cell r="K35">
            <v>627.52000000001863</v>
          </cell>
          <cell r="L35">
            <v>36.900000000372529</v>
          </cell>
          <cell r="M35">
            <v>0</v>
          </cell>
          <cell r="N35">
            <v>1422.2999999998137</v>
          </cell>
          <cell r="O35">
            <v>110.70000000018626</v>
          </cell>
          <cell r="P35">
            <v>3732.0100000002421</v>
          </cell>
          <cell r="Q35">
            <v>4586.1000000000931</v>
          </cell>
          <cell r="R35">
            <v>9997.2999999970198</v>
          </cell>
          <cell r="S35">
            <v>1901.5</v>
          </cell>
          <cell r="T35">
            <v>681.70000000018626</v>
          </cell>
          <cell r="U35">
            <v>1302.3999999999069</v>
          </cell>
          <cell r="V35">
            <v>479.77000000001863</v>
          </cell>
          <cell r="W35">
            <v>16.239999999757856</v>
          </cell>
          <cell r="X35">
            <v>185.99000000022352</v>
          </cell>
          <cell r="Y35">
            <v>318.59999999962747</v>
          </cell>
          <cell r="Z35">
            <v>0</v>
          </cell>
          <cell r="AA35">
            <v>503</v>
          </cell>
          <cell r="AB35">
            <v>874.39999999990687</v>
          </cell>
          <cell r="AC35">
            <v>814.89999999990687</v>
          </cell>
          <cell r="AD35">
            <v>2918.8000000002794</v>
          </cell>
          <cell r="AE35">
            <v>15237.159999996424</v>
          </cell>
          <cell r="AF35">
            <v>5176.7000000001863</v>
          </cell>
          <cell r="AG35">
            <v>575</v>
          </cell>
          <cell r="AH35">
            <v>725.40000000037253</v>
          </cell>
          <cell r="AI35">
            <v>1249.9599999999627</v>
          </cell>
          <cell r="AJ35">
            <v>605.69999999995343</v>
          </cell>
          <cell r="AK35">
            <v>199.61000000010245</v>
          </cell>
          <cell r="AL35">
            <v>152.9499999997206</v>
          </cell>
          <cell r="AM35">
            <v>0</v>
          </cell>
          <cell r="AN35">
            <v>332.20000000018626</v>
          </cell>
          <cell r="AO35">
            <v>649.3000000002794</v>
          </cell>
          <cell r="AP35">
            <v>289.79999999981374</v>
          </cell>
          <cell r="AQ35">
            <v>5280.5400000000373</v>
          </cell>
          <cell r="AR35">
            <v>9327.7399999946356</v>
          </cell>
          <cell r="AS35">
            <v>1164.2999999998137</v>
          </cell>
          <cell r="AT35">
            <v>52.299999999813735</v>
          </cell>
          <cell r="AU35">
            <v>347.60000000009313</v>
          </cell>
          <cell r="AV35">
            <v>-16.200000000186265</v>
          </cell>
          <cell r="AW35">
            <v>-129.8000000002794</v>
          </cell>
          <cell r="AX35">
            <v>532.74000000022352</v>
          </cell>
          <cell r="AY35">
            <v>9.8999999999068677</v>
          </cell>
          <cell r="AZ35">
            <v>0</v>
          </cell>
          <cell r="BA35">
            <v>767.20000000018626</v>
          </cell>
          <cell r="BB35">
            <v>1144.7000000001863</v>
          </cell>
          <cell r="BC35">
            <v>1012</v>
          </cell>
          <cell r="BD35">
            <v>4443</v>
          </cell>
          <cell r="BE35">
            <v>4947.9200000017881</v>
          </cell>
          <cell r="BF35">
            <v>1224.2000000001863</v>
          </cell>
          <cell r="BG35">
            <v>190.60000000009313</v>
          </cell>
          <cell r="BH35">
            <v>232.6999999997206</v>
          </cell>
          <cell r="BI35">
            <v>-6.8999999994412065</v>
          </cell>
          <cell r="BJ35">
            <v>198.87999999988824</v>
          </cell>
          <cell r="BK35">
            <v>291</v>
          </cell>
          <cell r="BL35">
            <v>231.93999999994412</v>
          </cell>
          <cell r="BM35">
            <v>-1953.3000000007451</v>
          </cell>
          <cell r="BN35">
            <v>1683</v>
          </cell>
          <cell r="BO35">
            <v>276.89999999944121</v>
          </cell>
          <cell r="BP35">
            <v>806.30000000074506</v>
          </cell>
          <cell r="BQ35">
            <v>1772.5999999996275</v>
          </cell>
          <cell r="BR35">
            <v>14999.660000003874</v>
          </cell>
          <cell r="BS35">
            <v>5441.9999999995343</v>
          </cell>
          <cell r="BT35">
            <v>-75.199999999720603</v>
          </cell>
          <cell r="BU35">
            <v>431</v>
          </cell>
          <cell r="BV35">
            <v>0</v>
          </cell>
          <cell r="BW35">
            <v>63.499999999767169</v>
          </cell>
          <cell r="BX35">
            <v>548.45999999996275</v>
          </cell>
          <cell r="BY35">
            <v>-18.699999999720603</v>
          </cell>
          <cell r="BZ35">
            <v>0</v>
          </cell>
          <cell r="CA35">
            <v>950.5</v>
          </cell>
          <cell r="CB35">
            <v>0.30000000074505806</v>
          </cell>
          <cell r="CC35">
            <v>3419.7000000001863</v>
          </cell>
          <cell r="CD35">
            <v>4238.0999999996275</v>
          </cell>
          <cell r="CE35">
            <v>12825.359999999404</v>
          </cell>
          <cell r="CF35">
            <v>3335.5</v>
          </cell>
          <cell r="CG35">
            <v>1369.2000000001863</v>
          </cell>
          <cell r="CH35">
            <v>278.3000000002794</v>
          </cell>
          <cell r="CI35">
            <v>74.199999999720603</v>
          </cell>
          <cell r="CJ35">
            <v>-22.649999999906868</v>
          </cell>
          <cell r="CK35">
            <v>6.909999999916181</v>
          </cell>
          <cell r="CL35">
            <v>17.400000000372529</v>
          </cell>
          <cell r="CM35">
            <v>-1638</v>
          </cell>
          <cell r="CN35">
            <v>3381.7999999998137</v>
          </cell>
          <cell r="CO35">
            <v>617.5</v>
          </cell>
          <cell r="CP35">
            <v>805.29999999981374</v>
          </cell>
          <cell r="CQ35">
            <v>4599.8999999994412</v>
          </cell>
          <cell r="CR35">
            <v>18011.79999999702</v>
          </cell>
          <cell r="CS35">
            <v>2737.6000000005588</v>
          </cell>
          <cell r="CT35">
            <v>3971.8999999999069</v>
          </cell>
          <cell r="CU35">
            <v>1318.3999999994412</v>
          </cell>
          <cell r="CV35">
            <v>169.20000000018626</v>
          </cell>
          <cell r="CW35">
            <v>-11</v>
          </cell>
          <cell r="CX35">
            <v>-142.5</v>
          </cell>
          <cell r="CY35">
            <v>1243.8999999994412</v>
          </cell>
          <cell r="CZ35">
            <v>470.09999999962747</v>
          </cell>
          <cell r="DA35">
            <v>3317.0999999996275</v>
          </cell>
          <cell r="DB35">
            <v>552.29999999981374</v>
          </cell>
          <cell r="DC35">
            <v>1800.7999999998137</v>
          </cell>
          <cell r="DD35">
            <v>2584</v>
          </cell>
          <cell r="DE35">
            <v>15801.640000015497</v>
          </cell>
          <cell r="DF35">
            <v>3919.5999999996275</v>
          </cell>
          <cell r="DG35">
            <v>2685.9000000003725</v>
          </cell>
          <cell r="DH35">
            <v>611.6999999997206</v>
          </cell>
          <cell r="DI35">
            <v>818.39999999990687</v>
          </cell>
          <cell r="DJ35">
            <v>4.1999999997206032</v>
          </cell>
          <cell r="DK35">
            <v>-266.45999999996275</v>
          </cell>
          <cell r="DL35">
            <v>277.3000000002794</v>
          </cell>
          <cell r="DM35">
            <v>290.40000000037253</v>
          </cell>
          <cell r="DN35">
            <v>3550.2000000001863</v>
          </cell>
          <cell r="DO35">
            <v>600.5</v>
          </cell>
          <cell r="DP35">
            <v>1225.2000000001863</v>
          </cell>
          <cell r="DQ35">
            <v>2084.7000000001863</v>
          </cell>
          <cell r="DR35">
            <v>7708.0999999940395</v>
          </cell>
          <cell r="DS35">
            <v>758.20000000018626</v>
          </cell>
          <cell r="DT35">
            <v>217.20000000018626</v>
          </cell>
          <cell r="DU35">
            <v>265.20000000018626</v>
          </cell>
          <cell r="DV35">
            <v>-481.10000000009313</v>
          </cell>
          <cell r="DW35">
            <v>363.70000000018626</v>
          </cell>
          <cell r="DX35">
            <v>428.00000000046566</v>
          </cell>
          <cell r="DY35">
            <v>255.79999999981374</v>
          </cell>
          <cell r="DZ35">
            <v>611.5</v>
          </cell>
          <cell r="EA35">
            <v>1897.7999999998137</v>
          </cell>
          <cell r="EB35">
            <v>3010.8000000007451</v>
          </cell>
          <cell r="EC35">
            <v>341</v>
          </cell>
          <cell r="ED35">
            <v>40</v>
          </cell>
          <cell r="EE35">
            <v>0</v>
          </cell>
        </row>
        <row r="36">
          <cell r="A36">
            <v>0</v>
          </cell>
          <cell r="F36">
            <v>3434.5</v>
          </cell>
          <cell r="G36">
            <v>1532.7000000001863</v>
          </cell>
          <cell r="H36">
            <v>2587</v>
          </cell>
          <cell r="I36">
            <v>1693</v>
          </cell>
          <cell r="J36">
            <v>1487</v>
          </cell>
          <cell r="K36">
            <v>1991.5</v>
          </cell>
          <cell r="L36">
            <v>631</v>
          </cell>
          <cell r="M36">
            <v>-347</v>
          </cell>
          <cell r="N36">
            <v>983</v>
          </cell>
          <cell r="O36">
            <v>1920</v>
          </cell>
          <cell r="P36">
            <v>1568</v>
          </cell>
          <cell r="Q36">
            <v>2404</v>
          </cell>
          <cell r="R36">
            <v>10168.5</v>
          </cell>
          <cell r="S36">
            <v>2194</v>
          </cell>
          <cell r="T36">
            <v>796</v>
          </cell>
          <cell r="U36">
            <v>660</v>
          </cell>
          <cell r="V36">
            <v>1837.5</v>
          </cell>
          <cell r="W36">
            <v>716</v>
          </cell>
          <cell r="X36">
            <v>354</v>
          </cell>
          <cell r="Y36">
            <v>217</v>
          </cell>
          <cell r="Z36">
            <v>396</v>
          </cell>
          <cell r="AA36">
            <v>0</v>
          </cell>
          <cell r="AB36">
            <v>407</v>
          </cell>
          <cell r="AC36">
            <v>357</v>
          </cell>
          <cell r="AD36">
            <v>2234</v>
          </cell>
          <cell r="AE36">
            <v>-2283.5</v>
          </cell>
          <cell r="AF36">
            <v>-11073</v>
          </cell>
          <cell r="AG36">
            <v>523</v>
          </cell>
          <cell r="AH36">
            <v>153</v>
          </cell>
          <cell r="AI36">
            <v>246</v>
          </cell>
          <cell r="AJ36">
            <v>1867.5</v>
          </cell>
          <cell r="AK36">
            <v>452</v>
          </cell>
          <cell r="AL36">
            <v>1153</v>
          </cell>
          <cell r="AM36">
            <v>340</v>
          </cell>
          <cell r="AN36">
            <v>861</v>
          </cell>
          <cell r="AO36">
            <v>993</v>
          </cell>
          <cell r="AP36">
            <v>244</v>
          </cell>
          <cell r="AQ36">
            <v>1957</v>
          </cell>
          <cell r="AR36">
            <v>654.10000000149012</v>
          </cell>
          <cell r="AS36">
            <v>-3</v>
          </cell>
          <cell r="AT36">
            <v>29</v>
          </cell>
          <cell r="AU36">
            <v>55.700000000186265</v>
          </cell>
          <cell r="AV36">
            <v>-2</v>
          </cell>
          <cell r="AW36">
            <v>114.70000000018626</v>
          </cell>
          <cell r="AX36">
            <v>146</v>
          </cell>
          <cell r="AY36">
            <v>-7.7000000001862645</v>
          </cell>
          <cell r="AZ36">
            <v>13.799999999813735</v>
          </cell>
          <cell r="BA36">
            <v>0</v>
          </cell>
          <cell r="BB36">
            <v>-33</v>
          </cell>
          <cell r="BC36">
            <v>5.2999999998137355</v>
          </cell>
          <cell r="BD36">
            <v>335.29999999981374</v>
          </cell>
          <cell r="BE36">
            <v>40.659999996423721</v>
          </cell>
          <cell r="BF36">
            <v>0</v>
          </cell>
          <cell r="BG36">
            <v>0</v>
          </cell>
          <cell r="BH36">
            <v>0</v>
          </cell>
          <cell r="BI36">
            <v>0</v>
          </cell>
          <cell r="BJ36">
            <v>134.5</v>
          </cell>
          <cell r="BK36">
            <v>150.59999999962747</v>
          </cell>
          <cell r="BL36">
            <v>-139.5</v>
          </cell>
          <cell r="BM36">
            <v>127.5</v>
          </cell>
          <cell r="BN36">
            <v>-105.20000000018626</v>
          </cell>
          <cell r="BO36">
            <v>89.799999999813735</v>
          </cell>
          <cell r="BP36">
            <v>-87.889999999984866</v>
          </cell>
          <cell r="BQ36">
            <v>-129.15000000002328</v>
          </cell>
          <cell r="BR36">
            <v>172.12999999942258</v>
          </cell>
          <cell r="BS36">
            <v>0</v>
          </cell>
          <cell r="BT36">
            <v>0</v>
          </cell>
          <cell r="BU36">
            <v>0</v>
          </cell>
          <cell r="BV36">
            <v>0</v>
          </cell>
          <cell r="BW36">
            <v>26.169999999983702</v>
          </cell>
          <cell r="BX36">
            <v>60.179999999993015</v>
          </cell>
          <cell r="BY36">
            <v>2.1800000000512227</v>
          </cell>
          <cell r="BZ36">
            <v>35.370000000053551</v>
          </cell>
          <cell r="CA36">
            <v>13.100000000005821</v>
          </cell>
          <cell r="CB36">
            <v>-37.310000000055879</v>
          </cell>
          <cell r="CC36">
            <v>0</v>
          </cell>
          <cell r="CD36">
            <v>72.440000000002328</v>
          </cell>
          <cell r="CE36">
            <v>-555.63999999966472</v>
          </cell>
          <cell r="CF36">
            <v>43.150000000023283</v>
          </cell>
          <cell r="CG36">
            <v>0</v>
          </cell>
          <cell r="CH36">
            <v>3.5300000000279397</v>
          </cell>
          <cell r="CI36">
            <v>0</v>
          </cell>
          <cell r="CJ36">
            <v>59.550000000017462</v>
          </cell>
          <cell r="CK36">
            <v>0</v>
          </cell>
          <cell r="CL36">
            <v>11.650000000023283</v>
          </cell>
          <cell r="CM36">
            <v>-1034.7799999999697</v>
          </cell>
          <cell r="CN36">
            <v>0</v>
          </cell>
          <cell r="CO36">
            <v>411.59000000002561</v>
          </cell>
          <cell r="CP36">
            <v>47.950000000011642</v>
          </cell>
          <cell r="CQ36">
            <v>-98.279999999969732</v>
          </cell>
          <cell r="CR36">
            <v>3584.1700000003912</v>
          </cell>
          <cell r="CS36">
            <v>96.470000000030268</v>
          </cell>
          <cell r="CT36">
            <v>0</v>
          </cell>
          <cell r="CU36">
            <v>120.89999999996508</v>
          </cell>
          <cell r="CV36">
            <v>-57.349999999976717</v>
          </cell>
          <cell r="CW36">
            <v>-68.339999999996508</v>
          </cell>
          <cell r="CX36">
            <v>309</v>
          </cell>
          <cell r="CY36">
            <v>236.97000000003027</v>
          </cell>
          <cell r="CZ36">
            <v>901.44000000000233</v>
          </cell>
          <cell r="DA36">
            <v>1799.5599999999977</v>
          </cell>
          <cell r="DB36">
            <v>195.79999999998836</v>
          </cell>
          <cell r="DC36">
            <v>0</v>
          </cell>
          <cell r="DD36">
            <v>49.71999999997206</v>
          </cell>
          <cell r="DE36">
            <v>79.209999999962747</v>
          </cell>
          <cell r="DF36">
            <v>116.3300000000163</v>
          </cell>
          <cell r="DG36">
            <v>75.460000000020955</v>
          </cell>
          <cell r="DH36">
            <v>0</v>
          </cell>
          <cell r="DI36">
            <v>161.65999999997439</v>
          </cell>
          <cell r="DJ36">
            <v>-198.77999999999884</v>
          </cell>
          <cell r="DK36">
            <v>13.720000000030268</v>
          </cell>
          <cell r="DL36">
            <v>0</v>
          </cell>
          <cell r="DM36">
            <v>-28.25</v>
          </cell>
          <cell r="DN36">
            <v>-12.440000000002328</v>
          </cell>
          <cell r="DO36">
            <v>233.06999999994878</v>
          </cell>
          <cell r="DP36">
            <v>-185.86999999999534</v>
          </cell>
          <cell r="DQ36">
            <v>-95.690000000002328</v>
          </cell>
          <cell r="DR36">
            <v>273.75999999977648</v>
          </cell>
          <cell r="DS36">
            <v>105.09999999997672</v>
          </cell>
          <cell r="DT36">
            <v>0</v>
          </cell>
          <cell r="DU36">
            <v>0</v>
          </cell>
          <cell r="DV36">
            <v>-64.299999999988358</v>
          </cell>
          <cell r="DW36">
            <v>-153.17000000001281</v>
          </cell>
          <cell r="DX36">
            <v>0</v>
          </cell>
          <cell r="DY36">
            <v>-201.72000000003027</v>
          </cell>
          <cell r="DZ36">
            <v>287.67999999999302</v>
          </cell>
          <cell r="EA36">
            <v>-68.35999999998603</v>
          </cell>
          <cell r="EB36">
            <v>368.52999999996973</v>
          </cell>
          <cell r="EC36">
            <v>0</v>
          </cell>
          <cell r="ED36">
            <v>0</v>
          </cell>
          <cell r="EE36">
            <v>0</v>
          </cell>
        </row>
        <row r="37">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row>
        <row r="38">
          <cell r="F38">
            <v>0</v>
          </cell>
          <cell r="G38">
            <v>-42.023999999975786</v>
          </cell>
          <cell r="H38">
            <v>-18.71999999997206</v>
          </cell>
          <cell r="I38">
            <v>-74.188799999945331</v>
          </cell>
          <cell r="J38">
            <v>-1.4160000000847504</v>
          </cell>
          <cell r="K38">
            <v>-45.608599999919534</v>
          </cell>
          <cell r="L38">
            <v>-125.21799999987707</v>
          </cell>
          <cell r="M38">
            <v>0</v>
          </cell>
          <cell r="N38">
            <v>0</v>
          </cell>
          <cell r="O38">
            <v>0</v>
          </cell>
          <cell r="P38">
            <v>-2.7600000000093132</v>
          </cell>
          <cell r="Q38">
            <v>0</v>
          </cell>
          <cell r="R38">
            <v>-480.87739999778569</v>
          </cell>
          <cell r="S38">
            <v>0</v>
          </cell>
          <cell r="T38">
            <v>-28.003499999991618</v>
          </cell>
          <cell r="U38">
            <v>-11.968249999976251</v>
          </cell>
          <cell r="V38">
            <v>-14.053200000023935</v>
          </cell>
          <cell r="W38">
            <v>-132.31715000001714</v>
          </cell>
          <cell r="X38">
            <v>-155.27119999984279</v>
          </cell>
          <cell r="Y38">
            <v>-129.874199999962</v>
          </cell>
          <cell r="Z38">
            <v>-9.3899000000674278</v>
          </cell>
          <cell r="AA38">
            <v>0</v>
          </cell>
          <cell r="AB38">
            <v>0</v>
          </cell>
          <cell r="AC38">
            <v>0</v>
          </cell>
          <cell r="AD38">
            <v>0</v>
          </cell>
          <cell r="AE38">
            <v>-138.29069999977946</v>
          </cell>
          <cell r="AF38">
            <v>-3.9899999999906868</v>
          </cell>
          <cell r="AG38">
            <v>0</v>
          </cell>
          <cell r="AH38">
            <v>0</v>
          </cell>
          <cell r="AI38">
            <v>0</v>
          </cell>
          <cell r="AJ38">
            <v>-16.15749999997206</v>
          </cell>
          <cell r="AK38">
            <v>-45.577000000048429</v>
          </cell>
          <cell r="AL38">
            <v>-42.459199999924749</v>
          </cell>
          <cell r="AM38">
            <v>-30.107000000076368</v>
          </cell>
          <cell r="AN38">
            <v>0</v>
          </cell>
          <cell r="AO38">
            <v>0</v>
          </cell>
          <cell r="AP38">
            <v>0</v>
          </cell>
          <cell r="AQ38">
            <v>0</v>
          </cell>
          <cell r="AR38">
            <v>-47.502259999513626</v>
          </cell>
          <cell r="AS38">
            <v>0</v>
          </cell>
          <cell r="AT38">
            <v>3.8911999999545515</v>
          </cell>
          <cell r="AU38">
            <v>0</v>
          </cell>
          <cell r="AV38">
            <v>-12.943359999975655</v>
          </cell>
          <cell r="AW38">
            <v>-0.27903999999398366</v>
          </cell>
          <cell r="AX38">
            <v>-28.23625999991782</v>
          </cell>
          <cell r="AY38">
            <v>-9.9348000001627952</v>
          </cell>
          <cell r="AZ38">
            <v>0</v>
          </cell>
          <cell r="BA38">
            <v>0</v>
          </cell>
          <cell r="BB38">
            <v>0</v>
          </cell>
          <cell r="BC38">
            <v>0</v>
          </cell>
          <cell r="BD38">
            <v>0</v>
          </cell>
          <cell r="BE38">
            <v>-655.8826599996537</v>
          </cell>
          <cell r="BF38">
            <v>0</v>
          </cell>
          <cell r="BG38">
            <v>-356.32000000000698</v>
          </cell>
          <cell r="BH38">
            <v>-7.9385999999940395</v>
          </cell>
          <cell r="BI38">
            <v>0</v>
          </cell>
          <cell r="BJ38">
            <v>-10.493099999963306</v>
          </cell>
          <cell r="BK38">
            <v>-196.47095999983139</v>
          </cell>
          <cell r="BL38">
            <v>-87.398999999975786</v>
          </cell>
          <cell r="BM38">
            <v>2.738999999826774</v>
          </cell>
          <cell r="BN38">
            <v>0</v>
          </cell>
          <cell r="BO38">
            <v>0</v>
          </cell>
          <cell r="BP38">
            <v>0</v>
          </cell>
          <cell r="BQ38">
            <v>0</v>
          </cell>
          <cell r="BR38">
            <v>-105.03786000050604</v>
          </cell>
          <cell r="BS38">
            <v>0</v>
          </cell>
          <cell r="BT38">
            <v>0</v>
          </cell>
          <cell r="BU38">
            <v>0</v>
          </cell>
          <cell r="BV38">
            <v>11.850960000010673</v>
          </cell>
          <cell r="BW38">
            <v>-18.382119999965653</v>
          </cell>
          <cell r="BX38">
            <v>-172.24050999991596</v>
          </cell>
          <cell r="BY38">
            <v>72.354349999921396</v>
          </cell>
          <cell r="BZ38">
            <v>16.491600000066683</v>
          </cell>
          <cell r="CA38">
            <v>9.9458599999779835</v>
          </cell>
          <cell r="CB38">
            <v>0</v>
          </cell>
          <cell r="CC38">
            <v>0</v>
          </cell>
          <cell r="CD38">
            <v>-25.058000000135507</v>
          </cell>
          <cell r="CE38">
            <v>1589.2533900011331</v>
          </cell>
          <cell r="CF38">
            <v>0</v>
          </cell>
          <cell r="CG38">
            <v>0</v>
          </cell>
          <cell r="CH38">
            <v>-7.6720000000786968</v>
          </cell>
          <cell r="CI38">
            <v>-18.768999999971129</v>
          </cell>
          <cell r="CJ38">
            <v>-4.2826200000708923</v>
          </cell>
          <cell r="CK38">
            <v>-116.14653000002727</v>
          </cell>
          <cell r="CL38">
            <v>-14.983959999866784</v>
          </cell>
          <cell r="CM38">
            <v>1939.7350999999326</v>
          </cell>
          <cell r="CN38">
            <v>-187.6850399998948</v>
          </cell>
          <cell r="CO38">
            <v>10.620239999960177</v>
          </cell>
          <cell r="CP38">
            <v>0</v>
          </cell>
          <cell r="CQ38">
            <v>-11.562799999956042</v>
          </cell>
          <cell r="CR38">
            <v>-708.64209000021219</v>
          </cell>
          <cell r="CS38">
            <v>0</v>
          </cell>
          <cell r="CT38">
            <v>-18.295199999993201</v>
          </cell>
          <cell r="CU38">
            <v>0</v>
          </cell>
          <cell r="CV38">
            <v>0</v>
          </cell>
          <cell r="CW38">
            <v>-24.477599999983795</v>
          </cell>
          <cell r="CX38">
            <v>-39.015600000042468</v>
          </cell>
          <cell r="CY38">
            <v>-79.715480000013486</v>
          </cell>
          <cell r="CZ38">
            <v>-6.8064100001938641</v>
          </cell>
          <cell r="DA38">
            <v>-562.10180000017863</v>
          </cell>
          <cell r="DB38">
            <v>8.73599999997532</v>
          </cell>
          <cell r="DC38">
            <v>10.122000000032131</v>
          </cell>
          <cell r="DD38">
            <v>2.9120000000111759</v>
          </cell>
          <cell r="DE38">
            <v>-99.248620001599193</v>
          </cell>
          <cell r="DF38">
            <v>0</v>
          </cell>
          <cell r="DG38">
            <v>-21.4957600000198</v>
          </cell>
          <cell r="DH38">
            <v>0</v>
          </cell>
          <cell r="DI38">
            <v>-14.643199999933131</v>
          </cell>
          <cell r="DJ38">
            <v>-27.373060000129044</v>
          </cell>
          <cell r="DK38">
            <v>-38.727700000163168</v>
          </cell>
          <cell r="DL38">
            <v>27.304500000085682</v>
          </cell>
          <cell r="DM38">
            <v>23.707500000018626</v>
          </cell>
          <cell r="DN38">
            <v>-34.607500000158325</v>
          </cell>
          <cell r="DO38">
            <v>13.104519999935292</v>
          </cell>
          <cell r="DP38">
            <v>0</v>
          </cell>
          <cell r="DQ38">
            <v>-26.517920000012964</v>
          </cell>
          <cell r="DR38">
            <v>-479.59359999932349</v>
          </cell>
          <cell r="DS38">
            <v>0</v>
          </cell>
          <cell r="DT38">
            <v>-11.983699999924283</v>
          </cell>
          <cell r="DU38">
            <v>-8.6552199999568984</v>
          </cell>
          <cell r="DV38">
            <v>0</v>
          </cell>
          <cell r="DW38">
            <v>9.8213599999435246</v>
          </cell>
          <cell r="DX38">
            <v>-285.71831999975257</v>
          </cell>
          <cell r="DY38">
            <v>-2.6783999998588115</v>
          </cell>
          <cell r="DZ38">
            <v>-52.987680000253022</v>
          </cell>
          <cell r="EA38">
            <v>-140.69969999999739</v>
          </cell>
          <cell r="EB38">
            <v>-4.755390000063926</v>
          </cell>
          <cell r="EC38">
            <v>-1.5822000000043772</v>
          </cell>
          <cell r="ED38">
            <v>19.645649999962188</v>
          </cell>
          <cell r="EE38">
            <v>0</v>
          </cell>
        </row>
        <row r="39">
          <cell r="A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-176.17429999998421</v>
          </cell>
          <cell r="AS39">
            <v>0</v>
          </cell>
          <cell r="AT39">
            <v>0</v>
          </cell>
          <cell r="AU39">
            <v>66.688000000023749</v>
          </cell>
          <cell r="AV39">
            <v>-242.86230000000796</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-1021.7561999999671</v>
          </cell>
          <cell r="BS39">
            <v>0</v>
          </cell>
          <cell r="BT39">
            <v>0</v>
          </cell>
          <cell r="BU39">
            <v>-643.64649999997346</v>
          </cell>
          <cell r="BV39">
            <v>-378.10969999999361</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42.531850000028498</v>
          </cell>
          <cell r="DF39">
            <v>0</v>
          </cell>
          <cell r="DG39">
            <v>0</v>
          </cell>
          <cell r="DH39">
            <v>42.531850000028498</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row>
        <row r="40">
          <cell r="A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row>
        <row r="41">
          <cell r="F41">
            <v>14341.849999999627</v>
          </cell>
          <cell r="G41">
            <v>4366.6659999992698</v>
          </cell>
          <cell r="H41">
            <v>8448.2799999993294</v>
          </cell>
          <cell r="I41">
            <v>3907.2312000021338</v>
          </cell>
          <cell r="J41">
            <v>2865.5112999994308</v>
          </cell>
          <cell r="K41">
            <v>3861.3827000018209</v>
          </cell>
          <cell r="L41">
            <v>5836.38200000301</v>
          </cell>
          <cell r="M41">
            <v>1360.6000000014901</v>
          </cell>
          <cell r="N41">
            <v>4173</v>
          </cell>
          <cell r="O41">
            <v>4656</v>
          </cell>
          <cell r="P41">
            <v>9308.9499999992549</v>
          </cell>
          <cell r="Q41">
            <v>10304.099999997765</v>
          </cell>
          <cell r="R41">
            <v>28702.039599984884</v>
          </cell>
          <cell r="S41">
            <v>6219.8999999985099</v>
          </cell>
          <cell r="T41">
            <v>2400.3965000025928</v>
          </cell>
          <cell r="U41">
            <v>5476.3317500017583</v>
          </cell>
          <cell r="V41">
            <v>5577.7067999970168</v>
          </cell>
          <cell r="W41">
            <v>1689.989849999547</v>
          </cell>
          <cell r="X41">
            <v>961.67879999987781</v>
          </cell>
          <cell r="Y41">
            <v>1664.2258000001311</v>
          </cell>
          <cell r="Z41">
            <v>2905.5101000033319</v>
          </cell>
          <cell r="AA41">
            <v>4989.1999999992549</v>
          </cell>
          <cell r="AB41">
            <v>3705.6000000014901</v>
          </cell>
          <cell r="AC41">
            <v>1776.1999999992549</v>
          </cell>
          <cell r="AD41">
            <v>-8664.6999999992549</v>
          </cell>
          <cell r="AE41">
            <v>39220.849299937487</v>
          </cell>
          <cell r="AF41">
            <v>-117.79000000283122</v>
          </cell>
          <cell r="AG41">
            <v>1705.8000000007451</v>
          </cell>
          <cell r="AH41">
            <v>3461</v>
          </cell>
          <cell r="AI41">
            <v>3655.7599999997765</v>
          </cell>
          <cell r="AJ41">
            <v>5190.8625000007451</v>
          </cell>
          <cell r="AK41">
            <v>4276.3929999992251</v>
          </cell>
          <cell r="AL41">
            <v>3787.0907999947667</v>
          </cell>
          <cell r="AM41">
            <v>1995.792999997735</v>
          </cell>
          <cell r="AN41">
            <v>2597.2000000029802</v>
          </cell>
          <cell r="AO41">
            <v>2962.6000000014901</v>
          </cell>
          <cell r="AP41">
            <v>875.79999999701977</v>
          </cell>
          <cell r="AQ41">
            <v>8830.339999999851</v>
          </cell>
          <cell r="AR41">
            <v>27895.283440023661</v>
          </cell>
          <cell r="AS41">
            <v>1561.5</v>
          </cell>
          <cell r="AT41">
            <v>572.49120000191033</v>
          </cell>
          <cell r="AU41">
            <v>2598.7880000006407</v>
          </cell>
          <cell r="AV41">
            <v>744.09433999843895</v>
          </cell>
          <cell r="AW41">
            <v>1058.1409600004554</v>
          </cell>
          <cell r="AX41">
            <v>4360.9037399999797</v>
          </cell>
          <cell r="AY41">
            <v>1899.4651999995112</v>
          </cell>
          <cell r="AZ41">
            <v>330.29999999701977</v>
          </cell>
          <cell r="BA41">
            <v>1388.6000000014901</v>
          </cell>
          <cell r="BB41">
            <v>3068.5</v>
          </cell>
          <cell r="BC41">
            <v>1338.3000000007451</v>
          </cell>
          <cell r="BD41">
            <v>8974.2000000011176</v>
          </cell>
          <cell r="BE41">
            <v>20569.697340041399</v>
          </cell>
          <cell r="BF41">
            <v>1326</v>
          </cell>
          <cell r="BG41">
            <v>5888.8799999989569</v>
          </cell>
          <cell r="BH41">
            <v>377.76140000298619</v>
          </cell>
          <cell r="BI41">
            <v>361.89999999850988</v>
          </cell>
          <cell r="BJ41">
            <v>1341.0868999995291</v>
          </cell>
          <cell r="BK41">
            <v>2349.8290400020778</v>
          </cell>
          <cell r="BL41">
            <v>1585.1410000026226</v>
          </cell>
          <cell r="BM41">
            <v>-2454.7609999999404</v>
          </cell>
          <cell r="BN41">
            <v>3085.3000000007451</v>
          </cell>
          <cell r="BO41">
            <v>1263.0999999977648</v>
          </cell>
          <cell r="BP41">
            <v>847.71000000275671</v>
          </cell>
          <cell r="BQ41">
            <v>4597.7500000018626</v>
          </cell>
          <cell r="BR41">
            <v>32742.995939999819</v>
          </cell>
          <cell r="BS41">
            <v>8017.5</v>
          </cell>
          <cell r="BT41">
            <v>-37.900000000372529</v>
          </cell>
          <cell r="BU41">
            <v>-582.64649999886751</v>
          </cell>
          <cell r="BV41">
            <v>-242.25873999856412</v>
          </cell>
          <cell r="BW41">
            <v>443.58787999954075</v>
          </cell>
          <cell r="BX41">
            <v>599.29948999918997</v>
          </cell>
          <cell r="BY41">
            <v>2402.3343500010669</v>
          </cell>
          <cell r="BZ41">
            <v>80.061599999666214</v>
          </cell>
          <cell r="CA41">
            <v>1862.3458600006998</v>
          </cell>
          <cell r="CB41">
            <v>4140.6900000013411</v>
          </cell>
          <cell r="CC41">
            <v>5195.6999999992549</v>
          </cell>
          <cell r="CD41">
            <v>10864.281999997795</v>
          </cell>
          <cell r="CE41">
            <v>29887.853389978409</v>
          </cell>
          <cell r="CF41">
            <v>3541.3499999996275</v>
          </cell>
          <cell r="CG41">
            <v>2715.6999999992549</v>
          </cell>
          <cell r="CH41">
            <v>2590.1579999998212</v>
          </cell>
          <cell r="CI41">
            <v>292.33099999837577</v>
          </cell>
          <cell r="CJ41">
            <v>811.89738000091165</v>
          </cell>
          <cell r="CK41">
            <v>1235.4634700007737</v>
          </cell>
          <cell r="CL41">
            <v>6662.3660400025547</v>
          </cell>
          <cell r="CM41">
            <v>-16865.844899997115</v>
          </cell>
          <cell r="CN41">
            <v>13454.314959999174</v>
          </cell>
          <cell r="CO41">
            <v>4818.4102399982512</v>
          </cell>
          <cell r="CP41">
            <v>1037.75</v>
          </cell>
          <cell r="CQ41">
            <v>9593.9571999944746</v>
          </cell>
          <cell r="CR41">
            <v>76074.677909970284</v>
          </cell>
          <cell r="CS41">
            <v>6241.269999999553</v>
          </cell>
          <cell r="CT41">
            <v>6363.8048000000417</v>
          </cell>
          <cell r="CU41">
            <v>3741.3000000007451</v>
          </cell>
          <cell r="CV41">
            <v>517.25000000186265</v>
          </cell>
          <cell r="CW41">
            <v>454.23239999916404</v>
          </cell>
          <cell r="CX41">
            <v>1757.4844000004232</v>
          </cell>
          <cell r="CY41">
            <v>9909.8545200005174</v>
          </cell>
          <cell r="CZ41">
            <v>2359.4335899986327</v>
          </cell>
          <cell r="DA41">
            <v>28350.558199997991</v>
          </cell>
          <cell r="DB41">
            <v>4267.9360000006855</v>
          </cell>
          <cell r="DC41">
            <v>3446.7219999991357</v>
          </cell>
          <cell r="DD41">
            <v>8664.8319999985397</v>
          </cell>
          <cell r="DE41">
            <v>49425.623229950666</v>
          </cell>
          <cell r="DF41">
            <v>7152.6300000008196</v>
          </cell>
          <cell r="DG41">
            <v>3684.9642399977893</v>
          </cell>
          <cell r="DH41">
            <v>80.231849998235703</v>
          </cell>
          <cell r="DI41">
            <v>3932.2167999967933</v>
          </cell>
          <cell r="DJ41">
            <v>70.636939998716116</v>
          </cell>
          <cell r="DK41">
            <v>2390.7323000002652</v>
          </cell>
          <cell r="DL41">
            <v>12392.104499999434</v>
          </cell>
          <cell r="DM41">
            <v>1262.1575000025332</v>
          </cell>
          <cell r="DN41">
            <v>5043.6524999961257</v>
          </cell>
          <cell r="DO41">
            <v>4755.2745199985802</v>
          </cell>
          <cell r="DP41">
            <v>3158.5300000011921</v>
          </cell>
          <cell r="DQ41">
            <v>5502.4920799955726</v>
          </cell>
          <cell r="DR41">
            <v>32729.406399995089</v>
          </cell>
          <cell r="DS41">
            <v>1592.3000000007451</v>
          </cell>
          <cell r="DT41">
            <v>-0.18369999900460243</v>
          </cell>
          <cell r="DU41">
            <v>-770.25522000342607</v>
          </cell>
          <cell r="DV41">
            <v>-2342.0999999996275</v>
          </cell>
          <cell r="DW41">
            <v>88.291360000148416</v>
          </cell>
          <cell r="DX41">
            <v>1640.081680001691</v>
          </cell>
          <cell r="DY41">
            <v>14787.701599996537</v>
          </cell>
          <cell r="DZ41">
            <v>3255.3923199996352</v>
          </cell>
          <cell r="EA41">
            <v>7505.9402999989688</v>
          </cell>
          <cell r="EB41">
            <v>5930.1746099963784</v>
          </cell>
          <cell r="EC41">
            <v>752.91779999807477</v>
          </cell>
          <cell r="ED41">
            <v>289.14564999938011</v>
          </cell>
          <cell r="EE41">
            <v>0</v>
          </cell>
        </row>
        <row r="42">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row>
        <row r="43">
          <cell r="A43" t="str">
            <v>Total Special Sales For Resale</v>
          </cell>
          <cell r="F43">
            <v>14341.85000000149</v>
          </cell>
          <cell r="G43">
            <v>4366.5659999996424</v>
          </cell>
          <cell r="H43">
            <v>8448.2799999974668</v>
          </cell>
          <cell r="I43">
            <v>3907.2312000021338</v>
          </cell>
          <cell r="J43">
            <v>2865.5112999994308</v>
          </cell>
          <cell r="K43">
            <v>3861.3827000018209</v>
          </cell>
          <cell r="L43">
            <v>5836.38200000301</v>
          </cell>
          <cell r="M43">
            <v>1360.6000000014901</v>
          </cell>
          <cell r="N43">
            <v>4173</v>
          </cell>
          <cell r="O43">
            <v>4655.8999999985099</v>
          </cell>
          <cell r="P43">
            <v>9308.9499999992549</v>
          </cell>
          <cell r="Q43">
            <v>10303.999999996275</v>
          </cell>
          <cell r="R43">
            <v>28701.939600020647</v>
          </cell>
          <cell r="S43">
            <v>6219.8999999985099</v>
          </cell>
          <cell r="T43">
            <v>2400.3965000025928</v>
          </cell>
          <cell r="U43">
            <v>5476.3317500017583</v>
          </cell>
          <cell r="V43">
            <v>5577.7067999970168</v>
          </cell>
          <cell r="W43">
            <v>1689.989849999547</v>
          </cell>
          <cell r="X43">
            <v>961.67879999987781</v>
          </cell>
          <cell r="Y43">
            <v>1664.2258000001311</v>
          </cell>
          <cell r="Z43">
            <v>2905.5101000033319</v>
          </cell>
          <cell r="AA43">
            <v>4989.1999999992549</v>
          </cell>
          <cell r="AB43">
            <v>3705.6000000014901</v>
          </cell>
          <cell r="AC43">
            <v>1776.1999999992549</v>
          </cell>
          <cell r="AD43">
            <v>-8664.8000000007451</v>
          </cell>
          <cell r="AE43">
            <v>39220.709299951792</v>
          </cell>
          <cell r="AF43">
            <v>-117.79000000283122</v>
          </cell>
          <cell r="AG43">
            <v>1705.8000000007451</v>
          </cell>
          <cell r="AH43">
            <v>3460.8999999985099</v>
          </cell>
          <cell r="AI43">
            <v>3655.7599999997765</v>
          </cell>
          <cell r="AJ43">
            <v>5190.8625000007451</v>
          </cell>
          <cell r="AK43">
            <v>4276.3530000001192</v>
          </cell>
          <cell r="AL43">
            <v>3787.0907999947667</v>
          </cell>
          <cell r="AM43">
            <v>1995.792999997735</v>
          </cell>
          <cell r="AN43">
            <v>2597.2000000029802</v>
          </cell>
          <cell r="AO43">
            <v>2962.6000000014901</v>
          </cell>
          <cell r="AP43">
            <v>875.79999999701977</v>
          </cell>
          <cell r="AQ43">
            <v>8830.339999999851</v>
          </cell>
          <cell r="AR43">
            <v>27894.833440005779</v>
          </cell>
          <cell r="AS43">
            <v>1561.5</v>
          </cell>
          <cell r="AT43">
            <v>572.44120000302792</v>
          </cell>
          <cell r="AU43">
            <v>2598.6380000002682</v>
          </cell>
          <cell r="AV43">
            <v>744.09433999843895</v>
          </cell>
          <cell r="AW43">
            <v>1058.1409600004554</v>
          </cell>
          <cell r="AX43">
            <v>4360.9037399999797</v>
          </cell>
          <cell r="AY43">
            <v>1899.4651999995112</v>
          </cell>
          <cell r="AZ43">
            <v>330.29999999701977</v>
          </cell>
          <cell r="BA43">
            <v>1388.6000000014901</v>
          </cell>
          <cell r="BB43">
            <v>3068.3999999985099</v>
          </cell>
          <cell r="BC43">
            <v>1338.3000000007451</v>
          </cell>
          <cell r="BD43">
            <v>8974.0500000007451</v>
          </cell>
          <cell r="BE43">
            <v>20569.327340036631</v>
          </cell>
          <cell r="BF43">
            <v>1326</v>
          </cell>
          <cell r="BG43">
            <v>5888.8199999984354</v>
          </cell>
          <cell r="BH43">
            <v>377.71140000224113</v>
          </cell>
          <cell r="BI43">
            <v>361.89999999850988</v>
          </cell>
          <cell r="BJ43">
            <v>1341.0269000008702</v>
          </cell>
          <cell r="BK43">
            <v>2349.8290400020778</v>
          </cell>
          <cell r="BL43">
            <v>1585.1009999997914</v>
          </cell>
          <cell r="BM43">
            <v>-2454.8209999985993</v>
          </cell>
          <cell r="BN43">
            <v>3085.3000000007451</v>
          </cell>
          <cell r="BO43">
            <v>1263.0999999977648</v>
          </cell>
          <cell r="BP43">
            <v>847.6100000012666</v>
          </cell>
          <cell r="BQ43">
            <v>4597.7500000037253</v>
          </cell>
          <cell r="BR43">
            <v>32742.655939996243</v>
          </cell>
          <cell r="BS43">
            <v>8017.5</v>
          </cell>
          <cell r="BT43">
            <v>-37.959999999031425</v>
          </cell>
          <cell r="BU43">
            <v>-582.74649999849498</v>
          </cell>
          <cell r="BV43">
            <v>-242.25873999856412</v>
          </cell>
          <cell r="BW43">
            <v>443.58787999954075</v>
          </cell>
          <cell r="BX43">
            <v>599.29948999918997</v>
          </cell>
          <cell r="BY43">
            <v>2402.3343500010669</v>
          </cell>
          <cell r="BZ43">
            <v>80.021600000560284</v>
          </cell>
          <cell r="CA43">
            <v>1862.3458600006998</v>
          </cell>
          <cell r="CB43">
            <v>4140.6900000013411</v>
          </cell>
          <cell r="CC43">
            <v>5195.6000000014901</v>
          </cell>
          <cell r="CD43">
            <v>10864.241999998689</v>
          </cell>
          <cell r="CE43">
            <v>29887.853389978409</v>
          </cell>
          <cell r="CF43">
            <v>3541.3499999996275</v>
          </cell>
          <cell r="CG43">
            <v>2715.6999999992549</v>
          </cell>
          <cell r="CH43">
            <v>2590.1579999998212</v>
          </cell>
          <cell r="CI43">
            <v>292.33099999837577</v>
          </cell>
          <cell r="CJ43">
            <v>811.89738000091165</v>
          </cell>
          <cell r="CK43">
            <v>1235.4634700007737</v>
          </cell>
          <cell r="CL43">
            <v>6662.3660400025547</v>
          </cell>
          <cell r="CM43">
            <v>-16865.844899997115</v>
          </cell>
          <cell r="CN43">
            <v>13454.314959999174</v>
          </cell>
          <cell r="CO43">
            <v>4818.4102399982512</v>
          </cell>
          <cell r="CP43">
            <v>1037.75</v>
          </cell>
          <cell r="CQ43">
            <v>9593.9571999944746</v>
          </cell>
          <cell r="CR43">
            <v>76074.677909970284</v>
          </cell>
          <cell r="CS43">
            <v>6241.269999999553</v>
          </cell>
          <cell r="CT43">
            <v>6363.8048000000417</v>
          </cell>
          <cell r="CU43">
            <v>3741.3000000007451</v>
          </cell>
          <cell r="CV43">
            <v>517.25000000186265</v>
          </cell>
          <cell r="CW43">
            <v>454.23239999916404</v>
          </cell>
          <cell r="CX43">
            <v>1757.4844000004232</v>
          </cell>
          <cell r="CY43">
            <v>9909.8545200005174</v>
          </cell>
          <cell r="CZ43">
            <v>2359.4335899986327</v>
          </cell>
          <cell r="DA43">
            <v>28350.558199997991</v>
          </cell>
          <cell r="DB43">
            <v>4267.9360000006855</v>
          </cell>
          <cell r="DC43">
            <v>3446.7219999991357</v>
          </cell>
          <cell r="DD43">
            <v>8664.8319999985397</v>
          </cell>
          <cell r="DE43">
            <v>49425.623229950666</v>
          </cell>
          <cell r="DF43">
            <v>7152.6300000008196</v>
          </cell>
          <cell r="DG43">
            <v>3684.9642399977893</v>
          </cell>
          <cell r="DH43">
            <v>80.231849998235703</v>
          </cell>
          <cell r="DI43">
            <v>3932.2167999967933</v>
          </cell>
          <cell r="DJ43">
            <v>70.636939998716116</v>
          </cell>
          <cell r="DK43">
            <v>2390.7323000002652</v>
          </cell>
          <cell r="DL43">
            <v>12392.104499999434</v>
          </cell>
          <cell r="DM43">
            <v>1262.1575000025332</v>
          </cell>
          <cell r="DN43">
            <v>5043.6524999961257</v>
          </cell>
          <cell r="DO43">
            <v>4755.2745199985802</v>
          </cell>
          <cell r="DP43">
            <v>3158.5300000011921</v>
          </cell>
          <cell r="DQ43">
            <v>5502.4920799955726</v>
          </cell>
          <cell r="DR43">
            <v>32729.406399995089</v>
          </cell>
          <cell r="DS43">
            <v>1592.3000000007451</v>
          </cell>
          <cell r="DT43">
            <v>-0.18369999900460243</v>
          </cell>
          <cell r="DU43">
            <v>-770.25522000342607</v>
          </cell>
          <cell r="DV43">
            <v>-2342.0999999996275</v>
          </cell>
          <cell r="DW43">
            <v>88.291360000148416</v>
          </cell>
          <cell r="DX43">
            <v>1640.081680001691</v>
          </cell>
          <cell r="DY43">
            <v>14787.701599996537</v>
          </cell>
          <cell r="DZ43">
            <v>3255.3923199996352</v>
          </cell>
          <cell r="EA43">
            <v>7505.9402999989688</v>
          </cell>
          <cell r="EB43">
            <v>5930.1746099963784</v>
          </cell>
          <cell r="EC43">
            <v>752.91779999807477</v>
          </cell>
          <cell r="ED43">
            <v>289.14564999938011</v>
          </cell>
          <cell r="EE43">
            <v>0</v>
          </cell>
        </row>
        <row r="44">
          <cell r="A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row>
        <row r="45">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row>
        <row r="46">
          <cell r="A46" t="str">
            <v>Purchased Power &amp; Net Interchange</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row>
        <row r="47">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row>
        <row r="48">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row>
        <row r="49">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row>
        <row r="50">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row>
        <row r="51">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row>
        <row r="52">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row>
        <row r="53">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row>
        <row r="54">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row>
        <row r="55">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row>
        <row r="56">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row>
        <row r="57">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row>
        <row r="58">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row>
        <row r="59">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row>
        <row r="60">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row>
        <row r="61">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row>
        <row r="62">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row>
        <row r="63">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row>
        <row r="64">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row>
        <row r="65">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row>
        <row r="66">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row>
        <row r="67">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row>
        <row r="68">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row>
        <row r="69">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row>
        <row r="70">
          <cell r="A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row>
        <row r="71">
          <cell r="A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row>
        <row r="72">
          <cell r="A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row>
        <row r="73">
          <cell r="A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row>
        <row r="74">
          <cell r="A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row>
        <row r="75">
          <cell r="A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row>
        <row r="76">
          <cell r="A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row>
        <row r="77">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row>
        <row r="78">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row>
        <row r="79">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row>
        <row r="80">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row>
        <row r="81">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row>
        <row r="82">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row>
        <row r="83">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row>
        <row r="84">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row>
        <row r="85">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row>
        <row r="86">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row>
        <row r="87">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row>
        <row r="88">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row>
        <row r="89">
          <cell r="A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row>
        <row r="90">
          <cell r="A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row>
        <row r="91">
          <cell r="A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row>
        <row r="92">
          <cell r="A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row>
        <row r="93">
          <cell r="A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row>
        <row r="94">
          <cell r="A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row>
        <row r="95">
          <cell r="A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row>
        <row r="96">
          <cell r="A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row>
        <row r="97">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row>
        <row r="98">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row>
        <row r="99">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row>
        <row r="100">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row>
        <row r="101">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row>
        <row r="102">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row>
        <row r="103">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row>
        <row r="104">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row>
        <row r="105">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row>
        <row r="106">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row>
        <row r="107">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row>
        <row r="108">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row>
        <row r="109">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row>
        <row r="110">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row>
        <row r="111">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row>
        <row r="112">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row>
        <row r="113">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row>
        <row r="114">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row>
        <row r="115">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row>
        <row r="116">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row>
        <row r="117">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row>
        <row r="118">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row>
        <row r="119">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row>
        <row r="120">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row>
        <row r="121">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row>
        <row r="122">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row>
        <row r="123">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row>
        <row r="124">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row>
        <row r="125">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row>
        <row r="126">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row>
        <row r="127">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row>
        <row r="128">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row>
        <row r="129">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row>
        <row r="130">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row>
        <row r="131">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row>
        <row r="132">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row>
        <row r="133">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row>
        <row r="134">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row>
        <row r="135">
          <cell r="A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row>
        <row r="136">
          <cell r="A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row>
        <row r="137">
          <cell r="A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row>
        <row r="138">
          <cell r="A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row>
        <row r="139">
          <cell r="A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row>
        <row r="140">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row>
        <row r="141">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row>
        <row r="142">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row>
        <row r="143">
          <cell r="A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row>
        <row r="144">
          <cell r="A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row>
        <row r="145">
          <cell r="A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row>
        <row r="146">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row>
        <row r="147">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row>
        <row r="148">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row>
        <row r="149">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row>
        <row r="150">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row>
        <row r="151">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row>
        <row r="152">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row>
        <row r="153">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row>
        <row r="154">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row>
        <row r="155">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row>
        <row r="156">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row>
        <row r="157">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row>
        <row r="158">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row>
        <row r="159">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row>
        <row r="160">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row>
        <row r="161">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row>
        <row r="162">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row>
        <row r="163">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row>
        <row r="164">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row>
        <row r="165">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row>
        <row r="166">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row>
        <row r="168">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row>
        <row r="169">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row>
        <row r="171">
          <cell r="A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row>
        <row r="172">
          <cell r="A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row>
        <row r="173">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row>
        <row r="175">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row>
        <row r="176">
          <cell r="F176">
            <v>0</v>
          </cell>
          <cell r="G176">
            <v>-1292.7850000000326</v>
          </cell>
          <cell r="H176">
            <v>-1330.3134999999893</v>
          </cell>
          <cell r="I176">
            <v>-1688.25</v>
          </cell>
          <cell r="J176">
            <v>-12.529999999998836</v>
          </cell>
          <cell r="K176">
            <v>-531.34999999997672</v>
          </cell>
          <cell r="L176">
            <v>-836.1140000000305</v>
          </cell>
          <cell r="M176">
            <v>-278.58600000001024</v>
          </cell>
          <cell r="N176">
            <v>-34.399499999999534</v>
          </cell>
          <cell r="O176">
            <v>0</v>
          </cell>
          <cell r="P176">
            <v>0</v>
          </cell>
          <cell r="Q176">
            <v>0</v>
          </cell>
          <cell r="R176">
            <v>-3722.3240000000224</v>
          </cell>
          <cell r="S176">
            <v>0</v>
          </cell>
          <cell r="T176">
            <v>-618.69000000000233</v>
          </cell>
          <cell r="U176">
            <v>-91.876000000000204</v>
          </cell>
          <cell r="V176">
            <v>-673.09000000001106</v>
          </cell>
          <cell r="W176">
            <v>-371.35000000000582</v>
          </cell>
          <cell r="X176">
            <v>-1469.2660000000615</v>
          </cell>
          <cell r="Y176">
            <v>24.797999999951571</v>
          </cell>
          <cell r="Z176">
            <v>-336.20300000000861</v>
          </cell>
          <cell r="AA176">
            <v>0</v>
          </cell>
          <cell r="AB176">
            <v>0</v>
          </cell>
          <cell r="AC176">
            <v>-186.64699999999903</v>
          </cell>
          <cell r="AD176">
            <v>0</v>
          </cell>
          <cell r="AE176">
            <v>-1725.693142700009</v>
          </cell>
          <cell r="AF176">
            <v>0</v>
          </cell>
          <cell r="AG176">
            <v>-324.86000000000058</v>
          </cell>
          <cell r="AH176">
            <v>0</v>
          </cell>
          <cell r="AI176">
            <v>-2.0209999999988213</v>
          </cell>
          <cell r="AJ176">
            <v>-231.28699999999662</v>
          </cell>
          <cell r="AK176">
            <v>-71.839999999996508</v>
          </cell>
          <cell r="AL176">
            <v>42.239999999990687</v>
          </cell>
          <cell r="AM176">
            <v>-822.30800000001909</v>
          </cell>
          <cell r="AN176">
            <v>-36.370499999999993</v>
          </cell>
          <cell r="AO176">
            <v>0</v>
          </cell>
          <cell r="AP176">
            <v>0</v>
          </cell>
          <cell r="AQ176">
            <v>-279.2466427</v>
          </cell>
          <cell r="AR176">
            <v>-988.68839999998454</v>
          </cell>
          <cell r="AS176">
            <v>0</v>
          </cell>
          <cell r="AT176">
            <v>68.570000000006985</v>
          </cell>
          <cell r="AU176">
            <v>-90.327999999997701</v>
          </cell>
          <cell r="AV176">
            <v>0</v>
          </cell>
          <cell r="AW176">
            <v>-152.03939999999784</v>
          </cell>
          <cell r="AX176">
            <v>-320.7039999999979</v>
          </cell>
          <cell r="AY176">
            <v>-523.85699999998906</v>
          </cell>
          <cell r="AZ176">
            <v>29.669999999983702</v>
          </cell>
          <cell r="BA176">
            <v>0</v>
          </cell>
          <cell r="BB176">
            <v>0</v>
          </cell>
          <cell r="BC176">
            <v>0</v>
          </cell>
          <cell r="BD176">
            <v>0</v>
          </cell>
          <cell r="BE176">
            <v>-4199.5443000001833</v>
          </cell>
          <cell r="BF176">
            <v>0</v>
          </cell>
          <cell r="BG176">
            <v>-3971.445000000007</v>
          </cell>
          <cell r="BH176">
            <v>0</v>
          </cell>
          <cell r="BI176">
            <v>0</v>
          </cell>
          <cell r="BJ176">
            <v>-7.771999999997206</v>
          </cell>
          <cell r="BK176">
            <v>-479.17999999999302</v>
          </cell>
          <cell r="BL176">
            <v>240.3399999999674</v>
          </cell>
          <cell r="BM176">
            <v>18.512700000079349</v>
          </cell>
          <cell r="BN176">
            <v>0</v>
          </cell>
          <cell r="BO176">
            <v>0</v>
          </cell>
          <cell r="BP176">
            <v>0</v>
          </cell>
          <cell r="BQ176">
            <v>0</v>
          </cell>
          <cell r="BR176">
            <v>-361.20540000032634</v>
          </cell>
          <cell r="BS176">
            <v>0</v>
          </cell>
          <cell r="BT176">
            <v>-85.139999999999418</v>
          </cell>
          <cell r="BU176">
            <v>-116.57540000000154</v>
          </cell>
          <cell r="BV176">
            <v>-146.87299999996321</v>
          </cell>
          <cell r="BW176">
            <v>-95.987999999997555</v>
          </cell>
          <cell r="BX176">
            <v>-555.00600000002305</v>
          </cell>
          <cell r="BY176">
            <v>762.75</v>
          </cell>
          <cell r="BZ176">
            <v>50.969000000011874</v>
          </cell>
          <cell r="CA176">
            <v>-131.43699999999808</v>
          </cell>
          <cell r="CB176">
            <v>-43.904999999998836</v>
          </cell>
          <cell r="CC176">
            <v>0</v>
          </cell>
          <cell r="CD176">
            <v>0</v>
          </cell>
          <cell r="CE176">
            <v>12006.120499998331</v>
          </cell>
          <cell r="CF176">
            <v>0</v>
          </cell>
          <cell r="CG176">
            <v>-92.320000000006985</v>
          </cell>
          <cell r="CH176">
            <v>0</v>
          </cell>
          <cell r="CI176">
            <v>-276.49799999999232</v>
          </cell>
          <cell r="CJ176">
            <v>12.424999999988358</v>
          </cell>
          <cell r="CK176">
            <v>60.539999999979045</v>
          </cell>
          <cell r="CL176">
            <v>502.29000000003725</v>
          </cell>
          <cell r="CM176">
            <v>12466.283500000136</v>
          </cell>
          <cell r="CN176">
            <v>-523.37999999988824</v>
          </cell>
          <cell r="CO176">
            <v>269</v>
          </cell>
          <cell r="CP176">
            <v>0</v>
          </cell>
          <cell r="CQ176">
            <v>-412.22000000003027</v>
          </cell>
          <cell r="CR176">
            <v>-1942.7673999993131</v>
          </cell>
          <cell r="CS176">
            <v>0</v>
          </cell>
          <cell r="CT176">
            <v>-654.58699999994133</v>
          </cell>
          <cell r="CU176">
            <v>0</v>
          </cell>
          <cell r="CV176">
            <v>338.24660000001313</v>
          </cell>
          <cell r="CW176">
            <v>53.220000000030268</v>
          </cell>
          <cell r="CX176">
            <v>-531.32399999996414</v>
          </cell>
          <cell r="CY176">
            <v>238.77999999999884</v>
          </cell>
          <cell r="CZ176">
            <v>-690.23300000024028</v>
          </cell>
          <cell r="DA176">
            <v>-1076.9600000000064</v>
          </cell>
          <cell r="DB176">
            <v>208.40000000002328</v>
          </cell>
          <cell r="DC176">
            <v>0</v>
          </cell>
          <cell r="DD176">
            <v>171.69000000000233</v>
          </cell>
          <cell r="DE176">
            <v>-4589.3719999995083</v>
          </cell>
          <cell r="DF176">
            <v>0</v>
          </cell>
          <cell r="DG176">
            <v>-616</v>
          </cell>
          <cell r="DH176">
            <v>0</v>
          </cell>
          <cell r="DI176">
            <v>183.44700000000012</v>
          </cell>
          <cell r="DJ176">
            <v>-157.38600000005681</v>
          </cell>
          <cell r="DK176">
            <v>-457.17300000000978</v>
          </cell>
          <cell r="DL176">
            <v>-757.06000000005588</v>
          </cell>
          <cell r="DM176">
            <v>375</v>
          </cell>
          <cell r="DN176">
            <v>-382.36000000001513</v>
          </cell>
          <cell r="DO176">
            <v>-429</v>
          </cell>
          <cell r="DP176">
            <v>-60.739999999990687</v>
          </cell>
          <cell r="DQ176">
            <v>-2288.0999999999767</v>
          </cell>
          <cell r="DR176">
            <v>-996.78499999828637</v>
          </cell>
          <cell r="DS176">
            <v>-58.029999999998836</v>
          </cell>
          <cell r="DT176">
            <v>130.06000000005588</v>
          </cell>
          <cell r="DU176">
            <v>0</v>
          </cell>
          <cell r="DV176">
            <v>1290.2740000000049</v>
          </cell>
          <cell r="DW176">
            <v>458.27000000001863</v>
          </cell>
          <cell r="DX176">
            <v>-886.78299999999581</v>
          </cell>
          <cell r="DY176">
            <v>-1124.4799999999814</v>
          </cell>
          <cell r="DZ176">
            <v>-54.463999999919906</v>
          </cell>
          <cell r="EA176">
            <v>-680.10199999999895</v>
          </cell>
          <cell r="EB176">
            <v>-521.19999999995343</v>
          </cell>
          <cell r="EC176">
            <v>-88.100000000093132</v>
          </cell>
          <cell r="ED176">
            <v>537.76999999998952</v>
          </cell>
          <cell r="EE176">
            <v>0</v>
          </cell>
        </row>
        <row r="177">
          <cell r="F177">
            <v>-1998.9400000000023</v>
          </cell>
          <cell r="G177">
            <v>-2266.1999999999534</v>
          </cell>
          <cell r="H177">
            <v>-4874.6999999999534</v>
          </cell>
          <cell r="I177">
            <v>-5291.2999999998137</v>
          </cell>
          <cell r="J177">
            <v>-3563.0500000000466</v>
          </cell>
          <cell r="K177">
            <v>-1736.140000000014</v>
          </cell>
          <cell r="L177">
            <v>-30.266599999999926</v>
          </cell>
          <cell r="M177">
            <v>10.615999999999985</v>
          </cell>
          <cell r="N177">
            <v>-1647.1729999999952</v>
          </cell>
          <cell r="O177">
            <v>-3260.0499999999884</v>
          </cell>
          <cell r="P177">
            <v>-108.32999999998719</v>
          </cell>
          <cell r="Q177">
            <v>-2856.5</v>
          </cell>
          <cell r="R177">
            <v>-18302.202000000514</v>
          </cell>
          <cell r="S177">
            <v>-1035.7799999999988</v>
          </cell>
          <cell r="T177">
            <v>-143.15599999999904</v>
          </cell>
          <cell r="U177">
            <v>-2417.8899999999994</v>
          </cell>
          <cell r="V177">
            <v>-9201.2999999998137</v>
          </cell>
          <cell r="W177">
            <v>-3165.8999999999069</v>
          </cell>
          <cell r="X177">
            <v>-571.5</v>
          </cell>
          <cell r="Y177">
            <v>-0.75999999999839929</v>
          </cell>
          <cell r="Z177">
            <v>-12.072000000000116</v>
          </cell>
          <cell r="AA177">
            <v>-429.32999999999993</v>
          </cell>
          <cell r="AB177">
            <v>-724.10999999998603</v>
          </cell>
          <cell r="AC177">
            <v>-82.123999999999796</v>
          </cell>
          <cell r="AD177">
            <v>-518.27999999999884</v>
          </cell>
          <cell r="AE177">
            <v>-23404.337900000624</v>
          </cell>
          <cell r="AF177">
            <v>-170.56100000000015</v>
          </cell>
          <cell r="AG177">
            <v>-1299.7849999999889</v>
          </cell>
          <cell r="AH177">
            <v>-1009.275999999998</v>
          </cell>
          <cell r="AI177">
            <v>-2070.7799999999988</v>
          </cell>
          <cell r="AJ177">
            <v>-4253.9000000000233</v>
          </cell>
          <cell r="AK177">
            <v>-8103.6600000000326</v>
          </cell>
          <cell r="AL177">
            <v>-151.72290000000021</v>
          </cell>
          <cell r="AM177">
            <v>0</v>
          </cell>
          <cell r="AN177">
            <v>-6246</v>
          </cell>
          <cell r="AO177">
            <v>-2082.3700000000536</v>
          </cell>
          <cell r="AP177">
            <v>0.47699999999895226</v>
          </cell>
          <cell r="AQ177">
            <v>1983.2399999999907</v>
          </cell>
          <cell r="AR177">
            <v>-11029.144350000191</v>
          </cell>
          <cell r="AS177">
            <v>63.307000000000698</v>
          </cell>
          <cell r="AT177">
            <v>-369.625</v>
          </cell>
          <cell r="AU177">
            <v>-437.63999999999942</v>
          </cell>
          <cell r="AV177">
            <v>-102.67499999999927</v>
          </cell>
          <cell r="AW177">
            <v>-917.61000000000058</v>
          </cell>
          <cell r="AX177">
            <v>-3500.1700000000128</v>
          </cell>
          <cell r="AY177">
            <v>-218.18135000000007</v>
          </cell>
          <cell r="AZ177">
            <v>0</v>
          </cell>
          <cell r="BA177">
            <v>-3178.7200000000012</v>
          </cell>
          <cell r="BB177">
            <v>-501.5</v>
          </cell>
          <cell r="BC177">
            <v>1368.5699999999924</v>
          </cell>
          <cell r="BD177">
            <v>-3234.8999999999069</v>
          </cell>
          <cell r="BE177">
            <v>-19089.964099999983</v>
          </cell>
          <cell r="BF177">
            <v>-25.815000000002328</v>
          </cell>
          <cell r="BG177">
            <v>-11364.64</v>
          </cell>
          <cell r="BH177">
            <v>-69.86699999999837</v>
          </cell>
          <cell r="BI177">
            <v>-163.11109999999985</v>
          </cell>
          <cell r="BJ177">
            <v>-305.22000000000116</v>
          </cell>
          <cell r="BK177">
            <v>-2068.2039999999979</v>
          </cell>
          <cell r="BL177">
            <v>-64</v>
          </cell>
          <cell r="BM177">
            <v>-1845.1100000000006</v>
          </cell>
          <cell r="BN177">
            <v>-247.97699999999895</v>
          </cell>
          <cell r="BO177">
            <v>-1415</v>
          </cell>
          <cell r="BP177">
            <v>1034.0299999999988</v>
          </cell>
          <cell r="BQ177">
            <v>-2555.0500000000466</v>
          </cell>
          <cell r="BR177">
            <v>-4774.0352000002749</v>
          </cell>
          <cell r="BS177">
            <v>-359.25</v>
          </cell>
          <cell r="BT177">
            <v>212.92000000001281</v>
          </cell>
          <cell r="BU177">
            <v>-420.24000000000524</v>
          </cell>
          <cell r="BV177">
            <v>-165.38999999999942</v>
          </cell>
          <cell r="BW177">
            <v>-530.27900000000045</v>
          </cell>
          <cell r="BX177">
            <v>0</v>
          </cell>
          <cell r="BY177">
            <v>928.46000000002095</v>
          </cell>
          <cell r="BZ177">
            <v>-59.126199999999926</v>
          </cell>
          <cell r="CA177">
            <v>-81.710000000006403</v>
          </cell>
          <cell r="CB177">
            <v>-2296.6500000000233</v>
          </cell>
          <cell r="CC177">
            <v>1351.6299999999756</v>
          </cell>
          <cell r="CD177">
            <v>-3354.4000000001397</v>
          </cell>
          <cell r="CE177">
            <v>-29930.628999999724</v>
          </cell>
          <cell r="CF177">
            <v>-2372.7599999999511</v>
          </cell>
          <cell r="CG177">
            <v>-568.41000000000349</v>
          </cell>
          <cell r="CH177">
            <v>-1754.109999999986</v>
          </cell>
          <cell r="CI177">
            <v>0</v>
          </cell>
          <cell r="CJ177">
            <v>315.36000000010245</v>
          </cell>
          <cell r="CK177">
            <v>237.96000000002095</v>
          </cell>
          <cell r="CL177">
            <v>-890.44999999995343</v>
          </cell>
          <cell r="CM177">
            <v>0</v>
          </cell>
          <cell r="CN177">
            <v>-15453.600000000035</v>
          </cell>
          <cell r="CO177">
            <v>-5840.1399999998976</v>
          </cell>
          <cell r="CP177">
            <v>168.32100000000355</v>
          </cell>
          <cell r="CQ177">
            <v>-3772.8000000000466</v>
          </cell>
          <cell r="CR177">
            <v>-9966.6216000001878</v>
          </cell>
          <cell r="CS177">
            <v>-3022.320000000007</v>
          </cell>
          <cell r="CT177">
            <v>-978.94999999999709</v>
          </cell>
          <cell r="CU177">
            <v>-147.31000000002678</v>
          </cell>
          <cell r="CV177">
            <v>-421.76000000000931</v>
          </cell>
          <cell r="CW177">
            <v>1371.0900000000256</v>
          </cell>
          <cell r="CX177">
            <v>146.78000000002794</v>
          </cell>
          <cell r="CY177">
            <v>-359</v>
          </cell>
          <cell r="CZ177">
            <v>-317.16159999999991</v>
          </cell>
          <cell r="DA177">
            <v>-1751</v>
          </cell>
          <cell r="DB177">
            <v>-3007.5</v>
          </cell>
          <cell r="DC177">
            <v>-77.989999999990687</v>
          </cell>
          <cell r="DD177">
            <v>-1401.5</v>
          </cell>
          <cell r="DE177">
            <v>-4563.2049999996088</v>
          </cell>
          <cell r="DF177">
            <v>-1324.5499999999884</v>
          </cell>
          <cell r="DG177">
            <v>-654.64499999998952</v>
          </cell>
          <cell r="DH177">
            <v>1012.1800000000076</v>
          </cell>
          <cell r="DI177">
            <v>1624.6399999999994</v>
          </cell>
          <cell r="DJ177">
            <v>772.01999999996042</v>
          </cell>
          <cell r="DK177">
            <v>-25</v>
          </cell>
          <cell r="DL177">
            <v>533.30000000004657</v>
          </cell>
          <cell r="DM177">
            <v>0</v>
          </cell>
          <cell r="DN177">
            <v>-655.4199999999837</v>
          </cell>
          <cell r="DO177">
            <v>-3364.8499999999767</v>
          </cell>
          <cell r="DP177">
            <v>-410.62999999997555</v>
          </cell>
          <cell r="DQ177">
            <v>-2070.25</v>
          </cell>
          <cell r="DR177">
            <v>575.5699999993667</v>
          </cell>
          <cell r="DS177">
            <v>-98.369999999995343</v>
          </cell>
          <cell r="DT177">
            <v>-467.19000000001688</v>
          </cell>
          <cell r="DU177">
            <v>199.51000000000931</v>
          </cell>
          <cell r="DV177">
            <v>-61.230000000010477</v>
          </cell>
          <cell r="DW177">
            <v>1110.179999999993</v>
          </cell>
          <cell r="DX177">
            <v>1508.5800000000163</v>
          </cell>
          <cell r="DY177">
            <v>2243</v>
          </cell>
          <cell r="DZ177">
            <v>0</v>
          </cell>
          <cell r="EA177">
            <v>-2928.4500000000116</v>
          </cell>
          <cell r="EB177">
            <v>-3717.5399999999208</v>
          </cell>
          <cell r="EC177">
            <v>870.61999999999534</v>
          </cell>
          <cell r="ED177">
            <v>1916.460000000021</v>
          </cell>
          <cell r="EE177">
            <v>0</v>
          </cell>
        </row>
        <row r="178">
          <cell r="A178">
            <v>0</v>
          </cell>
          <cell r="F178">
            <v>-10257.5</v>
          </cell>
          <cell r="G178">
            <v>-28147</v>
          </cell>
          <cell r="H178">
            <v>-24585</v>
          </cell>
          <cell r="I178">
            <v>-3994</v>
          </cell>
          <cell r="J178">
            <v>-2871</v>
          </cell>
          <cell r="K178">
            <v>-2404</v>
          </cell>
          <cell r="L178">
            <v>-6900</v>
          </cell>
          <cell r="M178">
            <v>-9953.5</v>
          </cell>
          <cell r="N178">
            <v>-4244.3999999999069</v>
          </cell>
          <cell r="O178">
            <v>-5580.2000000001863</v>
          </cell>
          <cell r="P178">
            <v>-4046.5</v>
          </cell>
          <cell r="Q178">
            <v>-3765.5</v>
          </cell>
          <cell r="R178">
            <v>-47484.259999990463</v>
          </cell>
          <cell r="S178">
            <v>-4030.4000000001397</v>
          </cell>
          <cell r="T178">
            <v>-408.70000000006985</v>
          </cell>
          <cell r="U178">
            <v>-1708.1599999999744</v>
          </cell>
          <cell r="V178">
            <v>-2980.3999999999069</v>
          </cell>
          <cell r="W178">
            <v>-5042</v>
          </cell>
          <cell r="X178">
            <v>-2218</v>
          </cell>
          <cell r="Y178">
            <v>-1244.5</v>
          </cell>
          <cell r="Z178">
            <v>-18370</v>
          </cell>
          <cell r="AA178">
            <v>-6934.3999999999069</v>
          </cell>
          <cell r="AB178">
            <v>-5897.3999999999069</v>
          </cell>
          <cell r="AC178">
            <v>-305.80000000004657</v>
          </cell>
          <cell r="AD178">
            <v>1655.5</v>
          </cell>
          <cell r="AE178">
            <v>-34320.500000003725</v>
          </cell>
          <cell r="AF178">
            <v>-661.39999999990687</v>
          </cell>
          <cell r="AG178">
            <v>-157.39999999990687</v>
          </cell>
          <cell r="AH178">
            <v>-625.98000000003958</v>
          </cell>
          <cell r="AI178">
            <v>-1727.9499999999534</v>
          </cell>
          <cell r="AJ178">
            <v>-3206.5</v>
          </cell>
          <cell r="AK178">
            <v>-3037.5</v>
          </cell>
          <cell r="AL178">
            <v>-2324.5</v>
          </cell>
          <cell r="AM178">
            <v>-10816</v>
          </cell>
          <cell r="AN178">
            <v>-3522.7000000001863</v>
          </cell>
          <cell r="AO178">
            <v>-3988</v>
          </cell>
          <cell r="AP178">
            <v>-190.86999999999534</v>
          </cell>
          <cell r="AQ178">
            <v>-4061.7000000001863</v>
          </cell>
          <cell r="AR178">
            <v>-4854.8899999968708</v>
          </cell>
          <cell r="AS178">
            <v>-981</v>
          </cell>
          <cell r="AT178">
            <v>882.25999999995111</v>
          </cell>
          <cell r="AU178">
            <v>1791.5</v>
          </cell>
          <cell r="AV178">
            <v>-508.69999999995343</v>
          </cell>
          <cell r="AW178">
            <v>598.20000000018626</v>
          </cell>
          <cell r="AX178">
            <v>-368</v>
          </cell>
          <cell r="AY178">
            <v>-2592.1999999999534</v>
          </cell>
          <cell r="AZ178">
            <v>-3551</v>
          </cell>
          <cell r="BA178">
            <v>-479.79999999993015</v>
          </cell>
          <cell r="BB178">
            <v>1466.5</v>
          </cell>
          <cell r="BC178">
            <v>-11.25</v>
          </cell>
          <cell r="BD178">
            <v>-1101.4000000003725</v>
          </cell>
          <cell r="BE178">
            <v>-15314.740000002086</v>
          </cell>
          <cell r="BF178">
            <v>-496.70000000018626</v>
          </cell>
          <cell r="BG178">
            <v>-12811.139999999898</v>
          </cell>
          <cell r="BH178">
            <v>1586.390000000014</v>
          </cell>
          <cell r="BI178">
            <v>-455.70000000006985</v>
          </cell>
          <cell r="BJ178">
            <v>1574.2999999998137</v>
          </cell>
          <cell r="BK178">
            <v>-1305.5</v>
          </cell>
          <cell r="BL178">
            <v>-636.15000000002328</v>
          </cell>
          <cell r="BM178">
            <v>-3239.7000000001863</v>
          </cell>
          <cell r="BN178">
            <v>272.86000000010245</v>
          </cell>
          <cell r="BO178">
            <v>1390</v>
          </cell>
          <cell r="BP178">
            <v>-73.300000000046566</v>
          </cell>
          <cell r="BQ178">
            <v>-1120.0999999999767</v>
          </cell>
          <cell r="BR178">
            <v>-966.38999999687076</v>
          </cell>
          <cell r="BS178">
            <v>-1149</v>
          </cell>
          <cell r="BT178">
            <v>1541.6999999999534</v>
          </cell>
          <cell r="BU178">
            <v>1412</v>
          </cell>
          <cell r="BV178">
            <v>-790.84999999997672</v>
          </cell>
          <cell r="BW178">
            <v>-798.5</v>
          </cell>
          <cell r="BX178">
            <v>-646.5</v>
          </cell>
          <cell r="BY178">
            <v>-935.09999999997672</v>
          </cell>
          <cell r="BZ178">
            <v>-465.29999999981374</v>
          </cell>
          <cell r="CA178">
            <v>836.69999999995343</v>
          </cell>
          <cell r="CB178">
            <v>1025.1000000000931</v>
          </cell>
          <cell r="CC178">
            <v>133.9000000001397</v>
          </cell>
          <cell r="CD178">
            <v>-1130.5399999999208</v>
          </cell>
          <cell r="CE178">
            <v>152573.56000001356</v>
          </cell>
          <cell r="CF178">
            <v>-3855.5</v>
          </cell>
          <cell r="CG178">
            <v>1043.8000000000466</v>
          </cell>
          <cell r="CH178">
            <v>1845.1000000000931</v>
          </cell>
          <cell r="CI178">
            <v>-779.68000000005122</v>
          </cell>
          <cell r="CJ178">
            <v>-977</v>
          </cell>
          <cell r="CK178">
            <v>-833</v>
          </cell>
          <cell r="CL178">
            <v>-1310.5</v>
          </cell>
          <cell r="CM178">
            <v>154493.79999999981</v>
          </cell>
          <cell r="CN178">
            <v>768.4000000001397</v>
          </cell>
          <cell r="CO178">
            <v>1584.4000000001397</v>
          </cell>
          <cell r="CP178">
            <v>-120.30000000004657</v>
          </cell>
          <cell r="CQ178">
            <v>714.03999999992084</v>
          </cell>
          <cell r="CR178">
            <v>-25432.039999999106</v>
          </cell>
          <cell r="CS178">
            <v>-6323</v>
          </cell>
          <cell r="CT178">
            <v>2169.3999999999069</v>
          </cell>
          <cell r="CU178">
            <v>3578.6600000000326</v>
          </cell>
          <cell r="CV178">
            <v>-386</v>
          </cell>
          <cell r="CW178">
            <v>-2656.5</v>
          </cell>
          <cell r="CX178">
            <v>-6505.5</v>
          </cell>
          <cell r="CY178">
            <v>-3049.2999999999302</v>
          </cell>
          <cell r="CZ178">
            <v>-7369.5</v>
          </cell>
          <cell r="DA178">
            <v>-5336.2000000001863</v>
          </cell>
          <cell r="DB178">
            <v>2554.6000000000931</v>
          </cell>
          <cell r="DC178">
            <v>97</v>
          </cell>
          <cell r="DD178">
            <v>-2205.6999999999534</v>
          </cell>
          <cell r="DE178">
            <v>-17928.159999996424</v>
          </cell>
          <cell r="DF178">
            <v>-4467.7000000001863</v>
          </cell>
          <cell r="DG178">
            <v>1120.0600000000559</v>
          </cell>
          <cell r="DH178">
            <v>2613.9600000000792</v>
          </cell>
          <cell r="DI178">
            <v>-67.699999999953434</v>
          </cell>
          <cell r="DJ178">
            <v>-2055</v>
          </cell>
          <cell r="DK178">
            <v>-6510.2000000001863</v>
          </cell>
          <cell r="DL178">
            <v>-2584.75</v>
          </cell>
          <cell r="DM178">
            <v>-4518.5</v>
          </cell>
          <cell r="DN178">
            <v>-547.89999999990687</v>
          </cell>
          <cell r="DO178">
            <v>1439.7000000001863</v>
          </cell>
          <cell r="DP178">
            <v>-851.1600000000326</v>
          </cell>
          <cell r="DQ178">
            <v>-1498.9699999999721</v>
          </cell>
          <cell r="DR178">
            <v>-5935.0900000035763</v>
          </cell>
          <cell r="DS178">
            <v>-882.5</v>
          </cell>
          <cell r="DT178">
            <v>2195.039999999979</v>
          </cell>
          <cell r="DU178">
            <v>2605.8600000001024</v>
          </cell>
          <cell r="DV178">
            <v>2072.2999999998137</v>
          </cell>
          <cell r="DW178">
            <v>1537</v>
          </cell>
          <cell r="DX178">
            <v>-7997</v>
          </cell>
          <cell r="DY178">
            <v>-2729.9000000000233</v>
          </cell>
          <cell r="DZ178">
            <v>-5885</v>
          </cell>
          <cell r="EA178">
            <v>324.5</v>
          </cell>
          <cell r="EB178">
            <v>2135</v>
          </cell>
          <cell r="EC178">
            <v>504.15000000002328</v>
          </cell>
          <cell r="ED178">
            <v>185.45999999999185</v>
          </cell>
          <cell r="EE178">
            <v>0</v>
          </cell>
        </row>
        <row r="179">
          <cell r="A179">
            <v>0</v>
          </cell>
          <cell r="F179">
            <v>-3329.3999999999069</v>
          </cell>
          <cell r="G179">
            <v>-2325.6999999999534</v>
          </cell>
          <cell r="H179">
            <v>-2215.7999999998137</v>
          </cell>
          <cell r="I179">
            <v>-881.99915000004694</v>
          </cell>
          <cell r="J179">
            <v>-971</v>
          </cell>
          <cell r="K179">
            <v>-2489.6500000000233</v>
          </cell>
          <cell r="L179">
            <v>-0.42650000000139698</v>
          </cell>
          <cell r="M179">
            <v>0</v>
          </cell>
          <cell r="N179">
            <v>-2296.390000000014</v>
          </cell>
          <cell r="O179">
            <v>-875.99000000000524</v>
          </cell>
          <cell r="P179">
            <v>-3838.3000000000466</v>
          </cell>
          <cell r="Q179">
            <v>-6384.0999999999767</v>
          </cell>
          <cell r="R179">
            <v>-17465.573699999601</v>
          </cell>
          <cell r="S179">
            <v>-3823.6899999999441</v>
          </cell>
          <cell r="T179">
            <v>-1993.4300000000221</v>
          </cell>
          <cell r="U179">
            <v>-1841.179999999993</v>
          </cell>
          <cell r="V179">
            <v>-1309</v>
          </cell>
          <cell r="W179">
            <v>-83.260000000009313</v>
          </cell>
          <cell r="X179">
            <v>-987.22369999997318</v>
          </cell>
          <cell r="Y179">
            <v>-685.64999999999418</v>
          </cell>
          <cell r="Z179">
            <v>0</v>
          </cell>
          <cell r="AA179">
            <v>-921.08999999999651</v>
          </cell>
          <cell r="AB179">
            <v>-1465.8500000000058</v>
          </cell>
          <cell r="AC179">
            <v>-687.05999999999767</v>
          </cell>
          <cell r="AD179">
            <v>-3668.1399999998976</v>
          </cell>
          <cell r="AE179">
            <v>-19753.866000000387</v>
          </cell>
          <cell r="AF179">
            <v>-3379.859999999986</v>
          </cell>
          <cell r="AG179">
            <v>-1356.3699999999953</v>
          </cell>
          <cell r="AH179">
            <v>-1697.2999999999884</v>
          </cell>
          <cell r="AI179">
            <v>-2957.7200000000303</v>
          </cell>
          <cell r="AJ179">
            <v>-498.30000000004657</v>
          </cell>
          <cell r="AK179">
            <v>-828.68999999994412</v>
          </cell>
          <cell r="AL179">
            <v>-0.42500000000291038</v>
          </cell>
          <cell r="AM179">
            <v>0</v>
          </cell>
          <cell r="AN179">
            <v>-1839.8499999999767</v>
          </cell>
          <cell r="AO179">
            <v>-1037.5709999999963</v>
          </cell>
          <cell r="AP179">
            <v>-225.08000000000175</v>
          </cell>
          <cell r="AQ179">
            <v>-5932.6999999999534</v>
          </cell>
          <cell r="AR179">
            <v>-10350.035000000149</v>
          </cell>
          <cell r="AS179">
            <v>-1324.5999999999767</v>
          </cell>
          <cell r="AT179">
            <v>-198.42500000000291</v>
          </cell>
          <cell r="AU179">
            <v>285.20999999999185</v>
          </cell>
          <cell r="AV179">
            <v>88.069999999992433</v>
          </cell>
          <cell r="AW179">
            <v>-969.37999999994645</v>
          </cell>
          <cell r="AX179">
            <v>-1328.5599999999977</v>
          </cell>
          <cell r="AY179">
            <v>0</v>
          </cell>
          <cell r="AZ179">
            <v>0</v>
          </cell>
          <cell r="BA179">
            <v>-1608.1900000000023</v>
          </cell>
          <cell r="BB179">
            <v>-679.44999999998254</v>
          </cell>
          <cell r="BC179">
            <v>-1227.5100000000093</v>
          </cell>
          <cell r="BD179">
            <v>-3387.1999999999534</v>
          </cell>
          <cell r="BE179">
            <v>-11268.86400000006</v>
          </cell>
          <cell r="BF179">
            <v>-2759.6000000000058</v>
          </cell>
          <cell r="BG179">
            <v>47.130000000004657</v>
          </cell>
          <cell r="BH179">
            <v>-663.3440000000046</v>
          </cell>
          <cell r="BI179">
            <v>-190.23999999999069</v>
          </cell>
          <cell r="BJ179">
            <v>-1863.2200000000303</v>
          </cell>
          <cell r="BK179">
            <v>-2213.2199999999721</v>
          </cell>
          <cell r="BL179">
            <v>395.61999999999534</v>
          </cell>
          <cell r="BM179">
            <v>0</v>
          </cell>
          <cell r="BN179">
            <v>-1823.0899999999965</v>
          </cell>
          <cell r="BO179">
            <v>-325.76999999998952</v>
          </cell>
          <cell r="BP179">
            <v>-289.27999999999884</v>
          </cell>
          <cell r="BQ179">
            <v>-1583.8499999999767</v>
          </cell>
          <cell r="BR179">
            <v>-12407.804669999983</v>
          </cell>
          <cell r="BS179">
            <v>-6342.8800000000047</v>
          </cell>
          <cell r="BT179">
            <v>0.47633000000496395</v>
          </cell>
          <cell r="BU179">
            <v>-392.49200000000565</v>
          </cell>
          <cell r="BV179">
            <v>-256.84599999999955</v>
          </cell>
          <cell r="BW179">
            <v>-28.920000000012806</v>
          </cell>
          <cell r="BX179">
            <v>-965.14000000001397</v>
          </cell>
          <cell r="BY179">
            <v>26.717000000004191</v>
          </cell>
          <cell r="BZ179">
            <v>0</v>
          </cell>
          <cell r="CA179">
            <v>-146.40999999999622</v>
          </cell>
          <cell r="CB179">
            <v>-1173.3600000000151</v>
          </cell>
          <cell r="CC179">
            <v>-788.70999999999185</v>
          </cell>
          <cell r="CD179">
            <v>-2340.2399999999907</v>
          </cell>
          <cell r="CE179">
            <v>-12733.838999999687</v>
          </cell>
          <cell r="CF179">
            <v>-1711.4500000000116</v>
          </cell>
          <cell r="CG179">
            <v>-723.79000000000815</v>
          </cell>
          <cell r="CH179">
            <v>-1035.1900000000023</v>
          </cell>
          <cell r="CI179">
            <v>33.17200000000048</v>
          </cell>
          <cell r="CJ179">
            <v>-254.43999999994412</v>
          </cell>
          <cell r="CK179">
            <v>889.98999999999069</v>
          </cell>
          <cell r="CL179">
            <v>310.95000000001164</v>
          </cell>
          <cell r="CM179">
            <v>0</v>
          </cell>
          <cell r="CN179">
            <v>-1518.4199999999983</v>
          </cell>
          <cell r="CO179">
            <v>-3252.7799999999697</v>
          </cell>
          <cell r="CP179">
            <v>-2288.8499999999767</v>
          </cell>
          <cell r="CQ179">
            <v>-3183.030999999959</v>
          </cell>
          <cell r="CR179">
            <v>-20619.975499999709</v>
          </cell>
          <cell r="CS179">
            <v>-5105.6999999999534</v>
          </cell>
          <cell r="CT179">
            <v>-1557.6899999999441</v>
          </cell>
          <cell r="CU179">
            <v>-2418.179999999993</v>
          </cell>
          <cell r="CV179">
            <v>-2312.4800000000396</v>
          </cell>
          <cell r="CW179">
            <v>128.10000000009313</v>
          </cell>
          <cell r="CX179">
            <v>-43.349999999976717</v>
          </cell>
          <cell r="CY179">
            <v>922.03999999980442</v>
          </cell>
          <cell r="CZ179">
            <v>0</v>
          </cell>
          <cell r="DA179">
            <v>-1185.6300000000047</v>
          </cell>
          <cell r="DB179">
            <v>-1977.1699999999837</v>
          </cell>
          <cell r="DC179">
            <v>-3562.5899999999674</v>
          </cell>
          <cell r="DD179">
            <v>-3507.3255000002682</v>
          </cell>
          <cell r="DE179">
            <v>-16764.251000000164</v>
          </cell>
          <cell r="DF179">
            <v>-4450.1999999999534</v>
          </cell>
          <cell r="DG179">
            <v>-1032.8099999999977</v>
          </cell>
          <cell r="DH179">
            <v>-648</v>
          </cell>
          <cell r="DI179">
            <v>-919.87999999997555</v>
          </cell>
          <cell r="DJ179">
            <v>171.09999999997672</v>
          </cell>
          <cell r="DK179">
            <v>292.25</v>
          </cell>
          <cell r="DL179">
            <v>762.09999999997672</v>
          </cell>
          <cell r="DM179">
            <v>0</v>
          </cell>
          <cell r="DN179">
            <v>-2602.0799999999872</v>
          </cell>
          <cell r="DO179">
            <v>-1655.670999999973</v>
          </cell>
          <cell r="DP179">
            <v>-2054.2599999999511</v>
          </cell>
          <cell r="DQ179">
            <v>-4626.7999999998137</v>
          </cell>
          <cell r="DR179">
            <v>-3377.9351000003517</v>
          </cell>
          <cell r="DS179">
            <v>-816.68000000005122</v>
          </cell>
          <cell r="DT179">
            <v>-197.84000000002561</v>
          </cell>
          <cell r="DU179">
            <v>426.5</v>
          </cell>
          <cell r="DV179">
            <v>1783.7399999999907</v>
          </cell>
          <cell r="DW179">
            <v>1419.5649999999441</v>
          </cell>
          <cell r="DX179">
            <v>658.47999999998137</v>
          </cell>
          <cell r="DY179">
            <v>450.63600000005681</v>
          </cell>
          <cell r="DZ179">
            <v>19.25899999999092</v>
          </cell>
          <cell r="EA179">
            <v>-3312.6500000000233</v>
          </cell>
          <cell r="EB179">
            <v>-1947.8351000000257</v>
          </cell>
          <cell r="EC179">
            <v>-150.15999999997439</v>
          </cell>
          <cell r="ED179">
            <v>-1710.9499999999534</v>
          </cell>
          <cell r="EE179">
            <v>0</v>
          </cell>
        </row>
        <row r="180">
          <cell r="A180">
            <v>0</v>
          </cell>
          <cell r="F180">
            <v>-333.30999999999767</v>
          </cell>
          <cell r="G180">
            <v>-160.11000000001513</v>
          </cell>
          <cell r="H180">
            <v>-220.40499999999884</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11.958099999999831</v>
          </cell>
          <cell r="BF180">
            <v>0</v>
          </cell>
          <cell r="BG180">
            <v>0</v>
          </cell>
          <cell r="BH180">
            <v>0</v>
          </cell>
          <cell r="BI180">
            <v>0</v>
          </cell>
          <cell r="BJ180">
            <v>0</v>
          </cell>
          <cell r="BK180">
            <v>0</v>
          </cell>
          <cell r="BL180">
            <v>0</v>
          </cell>
          <cell r="BM180">
            <v>0</v>
          </cell>
          <cell r="BN180">
            <v>0</v>
          </cell>
          <cell r="BO180">
            <v>0</v>
          </cell>
          <cell r="BP180">
            <v>-24.973899999999958</v>
          </cell>
          <cell r="BQ180">
            <v>36.932000000000698</v>
          </cell>
          <cell r="BR180">
            <v>28.581399999995483</v>
          </cell>
          <cell r="BS180">
            <v>-91.05199999999968</v>
          </cell>
          <cell r="BT180">
            <v>0</v>
          </cell>
          <cell r="BU180">
            <v>0</v>
          </cell>
          <cell r="BV180">
            <v>0</v>
          </cell>
          <cell r="BW180">
            <v>0</v>
          </cell>
          <cell r="BX180">
            <v>-21.742600000000039</v>
          </cell>
          <cell r="BY180">
            <v>159.00699999999779</v>
          </cell>
          <cell r="BZ180">
            <v>0.90299999999842839</v>
          </cell>
          <cell r="CA180">
            <v>0</v>
          </cell>
          <cell r="CB180">
            <v>0</v>
          </cell>
          <cell r="CC180">
            <v>0</v>
          </cell>
          <cell r="CD180">
            <v>-18.533999999999651</v>
          </cell>
          <cell r="CE180">
            <v>-156.71830000000773</v>
          </cell>
          <cell r="CF180">
            <v>0</v>
          </cell>
          <cell r="CG180">
            <v>-33.276299999999992</v>
          </cell>
          <cell r="CH180">
            <v>0</v>
          </cell>
          <cell r="CI180">
            <v>0</v>
          </cell>
          <cell r="CJ180">
            <v>0</v>
          </cell>
          <cell r="CK180">
            <v>0</v>
          </cell>
          <cell r="CL180">
            <v>-124.27700000000186</v>
          </cell>
          <cell r="CM180">
            <v>621.78500000000349</v>
          </cell>
          <cell r="CN180">
            <v>-292.34300000000076</v>
          </cell>
          <cell r="CO180">
            <v>-328.60699999999997</v>
          </cell>
          <cell r="CP180">
            <v>0</v>
          </cell>
          <cell r="CQ180">
            <v>0</v>
          </cell>
          <cell r="CR180">
            <v>-1886.372000000003</v>
          </cell>
          <cell r="CS180">
            <v>109.81000000000131</v>
          </cell>
          <cell r="CT180">
            <v>0</v>
          </cell>
          <cell r="CU180">
            <v>-106.64190000000008</v>
          </cell>
          <cell r="CV180">
            <v>-57.190100000000029</v>
          </cell>
          <cell r="CW180">
            <v>113.80899999999929</v>
          </cell>
          <cell r="CX180">
            <v>0</v>
          </cell>
          <cell r="CY180">
            <v>-330.51699999999983</v>
          </cell>
          <cell r="CZ180">
            <v>-682.54299999999785</v>
          </cell>
          <cell r="DA180">
            <v>-933.09899999999834</v>
          </cell>
          <cell r="DB180">
            <v>0</v>
          </cell>
          <cell r="DC180">
            <v>0</v>
          </cell>
          <cell r="DD180">
            <v>0</v>
          </cell>
          <cell r="DE180">
            <v>84.403400000010151</v>
          </cell>
          <cell r="DF180">
            <v>39.495999999999185</v>
          </cell>
          <cell r="DG180">
            <v>0</v>
          </cell>
          <cell r="DH180">
            <v>0</v>
          </cell>
          <cell r="DI180">
            <v>0</v>
          </cell>
          <cell r="DJ180">
            <v>58.184299999999894</v>
          </cell>
          <cell r="DK180">
            <v>0</v>
          </cell>
          <cell r="DL180">
            <v>-226.19099999999889</v>
          </cell>
          <cell r="DM180">
            <v>0</v>
          </cell>
          <cell r="DN180">
            <v>-10.913000000000466</v>
          </cell>
          <cell r="DO180">
            <v>154.5679999999993</v>
          </cell>
          <cell r="DP180">
            <v>87.658100000000104</v>
          </cell>
          <cell r="DQ180">
            <v>-18.399000000001251</v>
          </cell>
          <cell r="DR180">
            <v>213.64880000002449</v>
          </cell>
          <cell r="DS180">
            <v>62.475999999999658</v>
          </cell>
          <cell r="DT180">
            <v>0</v>
          </cell>
          <cell r="DU180">
            <v>0</v>
          </cell>
          <cell r="DV180">
            <v>0</v>
          </cell>
          <cell r="DW180">
            <v>60.442999999999302</v>
          </cell>
          <cell r="DX180">
            <v>-7.7612999999996646</v>
          </cell>
          <cell r="DY180">
            <v>0</v>
          </cell>
          <cell r="DZ180">
            <v>0</v>
          </cell>
          <cell r="EA180">
            <v>23.5</v>
          </cell>
          <cell r="EB180">
            <v>0</v>
          </cell>
          <cell r="EC180">
            <v>74.99109999999996</v>
          </cell>
          <cell r="ED180">
            <v>0</v>
          </cell>
          <cell r="EE180">
            <v>0</v>
          </cell>
        </row>
        <row r="181">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row>
        <row r="182">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row>
        <row r="183">
          <cell r="A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row>
        <row r="184">
          <cell r="A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row>
        <row r="185">
          <cell r="F185">
            <v>-15919.14999999851</v>
          </cell>
          <cell r="G185">
            <v>-34191.795000001788</v>
          </cell>
          <cell r="H185">
            <v>-33226.218499999493</v>
          </cell>
          <cell r="I185">
            <v>-11855.549149999395</v>
          </cell>
          <cell r="J185">
            <v>-7417.5800000000745</v>
          </cell>
          <cell r="K185">
            <v>-7161.140000000596</v>
          </cell>
          <cell r="L185">
            <v>-7766.8070999998599</v>
          </cell>
          <cell r="M185">
            <v>-10221.469999999739</v>
          </cell>
          <cell r="N185">
            <v>-8222.3624999998137</v>
          </cell>
          <cell r="O185">
            <v>-9716.2400000002235</v>
          </cell>
          <cell r="P185">
            <v>-7993.1300000003539</v>
          </cell>
          <cell r="Q185">
            <v>-13006.100000000093</v>
          </cell>
          <cell r="R185">
            <v>-86974.359700009227</v>
          </cell>
          <cell r="S185">
            <v>-8889.8700000001118</v>
          </cell>
          <cell r="T185">
            <v>-3163.9759999999078</v>
          </cell>
          <cell r="U185">
            <v>-6059.1060000000289</v>
          </cell>
          <cell r="V185">
            <v>-14163.790000000037</v>
          </cell>
          <cell r="W185">
            <v>-8662.5099999997765</v>
          </cell>
          <cell r="X185">
            <v>-5245.9896999988705</v>
          </cell>
          <cell r="Y185">
            <v>-1906.1119999997318</v>
          </cell>
          <cell r="Z185">
            <v>-18718.274999999441</v>
          </cell>
          <cell r="AA185">
            <v>-8284.8199999998324</v>
          </cell>
          <cell r="AB185">
            <v>-8087.3599999998696</v>
          </cell>
          <cell r="AC185">
            <v>-1261.6310000000522</v>
          </cell>
          <cell r="AD185">
            <v>-2530.9199999999255</v>
          </cell>
          <cell r="AE185">
            <v>-79204.397042691708</v>
          </cell>
          <cell r="AF185">
            <v>-4211.8210000002291</v>
          </cell>
          <cell r="AG185">
            <v>-3138.4149999999208</v>
          </cell>
          <cell r="AH185">
            <v>-3332.5559999999823</v>
          </cell>
          <cell r="AI185">
            <v>-6758.4709999999031</v>
          </cell>
          <cell r="AJ185">
            <v>-8189.9869999997318</v>
          </cell>
          <cell r="AK185">
            <v>-12041.689999999478</v>
          </cell>
          <cell r="AL185">
            <v>-2434.4078999990597</v>
          </cell>
          <cell r="AM185">
            <v>-11638.307999999262</v>
          </cell>
          <cell r="AN185">
            <v>-11644.920500000473</v>
          </cell>
          <cell r="AO185">
            <v>-7107.941000000108</v>
          </cell>
          <cell r="AP185">
            <v>-415.47299999988172</v>
          </cell>
          <cell r="AQ185">
            <v>-8290.4066426996142</v>
          </cell>
          <cell r="AR185">
            <v>-27222.757749997079</v>
          </cell>
          <cell r="AS185">
            <v>-2242.2930000000633</v>
          </cell>
          <cell r="AT185">
            <v>382.78000000002794</v>
          </cell>
          <cell r="AU185">
            <v>1548.7420000000857</v>
          </cell>
          <cell r="AV185">
            <v>-523.30500000005122</v>
          </cell>
          <cell r="AW185">
            <v>-1440.8293999992311</v>
          </cell>
          <cell r="AX185">
            <v>-5517.4339999994263</v>
          </cell>
          <cell r="AY185">
            <v>-3334.2383499997668</v>
          </cell>
          <cell r="AZ185">
            <v>-3521.3300000000745</v>
          </cell>
          <cell r="BA185">
            <v>-5266.7099999999627</v>
          </cell>
          <cell r="BB185">
            <v>285.55000000004657</v>
          </cell>
          <cell r="BC185">
            <v>129.80999999982305</v>
          </cell>
          <cell r="BD185">
            <v>-7723.5000000009313</v>
          </cell>
          <cell r="BE185">
            <v>-49861.154300000519</v>
          </cell>
          <cell r="BF185">
            <v>-3282.1150000002235</v>
          </cell>
          <cell r="BG185">
            <v>-28100.094999999972</v>
          </cell>
          <cell r="BH185">
            <v>853.17900000000373</v>
          </cell>
          <cell r="BI185">
            <v>-809.05110000004061</v>
          </cell>
          <cell r="BJ185">
            <v>-601.91199999954551</v>
          </cell>
          <cell r="BK185">
            <v>-6066.1039999993518</v>
          </cell>
          <cell r="BL185">
            <v>-64.189999999944121</v>
          </cell>
          <cell r="BM185">
            <v>-5066.2972999997437</v>
          </cell>
          <cell r="BN185">
            <v>-1798.2069999998203</v>
          </cell>
          <cell r="BO185">
            <v>-350.77000000001863</v>
          </cell>
          <cell r="BP185">
            <v>646.47610000008717</v>
          </cell>
          <cell r="BQ185">
            <v>-5222.068000000203</v>
          </cell>
          <cell r="BR185">
            <v>-18480.85387000069</v>
          </cell>
          <cell r="BS185">
            <v>-7942.1820000004955</v>
          </cell>
          <cell r="BT185">
            <v>1669.9563299999572</v>
          </cell>
          <cell r="BU185">
            <v>482.6925999999512</v>
          </cell>
          <cell r="BV185">
            <v>-1359.9590000000317</v>
          </cell>
          <cell r="BW185">
            <v>-1453.686999999918</v>
          </cell>
          <cell r="BX185">
            <v>-2188.3886000011116</v>
          </cell>
          <cell r="BY185">
            <v>941.83400000003166</v>
          </cell>
          <cell r="BZ185">
            <v>-472.55419999966398</v>
          </cell>
          <cell r="CA185">
            <v>477.1429999996908</v>
          </cell>
          <cell r="CB185">
            <v>-2488.8149999999441</v>
          </cell>
          <cell r="CC185">
            <v>696.82000000006519</v>
          </cell>
          <cell r="CD185">
            <v>-6843.7140000006184</v>
          </cell>
          <cell r="CE185">
            <v>121758.49419999123</v>
          </cell>
          <cell r="CF185">
            <v>-7939.7099999999627</v>
          </cell>
          <cell r="CG185">
            <v>-373.99629999999888</v>
          </cell>
          <cell r="CH185">
            <v>-944.1999999997206</v>
          </cell>
          <cell r="CI185">
            <v>-1023.0060000000522</v>
          </cell>
          <cell r="CJ185">
            <v>-903.65499999932945</v>
          </cell>
          <cell r="CK185">
            <v>355.49000000022352</v>
          </cell>
          <cell r="CL185">
            <v>-1511.9869999992661</v>
          </cell>
          <cell r="CM185">
            <v>167581.86849999987</v>
          </cell>
          <cell r="CN185">
            <v>-17019.342999999411</v>
          </cell>
          <cell r="CO185">
            <v>-7568.1270000003278</v>
          </cell>
          <cell r="CP185">
            <v>-2240.8289999996778</v>
          </cell>
          <cell r="CQ185">
            <v>-6654.0109999999404</v>
          </cell>
          <cell r="CR185">
            <v>-59847.77650000155</v>
          </cell>
          <cell r="CS185">
            <v>-14341.209999999963</v>
          </cell>
          <cell r="CT185">
            <v>-1021.8270000000484</v>
          </cell>
          <cell r="CU185">
            <v>906.52810000022873</v>
          </cell>
          <cell r="CV185">
            <v>-2839.1835000000428</v>
          </cell>
          <cell r="CW185">
            <v>-990.28099999949336</v>
          </cell>
          <cell r="CX185">
            <v>-6933.3940000003204</v>
          </cell>
          <cell r="CY185">
            <v>-2577.9970000004396</v>
          </cell>
          <cell r="CZ185">
            <v>-9059.4376000007614</v>
          </cell>
          <cell r="DA185">
            <v>-10282.888999999966</v>
          </cell>
          <cell r="DB185">
            <v>-2221.6699999994598</v>
          </cell>
          <cell r="DC185">
            <v>-3543.5800000000745</v>
          </cell>
          <cell r="DD185">
            <v>-6942.835500000976</v>
          </cell>
          <cell r="DE185">
            <v>-43760.584600009024</v>
          </cell>
          <cell r="DF185">
            <v>-10202.954000000842</v>
          </cell>
          <cell r="DG185">
            <v>-1183.3950000000186</v>
          </cell>
          <cell r="DH185">
            <v>2978.1400000001304</v>
          </cell>
          <cell r="DI185">
            <v>820.50699999975041</v>
          </cell>
          <cell r="DJ185">
            <v>-1211.081700000912</v>
          </cell>
          <cell r="DK185">
            <v>-6700.1229999996722</v>
          </cell>
          <cell r="DL185">
            <v>-2272.601000000257</v>
          </cell>
          <cell r="DM185">
            <v>-4143.5</v>
          </cell>
          <cell r="DN185">
            <v>-4198.6730000001844</v>
          </cell>
          <cell r="DO185">
            <v>-3855.2530000000261</v>
          </cell>
          <cell r="DP185">
            <v>-3289.1318999999203</v>
          </cell>
          <cell r="DQ185">
            <v>-10502.518999999855</v>
          </cell>
          <cell r="DR185">
            <v>-9520.5913000032306</v>
          </cell>
          <cell r="DS185">
            <v>-1793.1040000002831</v>
          </cell>
          <cell r="DT185">
            <v>1660.0699999998324</v>
          </cell>
          <cell r="DU185">
            <v>3231.8700000001118</v>
          </cell>
          <cell r="DV185">
            <v>5085.0839999997988</v>
          </cell>
          <cell r="DW185">
            <v>4585.4579999987036</v>
          </cell>
          <cell r="DX185">
            <v>-6724.4843000005931</v>
          </cell>
          <cell r="DY185">
            <v>-1160.7440000004135</v>
          </cell>
          <cell r="DZ185">
            <v>-5920.2049999991432</v>
          </cell>
          <cell r="EA185">
            <v>-6573.2020000002813</v>
          </cell>
          <cell r="EB185">
            <v>-4051.5750999995507</v>
          </cell>
          <cell r="EC185">
            <v>1211.501099999994</v>
          </cell>
          <cell r="ED185">
            <v>928.74000000022352</v>
          </cell>
          <cell r="EE185">
            <v>0</v>
          </cell>
        </row>
        <row r="186">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row>
        <row r="187">
          <cell r="A187" t="str">
            <v>Total Purchased Power &amp; Net Interchange</v>
          </cell>
          <cell r="F187">
            <v>-15919.14999999851</v>
          </cell>
          <cell r="G187">
            <v>-34191.795000001788</v>
          </cell>
          <cell r="H187">
            <v>-33226.218500003219</v>
          </cell>
          <cell r="I187">
            <v>-11855.549149997532</v>
          </cell>
          <cell r="J187">
            <v>-7417.5800000056624</v>
          </cell>
          <cell r="K187">
            <v>-7161.140000000596</v>
          </cell>
          <cell r="L187">
            <v>-7766.8070999979973</v>
          </cell>
          <cell r="M187">
            <v>-10221.469999998808</v>
          </cell>
          <cell r="N187">
            <v>-8222.3624999970198</v>
          </cell>
          <cell r="O187">
            <v>-9716.2400000020862</v>
          </cell>
          <cell r="P187">
            <v>-7993.1300000026822</v>
          </cell>
          <cell r="Q187">
            <v>-13006.09999999404</v>
          </cell>
          <cell r="R187">
            <v>-86974.359699964523</v>
          </cell>
          <cell r="S187">
            <v>-8889.8699999973178</v>
          </cell>
          <cell r="T187">
            <v>-3163.9760000035167</v>
          </cell>
          <cell r="U187">
            <v>-6059.1060000061989</v>
          </cell>
          <cell r="V187">
            <v>-14163.789999999106</v>
          </cell>
          <cell r="W187">
            <v>-8662.5099999979138</v>
          </cell>
          <cell r="X187">
            <v>-5245.9896999970078</v>
          </cell>
          <cell r="Y187">
            <v>-1906.1120000034571</v>
          </cell>
          <cell r="Z187">
            <v>-18718.27499999851</v>
          </cell>
          <cell r="AA187">
            <v>-8284.820000000298</v>
          </cell>
          <cell r="AB187">
            <v>-8087.3600000068545</v>
          </cell>
          <cell r="AC187">
            <v>-1261.6309999972582</v>
          </cell>
          <cell r="AD187">
            <v>-2530.9200000017881</v>
          </cell>
          <cell r="AE187">
            <v>-79204.397042632103</v>
          </cell>
          <cell r="AF187">
            <v>-4211.8210000023246</v>
          </cell>
          <cell r="AG187">
            <v>-3138.4149999991059</v>
          </cell>
          <cell r="AH187">
            <v>-3332.555999994278</v>
          </cell>
          <cell r="AI187">
            <v>-6758.4710000008345</v>
          </cell>
          <cell r="AJ187">
            <v>-8189.9869999960065</v>
          </cell>
          <cell r="AK187">
            <v>-12041.689999997616</v>
          </cell>
          <cell r="AL187">
            <v>-2434.4078999981284</v>
          </cell>
          <cell r="AM187">
            <v>-11638.307999998331</v>
          </cell>
          <cell r="AN187">
            <v>-11644.920499995351</v>
          </cell>
          <cell r="AO187">
            <v>-7107.9409999996424</v>
          </cell>
          <cell r="AP187">
            <v>-415.472999997437</v>
          </cell>
          <cell r="AQ187">
            <v>-8290.4066427052021</v>
          </cell>
          <cell r="AR187">
            <v>-27222.757749915123</v>
          </cell>
          <cell r="AS187">
            <v>-2242.292999997735</v>
          </cell>
          <cell r="AT187">
            <v>382.77999999374151</v>
          </cell>
          <cell r="AU187">
            <v>1548.7419999986887</v>
          </cell>
          <cell r="AV187">
            <v>-523.30499999970198</v>
          </cell>
          <cell r="AW187">
            <v>-1440.8294000029564</v>
          </cell>
          <cell r="AX187">
            <v>-5517.4340000003576</v>
          </cell>
          <cell r="AY187">
            <v>-3334.2383499965072</v>
          </cell>
          <cell r="AZ187">
            <v>-3521.3299999982119</v>
          </cell>
          <cell r="BA187">
            <v>-5266.7099999934435</v>
          </cell>
          <cell r="BB187">
            <v>285.54999999701977</v>
          </cell>
          <cell r="BC187">
            <v>129.81000000238419</v>
          </cell>
          <cell r="BD187">
            <v>-7723.5</v>
          </cell>
          <cell r="BE187">
            <v>-49861.154299974442</v>
          </cell>
          <cell r="BF187">
            <v>-3282.1150000020862</v>
          </cell>
          <cell r="BG187">
            <v>-28100.094999998808</v>
          </cell>
          <cell r="BH187">
            <v>853.17899999767542</v>
          </cell>
          <cell r="BI187">
            <v>-809.0511000007391</v>
          </cell>
          <cell r="BJ187">
            <v>-601.91200000047684</v>
          </cell>
          <cell r="BK187">
            <v>-6066.1039999946952</v>
          </cell>
          <cell r="BL187">
            <v>-64.189999997615814</v>
          </cell>
          <cell r="BM187">
            <v>-5066.2972999960184</v>
          </cell>
          <cell r="BN187">
            <v>-1798.2069999948144</v>
          </cell>
          <cell r="BO187">
            <v>-350.77000000327826</v>
          </cell>
          <cell r="BP187">
            <v>646.47609999775887</v>
          </cell>
          <cell r="BQ187">
            <v>-5222.0679999962449</v>
          </cell>
          <cell r="BR187">
            <v>-18480.853870034218</v>
          </cell>
          <cell r="BS187">
            <v>-7942.1819999963045</v>
          </cell>
          <cell r="BT187">
            <v>1669.9563300013542</v>
          </cell>
          <cell r="BU187">
            <v>482.69260000437498</v>
          </cell>
          <cell r="BV187">
            <v>-1359.9590000063181</v>
          </cell>
          <cell r="BW187">
            <v>-1453.6869999989867</v>
          </cell>
          <cell r="BX187">
            <v>-2188.388599999249</v>
          </cell>
          <cell r="BY187">
            <v>941.83399999886751</v>
          </cell>
          <cell r="BZ187">
            <v>-472.55420000106096</v>
          </cell>
          <cell r="CA187">
            <v>477.14299999922514</v>
          </cell>
          <cell r="CB187">
            <v>-2488.8149999976158</v>
          </cell>
          <cell r="CC187">
            <v>696.82000000029802</v>
          </cell>
          <cell r="CD187">
            <v>-6843.7140000015497</v>
          </cell>
          <cell r="CE187">
            <v>121758.49419993162</v>
          </cell>
          <cell r="CF187">
            <v>-7939.7099999934435</v>
          </cell>
          <cell r="CG187">
            <v>-373.99630000442266</v>
          </cell>
          <cell r="CH187">
            <v>-944.20000000298023</v>
          </cell>
          <cell r="CI187">
            <v>-1023.0059999972582</v>
          </cell>
          <cell r="CJ187">
            <v>-903.65500000119209</v>
          </cell>
          <cell r="CK187">
            <v>355.49000000208616</v>
          </cell>
          <cell r="CL187">
            <v>-1511.9870000034571</v>
          </cell>
          <cell r="CM187">
            <v>167581.86850000173</v>
          </cell>
          <cell r="CN187">
            <v>-17019.343000002205</v>
          </cell>
          <cell r="CO187">
            <v>-7568.1269999966025</v>
          </cell>
          <cell r="CP187">
            <v>-2240.8289999999106</v>
          </cell>
          <cell r="CQ187">
            <v>-6654.0109999999404</v>
          </cell>
          <cell r="CR187">
            <v>-59847.776500105858</v>
          </cell>
          <cell r="CS187">
            <v>-14341.210000000894</v>
          </cell>
          <cell r="CT187">
            <v>-1021.8269999995828</v>
          </cell>
          <cell r="CU187">
            <v>906.52810000628233</v>
          </cell>
          <cell r="CV187">
            <v>-2839.1834999993443</v>
          </cell>
          <cell r="CW187">
            <v>-990.28100000321865</v>
          </cell>
          <cell r="CX187">
            <v>-6933.3940000012517</v>
          </cell>
          <cell r="CY187">
            <v>-2577.9970000013709</v>
          </cell>
          <cell r="CZ187">
            <v>-9059.4375999942422</v>
          </cell>
          <cell r="DA187">
            <v>-10282.888999998569</v>
          </cell>
          <cell r="DB187">
            <v>-2221.6700000017881</v>
          </cell>
          <cell r="DC187">
            <v>-3543.5799999982119</v>
          </cell>
          <cell r="DD187">
            <v>-6942.8355000019073</v>
          </cell>
          <cell r="DE187">
            <v>-43760.584599852562</v>
          </cell>
          <cell r="DF187">
            <v>-10202.953999996185</v>
          </cell>
          <cell r="DG187">
            <v>-1183.3950000032783</v>
          </cell>
          <cell r="DH187">
            <v>2978.140000000596</v>
          </cell>
          <cell r="DI187">
            <v>820.50699999928474</v>
          </cell>
          <cell r="DJ187">
            <v>-1211.0816999971867</v>
          </cell>
          <cell r="DK187">
            <v>-6700.1230000033975</v>
          </cell>
          <cell r="DL187">
            <v>-2272.6009999960661</v>
          </cell>
          <cell r="DM187">
            <v>-4143.5</v>
          </cell>
          <cell r="DN187">
            <v>-4198.6730000004172</v>
          </cell>
          <cell r="DO187">
            <v>-3855.2529999986291</v>
          </cell>
          <cell r="DP187">
            <v>-3289.131899997592</v>
          </cell>
          <cell r="DQ187">
            <v>-10502.518999993801</v>
          </cell>
          <cell r="DR187">
            <v>-9520.5913000106812</v>
          </cell>
          <cell r="DS187">
            <v>-1793.1039999984205</v>
          </cell>
          <cell r="DT187">
            <v>1660.070000000298</v>
          </cell>
          <cell r="DU187">
            <v>3231.8700000047684</v>
          </cell>
          <cell r="DV187">
            <v>5085.0839999988675</v>
          </cell>
          <cell r="DW187">
            <v>4585.457999996841</v>
          </cell>
          <cell r="DX187">
            <v>-6724.4842999950051</v>
          </cell>
          <cell r="DY187">
            <v>-1160.7439999952912</v>
          </cell>
          <cell r="DZ187">
            <v>-5920.2049999982119</v>
          </cell>
          <cell r="EA187">
            <v>-6573.2019999995828</v>
          </cell>
          <cell r="EB187">
            <v>-4051.575100004673</v>
          </cell>
          <cell r="EC187">
            <v>1211.501099999994</v>
          </cell>
          <cell r="ED187">
            <v>928.74000000208616</v>
          </cell>
          <cell r="EE187">
            <v>0</v>
          </cell>
        </row>
        <row r="188">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row>
        <row r="189">
          <cell r="A189" t="str">
            <v>Wheeling &amp; U. of F. Expense</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row>
        <row r="190">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row>
        <row r="191">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row>
        <row r="192">
          <cell r="A192">
            <v>0</v>
          </cell>
          <cell r="F192">
            <v>-10.101599999999962</v>
          </cell>
          <cell r="G192">
            <v>-0.51127999999999929</v>
          </cell>
          <cell r="H192">
            <v>0</v>
          </cell>
          <cell r="I192">
            <v>0</v>
          </cell>
          <cell r="J192">
            <v>0</v>
          </cell>
          <cell r="K192">
            <v>0</v>
          </cell>
          <cell r="L192">
            <v>0</v>
          </cell>
          <cell r="M192">
            <v>0</v>
          </cell>
          <cell r="N192">
            <v>0</v>
          </cell>
          <cell r="O192">
            <v>0</v>
          </cell>
          <cell r="P192">
            <v>6.3200000000023238E-2</v>
          </cell>
          <cell r="Q192">
            <v>-2.8596000000007393E-2</v>
          </cell>
          <cell r="R192">
            <v>-2.5864299999999503</v>
          </cell>
          <cell r="S192">
            <v>-1.7056499999999915</v>
          </cell>
          <cell r="T192">
            <v>0</v>
          </cell>
          <cell r="U192">
            <v>0</v>
          </cell>
          <cell r="V192">
            <v>0</v>
          </cell>
          <cell r="W192">
            <v>0</v>
          </cell>
          <cell r="X192">
            <v>0</v>
          </cell>
          <cell r="Y192">
            <v>0</v>
          </cell>
          <cell r="Z192">
            <v>0</v>
          </cell>
          <cell r="AA192">
            <v>0</v>
          </cell>
          <cell r="AB192">
            <v>0</v>
          </cell>
          <cell r="AC192">
            <v>0</v>
          </cell>
          <cell r="AD192">
            <v>-0.88077999999998724</v>
          </cell>
          <cell r="AE192">
            <v>-4.1317199999998593</v>
          </cell>
          <cell r="AF192">
            <v>-4.0094799999999964</v>
          </cell>
          <cell r="AG192">
            <v>0</v>
          </cell>
          <cell r="AH192">
            <v>0</v>
          </cell>
          <cell r="AI192">
            <v>0</v>
          </cell>
          <cell r="AJ192">
            <v>0</v>
          </cell>
          <cell r="AK192">
            <v>0</v>
          </cell>
          <cell r="AL192">
            <v>0</v>
          </cell>
          <cell r="AM192">
            <v>0</v>
          </cell>
          <cell r="AN192">
            <v>0</v>
          </cell>
          <cell r="AO192">
            <v>0</v>
          </cell>
          <cell r="AP192">
            <v>-0.12223999999997659</v>
          </cell>
          <cell r="AQ192">
            <v>0</v>
          </cell>
          <cell r="AR192">
            <v>-1.1536329999998998</v>
          </cell>
          <cell r="AS192">
            <v>-1.1536329999999992</v>
          </cell>
          <cell r="AT192">
            <v>0</v>
          </cell>
          <cell r="AU192">
            <v>0</v>
          </cell>
          <cell r="AV192">
            <v>0</v>
          </cell>
          <cell r="AW192">
            <v>0</v>
          </cell>
          <cell r="AX192">
            <v>0</v>
          </cell>
          <cell r="AY192">
            <v>0</v>
          </cell>
          <cell r="AZ192">
            <v>0</v>
          </cell>
          <cell r="BA192">
            <v>0</v>
          </cell>
          <cell r="BB192">
            <v>0</v>
          </cell>
          <cell r="BC192">
            <v>0</v>
          </cell>
          <cell r="BD192">
            <v>0</v>
          </cell>
          <cell r="BE192">
            <v>2.9005999999935739</v>
          </cell>
          <cell r="BF192">
            <v>0</v>
          </cell>
          <cell r="BG192">
            <v>0</v>
          </cell>
          <cell r="BH192">
            <v>0</v>
          </cell>
          <cell r="BI192">
            <v>0</v>
          </cell>
          <cell r="BJ192">
            <v>0</v>
          </cell>
          <cell r="BK192">
            <v>0</v>
          </cell>
          <cell r="BL192">
            <v>0</v>
          </cell>
          <cell r="BM192">
            <v>0</v>
          </cell>
          <cell r="BN192">
            <v>2.9005999999999403</v>
          </cell>
          <cell r="BO192">
            <v>0</v>
          </cell>
          <cell r="BP192">
            <v>0</v>
          </cell>
          <cell r="BQ192">
            <v>0</v>
          </cell>
          <cell r="BR192">
            <v>1.5400000000372529</v>
          </cell>
          <cell r="BS192">
            <v>0</v>
          </cell>
          <cell r="BT192">
            <v>-11.481999999996333</v>
          </cell>
          <cell r="BU192">
            <v>36.125</v>
          </cell>
          <cell r="BV192">
            <v>-9.761000000000422</v>
          </cell>
          <cell r="BW192">
            <v>0</v>
          </cell>
          <cell r="BX192">
            <v>0</v>
          </cell>
          <cell r="BY192">
            <v>-12.92500000000291</v>
          </cell>
          <cell r="BZ192">
            <v>0</v>
          </cell>
          <cell r="CA192">
            <v>0</v>
          </cell>
          <cell r="CB192">
            <v>0</v>
          </cell>
          <cell r="CC192">
            <v>-0.41700000000128057</v>
          </cell>
          <cell r="CD192">
            <v>0</v>
          </cell>
          <cell r="CE192">
            <v>-11.927999999956228</v>
          </cell>
          <cell r="CF192">
            <v>-1.8230000000039581</v>
          </cell>
          <cell r="CG192">
            <v>0.75</v>
          </cell>
          <cell r="CH192">
            <v>0</v>
          </cell>
          <cell r="CI192">
            <v>0</v>
          </cell>
          <cell r="CJ192">
            <v>-8.7769999999945867</v>
          </cell>
          <cell r="CK192">
            <v>-2.0780000000013388</v>
          </cell>
          <cell r="CL192">
            <v>0</v>
          </cell>
          <cell r="CM192">
            <v>0</v>
          </cell>
          <cell r="CN192">
            <v>0</v>
          </cell>
          <cell r="CO192">
            <v>0</v>
          </cell>
          <cell r="CP192">
            <v>0</v>
          </cell>
          <cell r="CQ192">
            <v>0</v>
          </cell>
          <cell r="CR192">
            <v>12.960000000079162</v>
          </cell>
          <cell r="CS192">
            <v>-1.3299999999981083</v>
          </cell>
          <cell r="CT192">
            <v>-4.8009999999994761</v>
          </cell>
          <cell r="CU192">
            <v>13.730000000003201</v>
          </cell>
          <cell r="CV192">
            <v>-2.6209999999991851</v>
          </cell>
          <cell r="CW192">
            <v>-2.30899999999383</v>
          </cell>
          <cell r="CX192">
            <v>0</v>
          </cell>
          <cell r="CY192">
            <v>2.180000000000291</v>
          </cell>
          <cell r="CZ192">
            <v>0</v>
          </cell>
          <cell r="DA192">
            <v>38.387000000002445</v>
          </cell>
          <cell r="DB192">
            <v>-6.4769999999989523</v>
          </cell>
          <cell r="DC192">
            <v>-15.372999999999593</v>
          </cell>
          <cell r="DD192">
            <v>-8.4259999999994761</v>
          </cell>
          <cell r="DE192">
            <v>-123.64499999990221</v>
          </cell>
          <cell r="DF192">
            <v>0</v>
          </cell>
          <cell r="DG192">
            <v>-4.6189999999987776</v>
          </cell>
          <cell r="DH192">
            <v>-37.964999999996508</v>
          </cell>
          <cell r="DI192">
            <v>-30.629999999997381</v>
          </cell>
          <cell r="DJ192">
            <v>13.827999999997701</v>
          </cell>
          <cell r="DK192">
            <v>-9.0020000000004075</v>
          </cell>
          <cell r="DL192">
            <v>-37.223000000001775</v>
          </cell>
          <cell r="DM192">
            <v>-5.6280000000006112</v>
          </cell>
          <cell r="DN192">
            <v>-45.430000000000291</v>
          </cell>
          <cell r="DO192">
            <v>-14.413999999997031</v>
          </cell>
          <cell r="DP192">
            <v>28.122999999999593</v>
          </cell>
          <cell r="DQ192">
            <v>19.315000000000509</v>
          </cell>
          <cell r="DR192">
            <v>31.205000000016298</v>
          </cell>
          <cell r="DS192">
            <v>1.7400000000016007</v>
          </cell>
          <cell r="DT192">
            <v>-29.030999999995402</v>
          </cell>
          <cell r="DU192">
            <v>18.325000000004366</v>
          </cell>
          <cell r="DV192">
            <v>10.245999999999185</v>
          </cell>
          <cell r="DW192">
            <v>-6.8580000000001746</v>
          </cell>
          <cell r="DX192">
            <v>7.6640000000006694</v>
          </cell>
          <cell r="DY192">
            <v>29.119000000002416</v>
          </cell>
          <cell r="DZ192">
            <v>0</v>
          </cell>
          <cell r="EA192">
            <v>0</v>
          </cell>
          <cell r="EB192">
            <v>0</v>
          </cell>
          <cell r="EC192">
            <v>0</v>
          </cell>
          <cell r="ED192">
            <v>0</v>
          </cell>
          <cell r="EE192">
            <v>0</v>
          </cell>
        </row>
        <row r="193">
          <cell r="A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row>
        <row r="194">
          <cell r="A194" t="str">
            <v>Total Wheeling &amp; U. of F. Expense</v>
          </cell>
          <cell r="F194">
            <v>-10.101600000634789</v>
          </cell>
          <cell r="G194">
            <v>-0.51128000020980835</v>
          </cell>
          <cell r="H194">
            <v>0</v>
          </cell>
          <cell r="I194">
            <v>0</v>
          </cell>
          <cell r="J194">
            <v>0</v>
          </cell>
          <cell r="K194">
            <v>0</v>
          </cell>
          <cell r="L194">
            <v>0</v>
          </cell>
          <cell r="M194">
            <v>0</v>
          </cell>
          <cell r="N194">
            <v>0</v>
          </cell>
          <cell r="O194">
            <v>0</v>
          </cell>
          <cell r="P194">
            <v>6.3200000673532486E-2</v>
          </cell>
          <cell r="Q194">
            <v>-2.8596000745892525E-2</v>
          </cell>
          <cell r="R194">
            <v>-2.5864300131797791</v>
          </cell>
          <cell r="S194">
            <v>-1.7056499999016523</v>
          </cell>
          <cell r="T194">
            <v>0</v>
          </cell>
          <cell r="U194">
            <v>0</v>
          </cell>
          <cell r="V194">
            <v>0</v>
          </cell>
          <cell r="W194">
            <v>0</v>
          </cell>
          <cell r="X194">
            <v>0</v>
          </cell>
          <cell r="Y194">
            <v>0</v>
          </cell>
          <cell r="Z194">
            <v>0</v>
          </cell>
          <cell r="AA194">
            <v>0</v>
          </cell>
          <cell r="AB194">
            <v>0</v>
          </cell>
          <cell r="AC194">
            <v>0</v>
          </cell>
          <cell r="AD194">
            <v>-0.88078000023961067</v>
          </cell>
          <cell r="AE194">
            <v>-4.1317200064659119</v>
          </cell>
          <cell r="AF194">
            <v>-4.0094799995422363</v>
          </cell>
          <cell r="AG194">
            <v>0</v>
          </cell>
          <cell r="AH194">
            <v>0</v>
          </cell>
          <cell r="AI194">
            <v>0</v>
          </cell>
          <cell r="AJ194">
            <v>0</v>
          </cell>
          <cell r="AK194">
            <v>0</v>
          </cell>
          <cell r="AL194">
            <v>0</v>
          </cell>
          <cell r="AM194">
            <v>0</v>
          </cell>
          <cell r="AN194">
            <v>0</v>
          </cell>
          <cell r="AO194">
            <v>0</v>
          </cell>
          <cell r="AP194">
            <v>-0.12224000133574009</v>
          </cell>
          <cell r="AQ194">
            <v>0</v>
          </cell>
          <cell r="AR194">
            <v>-1.1536329984664917</v>
          </cell>
          <cell r="AS194">
            <v>-1.1536330003291368</v>
          </cell>
          <cell r="AT194">
            <v>0</v>
          </cell>
          <cell r="AU194">
            <v>0</v>
          </cell>
          <cell r="AV194">
            <v>0</v>
          </cell>
          <cell r="AW194">
            <v>0</v>
          </cell>
          <cell r="AX194">
            <v>0</v>
          </cell>
          <cell r="AY194">
            <v>0</v>
          </cell>
          <cell r="AZ194">
            <v>0</v>
          </cell>
          <cell r="BA194">
            <v>0</v>
          </cell>
          <cell r="BB194">
            <v>0</v>
          </cell>
          <cell r="BC194">
            <v>0</v>
          </cell>
          <cell r="BD194">
            <v>0</v>
          </cell>
          <cell r="BE194">
            <v>2.9005999863147736</v>
          </cell>
          <cell r="BF194">
            <v>0</v>
          </cell>
          <cell r="BG194">
            <v>0</v>
          </cell>
          <cell r="BH194">
            <v>0</v>
          </cell>
          <cell r="BI194">
            <v>0</v>
          </cell>
          <cell r="BJ194">
            <v>0</v>
          </cell>
          <cell r="BK194">
            <v>0</v>
          </cell>
          <cell r="BL194">
            <v>0</v>
          </cell>
          <cell r="BM194">
            <v>0</v>
          </cell>
          <cell r="BN194">
            <v>2.9006000012159348</v>
          </cell>
          <cell r="BO194">
            <v>0</v>
          </cell>
          <cell r="BP194">
            <v>0</v>
          </cell>
          <cell r="BQ194">
            <v>0</v>
          </cell>
          <cell r="BR194">
            <v>1.5399999916553497</v>
          </cell>
          <cell r="BS194">
            <v>0</v>
          </cell>
          <cell r="BT194">
            <v>-11.48200000077486</v>
          </cell>
          <cell r="BU194">
            <v>36.125</v>
          </cell>
          <cell r="BV194">
            <v>-9.7609999999403954</v>
          </cell>
          <cell r="BW194">
            <v>0</v>
          </cell>
          <cell r="BX194">
            <v>0</v>
          </cell>
          <cell r="BY194">
            <v>-12.925000000745058</v>
          </cell>
          <cell r="BZ194">
            <v>0</v>
          </cell>
          <cell r="CA194">
            <v>0</v>
          </cell>
          <cell r="CB194">
            <v>0</v>
          </cell>
          <cell r="CC194">
            <v>-0.41700000129640102</v>
          </cell>
          <cell r="CD194">
            <v>0</v>
          </cell>
          <cell r="CE194">
            <v>-11.928000003099442</v>
          </cell>
          <cell r="CF194">
            <v>-1.8230000007897615</v>
          </cell>
          <cell r="CG194">
            <v>0.75</v>
          </cell>
          <cell r="CH194">
            <v>0</v>
          </cell>
          <cell r="CI194">
            <v>0</v>
          </cell>
          <cell r="CJ194">
            <v>-8.7769999988377094</v>
          </cell>
          <cell r="CK194">
            <v>-2.0779999997466803</v>
          </cell>
          <cell r="CL194">
            <v>0</v>
          </cell>
          <cell r="CM194">
            <v>0</v>
          </cell>
          <cell r="CN194">
            <v>0</v>
          </cell>
          <cell r="CO194">
            <v>0</v>
          </cell>
          <cell r="CP194">
            <v>0</v>
          </cell>
          <cell r="CQ194">
            <v>0</v>
          </cell>
          <cell r="CR194">
            <v>12.96000000834465</v>
          </cell>
          <cell r="CS194">
            <v>-1.3300000000745058</v>
          </cell>
          <cell r="CT194">
            <v>-4.8010000009089708</v>
          </cell>
          <cell r="CU194">
            <v>13.730000000447035</v>
          </cell>
          <cell r="CV194">
            <v>-2.6210000012069941</v>
          </cell>
          <cell r="CW194">
            <v>-2.3090000003576279</v>
          </cell>
          <cell r="CX194">
            <v>0</v>
          </cell>
          <cell r="CY194">
            <v>2.1799999997019768</v>
          </cell>
          <cell r="CZ194">
            <v>0</v>
          </cell>
          <cell r="DA194">
            <v>38.387000000104308</v>
          </cell>
          <cell r="DB194">
            <v>-6.4769999999552965</v>
          </cell>
          <cell r="DC194">
            <v>-15.37300000153482</v>
          </cell>
          <cell r="DD194">
            <v>-8.4260000009089708</v>
          </cell>
          <cell r="DE194">
            <v>-123.64499998092651</v>
          </cell>
          <cell r="DF194">
            <v>0</v>
          </cell>
          <cell r="DG194">
            <v>-4.6190000008791685</v>
          </cell>
          <cell r="DH194">
            <v>-37.964999999850988</v>
          </cell>
          <cell r="DI194">
            <v>-30.629999998956919</v>
          </cell>
          <cell r="DJ194">
            <v>13.82799999974668</v>
          </cell>
          <cell r="DK194">
            <v>-9.0020000003278255</v>
          </cell>
          <cell r="DL194">
            <v>-37.222999999299645</v>
          </cell>
          <cell r="DM194">
            <v>-5.6280000004917383</v>
          </cell>
          <cell r="DN194">
            <v>-45.429999999701977</v>
          </cell>
          <cell r="DO194">
            <v>-14.414000000804663</v>
          </cell>
          <cell r="DP194">
            <v>28.122999999672174</v>
          </cell>
          <cell r="DQ194">
            <v>19.314999999478459</v>
          </cell>
          <cell r="DR194">
            <v>31.205000013113022</v>
          </cell>
          <cell r="DS194">
            <v>1.7400000002235174</v>
          </cell>
          <cell r="DT194">
            <v>-29.031000001356006</v>
          </cell>
          <cell r="DU194">
            <v>18.325000001117587</v>
          </cell>
          <cell r="DV194">
            <v>10.245999999344349</v>
          </cell>
          <cell r="DW194">
            <v>-6.857999999076128</v>
          </cell>
          <cell r="DX194">
            <v>7.6640000008046627</v>
          </cell>
          <cell r="DY194">
            <v>29.118999999016523</v>
          </cell>
          <cell r="DZ194">
            <v>0</v>
          </cell>
          <cell r="EA194">
            <v>0</v>
          </cell>
          <cell r="EB194">
            <v>0</v>
          </cell>
          <cell r="EC194">
            <v>0</v>
          </cell>
          <cell r="ED194">
            <v>0</v>
          </cell>
          <cell r="EE194">
            <v>0</v>
          </cell>
        </row>
        <row r="195">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row>
        <row r="196">
          <cell r="A196" t="str">
            <v>Coal Fuel Burn Expense</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row>
        <row r="197">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row>
        <row r="198">
          <cell r="F198">
            <v>0</v>
          </cell>
          <cell r="G198">
            <v>0</v>
          </cell>
          <cell r="H198">
            <v>0</v>
          </cell>
          <cell r="I198">
            <v>0</v>
          </cell>
          <cell r="J198">
            <v>0</v>
          </cell>
          <cell r="K198">
            <v>0</v>
          </cell>
          <cell r="L198">
            <v>0</v>
          </cell>
          <cell r="M198">
            <v>0</v>
          </cell>
          <cell r="N198">
            <v>0</v>
          </cell>
          <cell r="O198">
            <v>0</v>
          </cell>
          <cell r="P198">
            <v>0</v>
          </cell>
          <cell r="Q198">
            <v>0</v>
          </cell>
          <cell r="R198">
            <v>-145.56501900404692</v>
          </cell>
          <cell r="S198">
            <v>0</v>
          </cell>
          <cell r="T198">
            <v>0</v>
          </cell>
          <cell r="U198">
            <v>0</v>
          </cell>
          <cell r="V198">
            <v>0</v>
          </cell>
          <cell r="W198">
            <v>-83.173376626917161</v>
          </cell>
          <cell r="X198">
            <v>-62.391642377711833</v>
          </cell>
          <cell r="Y198">
            <v>0</v>
          </cell>
          <cell r="Z198">
            <v>0</v>
          </cell>
          <cell r="AA198">
            <v>0</v>
          </cell>
          <cell r="AB198">
            <v>0</v>
          </cell>
          <cell r="AC198">
            <v>0</v>
          </cell>
          <cell r="AD198">
            <v>0</v>
          </cell>
          <cell r="AE198">
            <v>-352.61125000938773</v>
          </cell>
          <cell r="AF198">
            <v>0</v>
          </cell>
          <cell r="AG198">
            <v>0</v>
          </cell>
          <cell r="AH198">
            <v>0</v>
          </cell>
          <cell r="AI198">
            <v>-6.1499781985767186</v>
          </cell>
          <cell r="AJ198">
            <v>-252.34910543344449</v>
          </cell>
          <cell r="AK198">
            <v>-94.112166376551613</v>
          </cell>
          <cell r="AL198">
            <v>0</v>
          </cell>
          <cell r="AM198">
            <v>0</v>
          </cell>
          <cell r="AN198">
            <v>0</v>
          </cell>
          <cell r="AO198">
            <v>0</v>
          </cell>
          <cell r="AP198">
            <v>0</v>
          </cell>
          <cell r="AQ198">
            <v>0</v>
          </cell>
          <cell r="AR198">
            <v>926.50096500664949</v>
          </cell>
          <cell r="AS198">
            <v>0</v>
          </cell>
          <cell r="AT198">
            <v>0</v>
          </cell>
          <cell r="AU198">
            <v>136.17980798194185</v>
          </cell>
          <cell r="AV198">
            <v>912.67639389436226</v>
          </cell>
          <cell r="AW198">
            <v>112.46437176235486</v>
          </cell>
          <cell r="AX198">
            <v>-234.81960863084532</v>
          </cell>
          <cell r="AY198">
            <v>0</v>
          </cell>
          <cell r="AZ198">
            <v>0</v>
          </cell>
          <cell r="BA198">
            <v>0</v>
          </cell>
          <cell r="BB198">
            <v>0</v>
          </cell>
          <cell r="BC198">
            <v>0</v>
          </cell>
          <cell r="BD198">
            <v>0</v>
          </cell>
          <cell r="BE198">
            <v>572.4896840043366</v>
          </cell>
          <cell r="BF198">
            <v>0</v>
          </cell>
          <cell r="BG198">
            <v>0</v>
          </cell>
          <cell r="BH198">
            <v>-12.996032780269161</v>
          </cell>
          <cell r="BI198">
            <v>537.60255600675009</v>
          </cell>
          <cell r="BJ198">
            <v>160.06780374236405</v>
          </cell>
          <cell r="BK198">
            <v>-112.18464296567254</v>
          </cell>
          <cell r="BL198">
            <v>0</v>
          </cell>
          <cell r="BM198">
            <v>0</v>
          </cell>
          <cell r="BN198">
            <v>0</v>
          </cell>
          <cell r="BO198">
            <v>0</v>
          </cell>
          <cell r="BP198">
            <v>0</v>
          </cell>
          <cell r="BQ198">
            <v>0</v>
          </cell>
          <cell r="BR198">
            <v>608.02641300112009</v>
          </cell>
          <cell r="BS198">
            <v>0</v>
          </cell>
          <cell r="BT198">
            <v>0</v>
          </cell>
          <cell r="BU198">
            <v>-65.460278583457693</v>
          </cell>
          <cell r="BV198">
            <v>673.48669158446137</v>
          </cell>
          <cell r="BW198">
            <v>0</v>
          </cell>
          <cell r="BX198">
            <v>0</v>
          </cell>
          <cell r="BY198">
            <v>0</v>
          </cell>
          <cell r="BZ198">
            <v>0</v>
          </cell>
          <cell r="CA198">
            <v>0</v>
          </cell>
          <cell r="CB198">
            <v>0</v>
          </cell>
          <cell r="CC198">
            <v>0</v>
          </cell>
          <cell r="CD198">
            <v>0</v>
          </cell>
          <cell r="CE198">
            <v>100.12482202425599</v>
          </cell>
          <cell r="CF198">
            <v>0</v>
          </cell>
          <cell r="CG198">
            <v>0</v>
          </cell>
          <cell r="CH198">
            <v>70.324694975977764</v>
          </cell>
          <cell r="CI198">
            <v>67.140407206956297</v>
          </cell>
          <cell r="CJ198">
            <v>-37.340280160307884</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-12.245867215096951</v>
          </cell>
          <cell r="DF198">
            <v>0</v>
          </cell>
          <cell r="DG198">
            <v>0</v>
          </cell>
          <cell r="DH198">
            <v>-12.245867216726765</v>
          </cell>
          <cell r="DI198">
            <v>0</v>
          </cell>
          <cell r="DJ198">
            <v>0</v>
          </cell>
          <cell r="DK198">
            <v>0</v>
          </cell>
          <cell r="DL198">
            <v>0</v>
          </cell>
          <cell r="DM198">
            <v>0</v>
          </cell>
          <cell r="DN198">
            <v>0</v>
          </cell>
          <cell r="DO198">
            <v>0</v>
          </cell>
          <cell r="DP198">
            <v>0</v>
          </cell>
          <cell r="DQ198">
            <v>0</v>
          </cell>
          <cell r="DR198">
            <v>-70.097351044416428</v>
          </cell>
          <cell r="DS198">
            <v>0</v>
          </cell>
          <cell r="DT198">
            <v>0</v>
          </cell>
          <cell r="DU198">
            <v>-12.76394335529767</v>
          </cell>
          <cell r="DV198">
            <v>0</v>
          </cell>
          <cell r="DW198">
            <v>-57.333407687023282</v>
          </cell>
          <cell r="DX198">
            <v>0</v>
          </cell>
          <cell r="DY198">
            <v>0</v>
          </cell>
          <cell r="DZ198">
            <v>0</v>
          </cell>
          <cell r="EA198">
            <v>0</v>
          </cell>
          <cell r="EB198">
            <v>0</v>
          </cell>
          <cell r="EC198">
            <v>0</v>
          </cell>
          <cell r="ED198">
            <v>0</v>
          </cell>
          <cell r="EE198">
            <v>0</v>
          </cell>
        </row>
        <row r="199">
          <cell r="F199">
            <v>0</v>
          </cell>
          <cell r="G199">
            <v>0</v>
          </cell>
          <cell r="H199">
            <v>0</v>
          </cell>
          <cell r="I199">
            <v>0</v>
          </cell>
          <cell r="J199">
            <v>0</v>
          </cell>
          <cell r="K199">
            <v>-45.971409035148099</v>
          </cell>
          <cell r="L199">
            <v>0</v>
          </cell>
          <cell r="M199">
            <v>0</v>
          </cell>
          <cell r="N199">
            <v>0</v>
          </cell>
          <cell r="O199">
            <v>0</v>
          </cell>
          <cell r="P199">
            <v>0</v>
          </cell>
          <cell r="Q199">
            <v>0</v>
          </cell>
          <cell r="R199">
            <v>-57.152385026216507</v>
          </cell>
          <cell r="S199">
            <v>0</v>
          </cell>
          <cell r="T199">
            <v>0</v>
          </cell>
          <cell r="U199">
            <v>0</v>
          </cell>
          <cell r="V199">
            <v>0</v>
          </cell>
          <cell r="W199">
            <v>0</v>
          </cell>
          <cell r="X199">
            <v>-57.152385025052354</v>
          </cell>
          <cell r="Y199">
            <v>0</v>
          </cell>
          <cell r="Z199">
            <v>0</v>
          </cell>
          <cell r="AA199">
            <v>0</v>
          </cell>
          <cell r="AB199">
            <v>0</v>
          </cell>
          <cell r="AC199">
            <v>0</v>
          </cell>
          <cell r="AD199">
            <v>0</v>
          </cell>
          <cell r="AE199">
            <v>-70.522641025483608</v>
          </cell>
          <cell r="AF199">
            <v>0</v>
          </cell>
          <cell r="AG199">
            <v>0</v>
          </cell>
          <cell r="AH199">
            <v>0</v>
          </cell>
          <cell r="AI199">
            <v>0</v>
          </cell>
          <cell r="AJ199">
            <v>-59.024923023302108</v>
          </cell>
          <cell r="AK199">
            <v>-11.497718002647161</v>
          </cell>
          <cell r="AL199">
            <v>0</v>
          </cell>
          <cell r="AM199">
            <v>0</v>
          </cell>
          <cell r="AN199">
            <v>0</v>
          </cell>
          <cell r="AO199">
            <v>0</v>
          </cell>
          <cell r="AP199">
            <v>0</v>
          </cell>
          <cell r="AQ199">
            <v>0</v>
          </cell>
          <cell r="AR199">
            <v>12.388464130461216</v>
          </cell>
          <cell r="AS199">
            <v>0</v>
          </cell>
          <cell r="AT199">
            <v>0</v>
          </cell>
          <cell r="AU199">
            <v>-31.223986123688519</v>
          </cell>
          <cell r="AV199">
            <v>271.9899941040203</v>
          </cell>
          <cell r="AW199">
            <v>-133.28976100729778</v>
          </cell>
          <cell r="AX199">
            <v>-95.087782842572778</v>
          </cell>
          <cell r="AY199">
            <v>0</v>
          </cell>
          <cell r="AZ199">
            <v>0</v>
          </cell>
          <cell r="BA199">
            <v>0</v>
          </cell>
          <cell r="BB199">
            <v>0</v>
          </cell>
          <cell r="BC199">
            <v>0</v>
          </cell>
          <cell r="BD199">
            <v>0</v>
          </cell>
          <cell r="BE199">
            <v>219.23440900817513</v>
          </cell>
          <cell r="BF199">
            <v>0</v>
          </cell>
          <cell r="BG199">
            <v>0</v>
          </cell>
          <cell r="BH199">
            <v>-12.490483439061791</v>
          </cell>
          <cell r="BI199">
            <v>-58.353373094229028</v>
          </cell>
          <cell r="BJ199">
            <v>-340.29800081555732</v>
          </cell>
          <cell r="BK199">
            <v>-79.854019509628415</v>
          </cell>
          <cell r="BL199">
            <v>0</v>
          </cell>
          <cell r="BM199">
            <v>0</v>
          </cell>
          <cell r="BN199">
            <v>0</v>
          </cell>
          <cell r="BO199">
            <v>0</v>
          </cell>
          <cell r="BP199">
            <v>249.5518672647886</v>
          </cell>
          <cell r="BQ199">
            <v>460.67841860395856</v>
          </cell>
          <cell r="BR199">
            <v>1467.3309149965644</v>
          </cell>
          <cell r="BS199">
            <v>228.44200472650118</v>
          </cell>
          <cell r="BT199">
            <v>178.24840974388644</v>
          </cell>
          <cell r="BU199">
            <v>215.2130928710103</v>
          </cell>
          <cell r="BV199">
            <v>392.64620188390836</v>
          </cell>
          <cell r="BW199">
            <v>-59.622153432457708</v>
          </cell>
          <cell r="BX199">
            <v>0</v>
          </cell>
          <cell r="BY199">
            <v>49.654444499406964</v>
          </cell>
          <cell r="BZ199">
            <v>0</v>
          </cell>
          <cell r="CA199">
            <v>0</v>
          </cell>
          <cell r="CB199">
            <v>0</v>
          </cell>
          <cell r="CC199">
            <v>229.38880557473749</v>
          </cell>
          <cell r="CD199">
            <v>233.36010913411155</v>
          </cell>
          <cell r="CE199">
            <v>980.66123100370169</v>
          </cell>
          <cell r="CF199">
            <v>179.30535519053228</v>
          </cell>
          <cell r="CG199">
            <v>250.9684931859374</v>
          </cell>
          <cell r="CH199">
            <v>61.069223508937284</v>
          </cell>
          <cell r="CI199">
            <v>121.5752262477763</v>
          </cell>
          <cell r="CJ199">
            <v>0</v>
          </cell>
          <cell r="CK199">
            <v>51.521290452685207</v>
          </cell>
          <cell r="CL199">
            <v>0</v>
          </cell>
          <cell r="CM199">
            <v>0</v>
          </cell>
          <cell r="CN199">
            <v>17.969424572307616</v>
          </cell>
          <cell r="CO199">
            <v>0</v>
          </cell>
          <cell r="CP199">
            <v>137.11743750073947</v>
          </cell>
          <cell r="CQ199">
            <v>161.13478034338914</v>
          </cell>
          <cell r="CR199">
            <v>913.9621679931879</v>
          </cell>
          <cell r="CS199">
            <v>95.322382675949484</v>
          </cell>
          <cell r="CT199">
            <v>43.475105072371662</v>
          </cell>
          <cell r="CU199">
            <v>237.14315494964831</v>
          </cell>
          <cell r="CV199">
            <v>38.509257639525458</v>
          </cell>
          <cell r="CW199">
            <v>0</v>
          </cell>
          <cell r="CX199">
            <v>19.576109301066026</v>
          </cell>
          <cell r="CY199">
            <v>39.973019830649719</v>
          </cell>
          <cell r="CZ199">
            <v>0</v>
          </cell>
          <cell r="DA199">
            <v>4.1724062450230122</v>
          </cell>
          <cell r="DB199">
            <v>99.631589125841856</v>
          </cell>
          <cell r="DC199">
            <v>50.438235494308174</v>
          </cell>
          <cell r="DD199">
            <v>285.72090765973553</v>
          </cell>
          <cell r="DE199">
            <v>671.19162500277162</v>
          </cell>
          <cell r="DF199">
            <v>144.54409995232709</v>
          </cell>
          <cell r="DG199">
            <v>184.68169712857343</v>
          </cell>
          <cell r="DH199">
            <v>8.4500204583164304</v>
          </cell>
          <cell r="DI199">
            <v>73.206427238415927</v>
          </cell>
          <cell r="DJ199">
            <v>0</v>
          </cell>
          <cell r="DK199">
            <v>30.777574514737353</v>
          </cell>
          <cell r="DL199">
            <v>48.750118027906865</v>
          </cell>
          <cell r="DM199">
            <v>0</v>
          </cell>
          <cell r="DN199">
            <v>15.193786785239354</v>
          </cell>
          <cell r="DO199">
            <v>0</v>
          </cell>
          <cell r="DP199">
            <v>49.968870978569612</v>
          </cell>
          <cell r="DQ199">
            <v>115.61902992264368</v>
          </cell>
          <cell r="DR199">
            <v>-1613.4588260054588</v>
          </cell>
          <cell r="DS199">
            <v>-1051.3581658406183</v>
          </cell>
          <cell r="DT199">
            <v>-148.84928526985459</v>
          </cell>
          <cell r="DU199">
            <v>-491.2651433176361</v>
          </cell>
          <cell r="DV199">
            <v>211.40803183428943</v>
          </cell>
          <cell r="DW199">
            <v>-282.31930859340355</v>
          </cell>
          <cell r="DX199">
            <v>-148.67882547015324</v>
          </cell>
          <cell r="DY199">
            <v>134.284442367265</v>
          </cell>
          <cell r="DZ199">
            <v>26.137169318506494</v>
          </cell>
          <cell r="EA199">
            <v>582.78311588778161</v>
          </cell>
          <cell r="EB199">
            <v>-62.426166719989851</v>
          </cell>
          <cell r="EC199">
            <v>31.326723226113245</v>
          </cell>
          <cell r="ED199">
            <v>-414.50141342869028</v>
          </cell>
          <cell r="EE199">
            <v>0</v>
          </cell>
        </row>
        <row r="200">
          <cell r="F200">
            <v>0</v>
          </cell>
          <cell r="G200">
            <v>0</v>
          </cell>
          <cell r="H200">
            <v>0</v>
          </cell>
          <cell r="I200">
            <v>0</v>
          </cell>
          <cell r="J200">
            <v>0</v>
          </cell>
          <cell r="K200">
            <v>-65.519025013782084</v>
          </cell>
          <cell r="L200">
            <v>0</v>
          </cell>
          <cell r="M200">
            <v>0</v>
          </cell>
          <cell r="N200">
            <v>0</v>
          </cell>
          <cell r="O200">
            <v>0</v>
          </cell>
          <cell r="P200">
            <v>0</v>
          </cell>
          <cell r="Q200">
            <v>0</v>
          </cell>
          <cell r="R200">
            <v>-3245.7589650005102</v>
          </cell>
          <cell r="S200">
            <v>0</v>
          </cell>
          <cell r="T200">
            <v>0</v>
          </cell>
          <cell r="U200">
            <v>0</v>
          </cell>
          <cell r="V200">
            <v>-126.26995973475277</v>
          </cell>
          <cell r="W200">
            <v>-1774.1964342519641</v>
          </cell>
          <cell r="X200">
            <v>-1345.2925710193813</v>
          </cell>
          <cell r="Y200">
            <v>0</v>
          </cell>
          <cell r="Z200">
            <v>0</v>
          </cell>
          <cell r="AA200">
            <v>0</v>
          </cell>
          <cell r="AB200">
            <v>0</v>
          </cell>
          <cell r="AC200">
            <v>0</v>
          </cell>
          <cell r="AD200">
            <v>0</v>
          </cell>
          <cell r="AE200">
            <v>-6046.6803839802742</v>
          </cell>
          <cell r="AF200">
            <v>0</v>
          </cell>
          <cell r="AG200">
            <v>0</v>
          </cell>
          <cell r="AH200">
            <v>0</v>
          </cell>
          <cell r="AI200">
            <v>-1899.9509779112414</v>
          </cell>
          <cell r="AJ200">
            <v>-1697.9004585435614</v>
          </cell>
          <cell r="AK200">
            <v>-2310.5697753308341</v>
          </cell>
          <cell r="AL200">
            <v>-138.25917219463736</v>
          </cell>
          <cell r="AM200">
            <v>0</v>
          </cell>
          <cell r="AN200">
            <v>0</v>
          </cell>
          <cell r="AO200">
            <v>0</v>
          </cell>
          <cell r="AP200">
            <v>0</v>
          </cell>
          <cell r="AQ200">
            <v>0</v>
          </cell>
          <cell r="AR200">
            <v>77306.11686001718</v>
          </cell>
          <cell r="AS200">
            <v>13106.306013617665</v>
          </cell>
          <cell r="AT200">
            <v>9538.9561554733664</v>
          </cell>
          <cell r="AU200">
            <v>8629.677140654996</v>
          </cell>
          <cell r="AV200">
            <v>3790.0170617727563</v>
          </cell>
          <cell r="AW200">
            <v>2967.8670483762398</v>
          </cell>
          <cell r="AX200">
            <v>809.04601318668574</v>
          </cell>
          <cell r="AY200">
            <v>2859.4440466063097</v>
          </cell>
          <cell r="AZ200">
            <v>2062.6452336208895</v>
          </cell>
          <cell r="BA200">
            <v>4379.0670713745058</v>
          </cell>
          <cell r="BB200">
            <v>7337.9251196011901</v>
          </cell>
          <cell r="BC200">
            <v>12648.888206164353</v>
          </cell>
          <cell r="BD200">
            <v>9176.277749562636</v>
          </cell>
          <cell r="BE200">
            <v>81216.307801008224</v>
          </cell>
          <cell r="BF200">
            <v>14726.179034086876</v>
          </cell>
          <cell r="BG200">
            <v>10897.847573230043</v>
          </cell>
          <cell r="BH200">
            <v>9087.8009944595397</v>
          </cell>
          <cell r="BI200">
            <v>4686.2526144934818</v>
          </cell>
          <cell r="BJ200">
            <v>1742.2045276928693</v>
          </cell>
          <cell r="BK200">
            <v>-191.36493304185569</v>
          </cell>
          <cell r="BL200">
            <v>2988.4197575049475</v>
          </cell>
          <cell r="BM200">
            <v>2274.9098661616445</v>
          </cell>
          <cell r="BN200">
            <v>4683.812624453567</v>
          </cell>
          <cell r="BO200">
            <v>7300.2436360446736</v>
          </cell>
          <cell r="BP200">
            <v>13196.782949776389</v>
          </cell>
          <cell r="BQ200">
            <v>9823.2191561488435</v>
          </cell>
          <cell r="BR200">
            <v>89312.235203996301</v>
          </cell>
          <cell r="BS200">
            <v>15194.171265242621</v>
          </cell>
          <cell r="BT200">
            <v>11138.560605121776</v>
          </cell>
          <cell r="BU200">
            <v>9007.5693335318938</v>
          </cell>
          <cell r="BV200">
            <v>5462.7446409817785</v>
          </cell>
          <cell r="BW200">
            <v>4737.9340702388436</v>
          </cell>
          <cell r="BX200">
            <v>2385.7950753672048</v>
          </cell>
          <cell r="BY200">
            <v>2898.5008429689333</v>
          </cell>
          <cell r="BZ200">
            <v>2365.1936350613832</v>
          </cell>
          <cell r="CA200">
            <v>4813.5344713572413</v>
          </cell>
          <cell r="CB200">
            <v>7407.7933498155326</v>
          </cell>
          <cell r="CC200">
            <v>13441.843999267556</v>
          </cell>
          <cell r="CD200">
            <v>10458.593915042467</v>
          </cell>
          <cell r="CE200">
            <v>99338.656301990151</v>
          </cell>
          <cell r="CF200">
            <v>14687.808201378211</v>
          </cell>
          <cell r="CG200">
            <v>11329.034435328096</v>
          </cell>
          <cell r="CH200">
            <v>10565.66066486109</v>
          </cell>
          <cell r="CI200">
            <v>9604.7015516860411</v>
          </cell>
          <cell r="CJ200">
            <v>3667.7979502854869</v>
          </cell>
          <cell r="CK200">
            <v>3110.1951426416636</v>
          </cell>
          <cell r="CL200">
            <v>3876.7968531521037</v>
          </cell>
          <cell r="CM200">
            <v>2916.7502799918875</v>
          </cell>
          <cell r="CN200">
            <v>5518.755975663662</v>
          </cell>
          <cell r="CO200">
            <v>7167.1709782667458</v>
          </cell>
          <cell r="CP200">
            <v>16603.869827646762</v>
          </cell>
          <cell r="CQ200">
            <v>10290.114441084675</v>
          </cell>
          <cell r="CR200">
            <v>102001.57206203043</v>
          </cell>
          <cell r="CS200">
            <v>13448.488904849626</v>
          </cell>
          <cell r="CT200">
            <v>11514.710278267972</v>
          </cell>
          <cell r="CU200">
            <v>11046.13383182697</v>
          </cell>
          <cell r="CV200">
            <v>9974.4169770972803</v>
          </cell>
          <cell r="CW200">
            <v>3904.8504536729306</v>
          </cell>
          <cell r="CX200">
            <v>3120.8941028947011</v>
          </cell>
          <cell r="CY200">
            <v>3991.6342548662797</v>
          </cell>
          <cell r="CZ200">
            <v>3111.0660827606916</v>
          </cell>
          <cell r="DA200">
            <v>6092.3350037392229</v>
          </cell>
          <cell r="DB200">
            <v>7420.7300219982862</v>
          </cell>
          <cell r="DC200">
            <v>17931.692406470887</v>
          </cell>
          <cell r="DD200">
            <v>10444.619743561372</v>
          </cell>
          <cell r="DE200">
            <v>103506.24974897504</v>
          </cell>
          <cell r="DF200">
            <v>13655.246789842844</v>
          </cell>
          <cell r="DG200">
            <v>12111.501958379522</v>
          </cell>
          <cell r="DH200">
            <v>11454.7855192516</v>
          </cell>
          <cell r="DI200">
            <v>10149.56933110673</v>
          </cell>
          <cell r="DJ200">
            <v>3738.1623019687831</v>
          </cell>
          <cell r="DK200">
            <v>3039.3838922549039</v>
          </cell>
          <cell r="DL200">
            <v>4114.9932372076437</v>
          </cell>
          <cell r="DM200">
            <v>3196.565864440985</v>
          </cell>
          <cell r="DN200">
            <v>6051.1389841241762</v>
          </cell>
          <cell r="DO200">
            <v>7511.565714430064</v>
          </cell>
          <cell r="DP200">
            <v>17964.389909750782</v>
          </cell>
          <cell r="DQ200">
            <v>10518.946246240288</v>
          </cell>
          <cell r="DR200">
            <v>107039.91999600828</v>
          </cell>
          <cell r="DS200">
            <v>14082.486674190499</v>
          </cell>
          <cell r="DT200">
            <v>12841.465857074596</v>
          </cell>
          <cell r="DU200">
            <v>11747.292281989008</v>
          </cell>
          <cell r="DV200">
            <v>10330.656982454471</v>
          </cell>
          <cell r="DW200">
            <v>3829.629652807489</v>
          </cell>
          <cell r="DX200">
            <v>3267.0522450506687</v>
          </cell>
          <cell r="DY200">
            <v>4338.2592598218471</v>
          </cell>
          <cell r="DZ200">
            <v>3211.3922842815518</v>
          </cell>
          <cell r="EA200">
            <v>6298.1806468470022</v>
          </cell>
          <cell r="EB200">
            <v>7698.5799461584538</v>
          </cell>
          <cell r="EC200">
            <v>18393.469453637488</v>
          </cell>
          <cell r="ED200">
            <v>11001.454711705446</v>
          </cell>
          <cell r="EE200">
            <v>0</v>
          </cell>
        </row>
        <row r="201">
          <cell r="F201">
            <v>-810.92228132695891</v>
          </cell>
          <cell r="G201">
            <v>-382.06832024152391</v>
          </cell>
          <cell r="H201">
            <v>-70.481141013326123</v>
          </cell>
          <cell r="I201">
            <v>0</v>
          </cell>
          <cell r="J201">
            <v>0</v>
          </cell>
          <cell r="K201">
            <v>4.5834361640736461</v>
          </cell>
          <cell r="L201">
            <v>-105.13797200843692</v>
          </cell>
          <cell r="M201">
            <v>-158.10692767798901</v>
          </cell>
          <cell r="N201">
            <v>-182.88342694228049</v>
          </cell>
          <cell r="O201">
            <v>-337.14199784083758</v>
          </cell>
          <cell r="P201">
            <v>-949.49555535323452</v>
          </cell>
          <cell r="Q201">
            <v>408.35821823880542</v>
          </cell>
          <cell r="R201">
            <v>-3899.7145249992609</v>
          </cell>
          <cell r="S201">
            <v>-492.78200043225661</v>
          </cell>
          <cell r="T201">
            <v>-511.91974074020982</v>
          </cell>
          <cell r="U201">
            <v>-485.29675422329456</v>
          </cell>
          <cell r="V201">
            <v>-5.924996999441646</v>
          </cell>
          <cell r="W201">
            <v>0</v>
          </cell>
          <cell r="X201">
            <v>-100.32994918816257</v>
          </cell>
          <cell r="Y201">
            <v>-154.97817151155323</v>
          </cell>
          <cell r="Z201">
            <v>-186.57815550803207</v>
          </cell>
          <cell r="AA201">
            <v>-236.15063040226232</v>
          </cell>
          <cell r="AB201">
            <v>-137.1044305638643</v>
          </cell>
          <cell r="AC201">
            <v>-660.81491533247754</v>
          </cell>
          <cell r="AD201">
            <v>-927.83478010143153</v>
          </cell>
          <cell r="AE201">
            <v>-2625.9527070056647</v>
          </cell>
          <cell r="AF201">
            <v>-1161.2640702576609</v>
          </cell>
          <cell r="AG201">
            <v>7.7891728245886043</v>
          </cell>
          <cell r="AH201">
            <v>-252.25308762746863</v>
          </cell>
          <cell r="AI201">
            <v>0</v>
          </cell>
          <cell r="AJ201">
            <v>0</v>
          </cell>
          <cell r="AK201">
            <v>3.9671563454903662</v>
          </cell>
          <cell r="AL201">
            <v>10.64359019533731</v>
          </cell>
          <cell r="AM201">
            <v>-125.400844482705</v>
          </cell>
          <cell r="AN201">
            <v>0</v>
          </cell>
          <cell r="AO201">
            <v>-21.625840078573674</v>
          </cell>
          <cell r="AP201">
            <v>-23.860994019429199</v>
          </cell>
          <cell r="AQ201">
            <v>-1063.9477899041958</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row>
        <row r="202">
          <cell r="F202">
            <v>-243.10499373264611</v>
          </cell>
          <cell r="G202">
            <v>-208.98499461263418</v>
          </cell>
          <cell r="H202">
            <v>-794.48417950980365</v>
          </cell>
          <cell r="I202">
            <v>-5429.515459978953</v>
          </cell>
          <cell r="J202">
            <v>-7505.2056064531207</v>
          </cell>
          <cell r="K202">
            <v>-6735.4584263022989</v>
          </cell>
          <cell r="L202">
            <v>-13756.160045253113</v>
          </cell>
          <cell r="M202">
            <v>-8106.5705909412354</v>
          </cell>
          <cell r="N202">
            <v>-8908.3905702680349</v>
          </cell>
          <cell r="O202">
            <v>-6195.5094402302057</v>
          </cell>
          <cell r="P202">
            <v>-5229.231065146625</v>
          </cell>
          <cell r="Q202">
            <v>-3040.9449215773493</v>
          </cell>
          <cell r="R202">
            <v>-80923.728968977928</v>
          </cell>
          <cell r="S202">
            <v>-15.578999666497111</v>
          </cell>
          <cell r="T202">
            <v>-5967.103072360158</v>
          </cell>
          <cell r="U202">
            <v>-6507.8674607928842</v>
          </cell>
          <cell r="V202">
            <v>-2832.6083394093439</v>
          </cell>
          <cell r="W202">
            <v>-4406.0873057525605</v>
          </cell>
          <cell r="X202">
            <v>-8830.0039111208171</v>
          </cell>
          <cell r="Y202">
            <v>-9052.0912063699216</v>
          </cell>
          <cell r="Z202">
            <v>-6949.099351355806</v>
          </cell>
          <cell r="AA202">
            <v>-11362.976156938821</v>
          </cell>
          <cell r="AB202">
            <v>-9134.1406046152115</v>
          </cell>
          <cell r="AC202">
            <v>-15781.007362434641</v>
          </cell>
          <cell r="AD202">
            <v>-85.165198177099228</v>
          </cell>
          <cell r="AE202">
            <v>-71422.57534301281</v>
          </cell>
          <cell r="AF202">
            <v>-1566.7168614566326</v>
          </cell>
          <cell r="AG202">
            <v>-5303.6800695285201</v>
          </cell>
          <cell r="AH202">
            <v>-3553.5324125830084</v>
          </cell>
          <cell r="AI202">
            <v>-4558.0092878704891</v>
          </cell>
          <cell r="AJ202">
            <v>-3121.6618232075125</v>
          </cell>
          <cell r="AK202">
            <v>-3323.3654182441533</v>
          </cell>
          <cell r="AL202">
            <v>-10603.494739152491</v>
          </cell>
          <cell r="AM202">
            <v>-9692.8416615538299</v>
          </cell>
          <cell r="AN202">
            <v>-7996.9853032715619</v>
          </cell>
          <cell r="AO202">
            <v>-9202.111573625356</v>
          </cell>
          <cell r="AP202">
            <v>-12498.419192535803</v>
          </cell>
          <cell r="AQ202">
            <v>-1.7569999564439058</v>
          </cell>
          <cell r="AR202">
            <v>-66905.662208020687</v>
          </cell>
          <cell r="AS202">
            <v>-4324.8126841634512</v>
          </cell>
          <cell r="AT202">
            <v>-4032.7166919894516</v>
          </cell>
          <cell r="AU202">
            <v>-30502.168783033267</v>
          </cell>
          <cell r="AV202">
            <v>2912.6271219877526</v>
          </cell>
          <cell r="AW202">
            <v>2626.5343296509236</v>
          </cell>
          <cell r="AX202">
            <v>1808.1279515717179</v>
          </cell>
          <cell r="AY202">
            <v>-5805.3630445096642</v>
          </cell>
          <cell r="AZ202">
            <v>-7755.5965922735631</v>
          </cell>
          <cell r="BA202">
            <v>-4200.089487504214</v>
          </cell>
          <cell r="BB202">
            <v>-5661.6446483582258</v>
          </cell>
          <cell r="BC202">
            <v>-6848.4862165730447</v>
          </cell>
          <cell r="BD202">
            <v>-5122.0734628103673</v>
          </cell>
          <cell r="BE202">
            <v>-26959.890572011471</v>
          </cell>
          <cell r="BF202">
            <v>-5379.2552352622151</v>
          </cell>
          <cell r="BG202">
            <v>-1974.2398661356419</v>
          </cell>
          <cell r="BH202">
            <v>1548.8642949778587</v>
          </cell>
          <cell r="BI202">
            <v>3162.4397855717689</v>
          </cell>
          <cell r="BJ202">
            <v>2269.2790461331606</v>
          </cell>
          <cell r="BK202">
            <v>2076.2422592211515</v>
          </cell>
          <cell r="BL202">
            <v>-4143.3445190601051</v>
          </cell>
          <cell r="BM202">
            <v>-6181.5643808580935</v>
          </cell>
          <cell r="BN202">
            <v>-2954.0477997008711</v>
          </cell>
          <cell r="BO202">
            <v>-4878.2004692368209</v>
          </cell>
          <cell r="BP202">
            <v>-3819.2401410397142</v>
          </cell>
          <cell r="BQ202">
            <v>-6686.823546603322</v>
          </cell>
          <cell r="BR202">
            <v>-28316.293135046959</v>
          </cell>
          <cell r="BS202">
            <v>1375.9969093725085</v>
          </cell>
          <cell r="BT202">
            <v>-2826.4073138460517</v>
          </cell>
          <cell r="BU202">
            <v>183.70248789899051</v>
          </cell>
          <cell r="BV202">
            <v>2503.7623350955546</v>
          </cell>
          <cell r="BW202">
            <v>3860.549745734781</v>
          </cell>
          <cell r="BX202">
            <v>411.04597292654216</v>
          </cell>
          <cell r="BY202">
            <v>-5451.0216409862041</v>
          </cell>
          <cell r="BZ202">
            <v>-6518.7340706661344</v>
          </cell>
          <cell r="CA202">
            <v>-2804.0273153223097</v>
          </cell>
          <cell r="CB202">
            <v>-4118.1062287725508</v>
          </cell>
          <cell r="CC202">
            <v>-8001.5954729951918</v>
          </cell>
          <cell r="CD202">
            <v>-6931.4585434794426</v>
          </cell>
          <cell r="CE202">
            <v>-32468.849897950888</v>
          </cell>
          <cell r="CF202">
            <v>-4805.2125185094774</v>
          </cell>
          <cell r="CG202">
            <v>-3287.7970073986799</v>
          </cell>
          <cell r="CH202">
            <v>-989.80074201524258</v>
          </cell>
          <cell r="CI202">
            <v>1414.3271171469241</v>
          </cell>
          <cell r="CJ202">
            <v>-316.68298145011067</v>
          </cell>
          <cell r="CK202">
            <v>-4116.6885588448495</v>
          </cell>
          <cell r="CL202">
            <v>-539.59736838936806</v>
          </cell>
          <cell r="CM202">
            <v>-1165.545531719923</v>
          </cell>
          <cell r="CN202">
            <v>-2513.1124527789652</v>
          </cell>
          <cell r="CO202">
            <v>-5803.1918600462377</v>
          </cell>
          <cell r="CP202">
            <v>-7141.0585816763341</v>
          </cell>
          <cell r="CQ202">
            <v>-3204.4894122779369</v>
          </cell>
          <cell r="CR202">
            <v>-12136.250060081482</v>
          </cell>
          <cell r="CS202">
            <v>-4569.8632695116103</v>
          </cell>
          <cell r="CT202">
            <v>-1569.6537490971386</v>
          </cell>
          <cell r="CU202">
            <v>-397.69993642903864</v>
          </cell>
          <cell r="CV202">
            <v>-60.139990383759141</v>
          </cell>
          <cell r="CW202">
            <v>-1588.6657460555434</v>
          </cell>
          <cell r="CX202">
            <v>-2373.977620523423</v>
          </cell>
          <cell r="CY202">
            <v>-215.33996557816863</v>
          </cell>
          <cell r="CZ202">
            <v>-1654.4317355416715</v>
          </cell>
          <cell r="DA202">
            <v>13637.227820113301</v>
          </cell>
          <cell r="DB202">
            <v>-4607.4992634952068</v>
          </cell>
          <cell r="DC202">
            <v>-5594.5711057148874</v>
          </cell>
          <cell r="DD202">
            <v>-3141.635497815907</v>
          </cell>
          <cell r="DE202">
            <v>-28236.61353802681</v>
          </cell>
          <cell r="DF202">
            <v>-5348.4152094349265</v>
          </cell>
          <cell r="DG202">
            <v>-2484.7098185550421</v>
          </cell>
          <cell r="DH202">
            <v>-1234.106909878552</v>
          </cell>
          <cell r="DI202">
            <v>-434.25716828741133</v>
          </cell>
          <cell r="DJ202">
            <v>-881.2987356428057</v>
          </cell>
          <cell r="DK202">
            <v>-1754.5556718707085</v>
          </cell>
          <cell r="DL202">
            <v>-717.16354763135314</v>
          </cell>
          <cell r="DM202">
            <v>-1352.2595012448728</v>
          </cell>
          <cell r="DN202">
            <v>-80.417994126677513</v>
          </cell>
          <cell r="DO202">
            <v>-4550.2150677219033</v>
          </cell>
          <cell r="DP202">
            <v>-4921.3750406205654</v>
          </cell>
          <cell r="DQ202">
            <v>-4477.8388730064034</v>
          </cell>
          <cell r="DR202">
            <v>-50037.80741199851</v>
          </cell>
          <cell r="DS202">
            <v>-8698.3936196491122</v>
          </cell>
          <cell r="DT202">
            <v>-4711.4201939869672</v>
          </cell>
          <cell r="DU202">
            <v>-5897.09734213911</v>
          </cell>
          <cell r="DV202">
            <v>1621.3079291060567</v>
          </cell>
          <cell r="DW202">
            <v>-3485.9214475732297</v>
          </cell>
          <cell r="DX202">
            <v>181.60399205796421</v>
          </cell>
          <cell r="DY202">
            <v>-2580.3082871735096</v>
          </cell>
          <cell r="DZ202">
            <v>-2309.2150990217924</v>
          </cell>
          <cell r="EA202">
            <v>-783.0851657576859</v>
          </cell>
          <cell r="EB202">
            <v>-4647.3117967844009</v>
          </cell>
          <cell r="EC202">
            <v>-8971.8936076909304</v>
          </cell>
          <cell r="ED202">
            <v>-9756.0727733969688</v>
          </cell>
          <cell r="EE202">
            <v>0</v>
          </cell>
        </row>
        <row r="203">
          <cell r="F203">
            <v>-6152.7252354379743</v>
          </cell>
          <cell r="G203">
            <v>-2485.1108335331082</v>
          </cell>
          <cell r="H203">
            <v>-2394.4425359573215</v>
          </cell>
          <cell r="I203">
            <v>-5131.7529627447948</v>
          </cell>
          <cell r="J203">
            <v>-3631.8195028621703</v>
          </cell>
          <cell r="K203">
            <v>-4810.5073713380843</v>
          </cell>
          <cell r="L203">
            <v>-10511.708118852228</v>
          </cell>
          <cell r="M203">
            <v>-6235.3987332265824</v>
          </cell>
          <cell r="N203">
            <v>-10216.082226757891</v>
          </cell>
          <cell r="O203">
            <v>-6775.2294187881052</v>
          </cell>
          <cell r="P203">
            <v>-4961.1366673056036</v>
          </cell>
          <cell r="Q203">
            <v>-4628.8073761966079</v>
          </cell>
          <cell r="R203">
            <v>-94436.102063015103</v>
          </cell>
          <cell r="S203">
            <v>-1997.2463615722954</v>
          </cell>
          <cell r="T203">
            <v>-6457.9812757428735</v>
          </cell>
          <cell r="U203">
            <v>-9551.060316234827</v>
          </cell>
          <cell r="V203">
            <v>-2334.2998550869524</v>
          </cell>
          <cell r="W203">
            <v>-3292.1132166571915</v>
          </cell>
          <cell r="X203">
            <v>-9829.7881108690053</v>
          </cell>
          <cell r="Y203">
            <v>-11763.439473664388</v>
          </cell>
          <cell r="Z203">
            <v>-8034.4104454126209</v>
          </cell>
          <cell r="AA203">
            <v>-9562.6891160085797</v>
          </cell>
          <cell r="AB203">
            <v>-9128.2444243635982</v>
          </cell>
          <cell r="AC203">
            <v>-15887.302594320849</v>
          </cell>
          <cell r="AD203">
            <v>-6597.5268730577081</v>
          </cell>
          <cell r="AE203">
            <v>-64339.6612290591</v>
          </cell>
          <cell r="AF203">
            <v>-14315.973194826394</v>
          </cell>
          <cell r="AG203">
            <v>-3255.219507869333</v>
          </cell>
          <cell r="AH203">
            <v>-3041.7983139101416</v>
          </cell>
          <cell r="AI203">
            <v>-4016.3974863281474</v>
          </cell>
          <cell r="AJ203">
            <v>-2780.3937713094056</v>
          </cell>
          <cell r="AK203">
            <v>-5653.1122400052845</v>
          </cell>
          <cell r="AL203">
            <v>-5768.7457367349416</v>
          </cell>
          <cell r="AM203">
            <v>-3266.8739075418562</v>
          </cell>
          <cell r="AN203">
            <v>-5919.5245324652642</v>
          </cell>
          <cell r="AO203">
            <v>-7823.1978785861284</v>
          </cell>
          <cell r="AP203">
            <v>-4507.7032724227756</v>
          </cell>
          <cell r="AQ203">
            <v>-3990.7213870547712</v>
          </cell>
          <cell r="AR203">
            <v>-47735.099674999714</v>
          </cell>
          <cell r="AS203">
            <v>-5993.299770867452</v>
          </cell>
          <cell r="AT203">
            <v>-1628.08243775554</v>
          </cell>
          <cell r="AU203">
            <v>-22808.8491279874</v>
          </cell>
          <cell r="AV203">
            <v>2206.2424156507477</v>
          </cell>
          <cell r="AW203">
            <v>1505.4059424456209</v>
          </cell>
          <cell r="AX203">
            <v>1398.4974465332925</v>
          </cell>
          <cell r="AY203">
            <v>-4604.2923239711672</v>
          </cell>
          <cell r="AZ203">
            <v>-3983.2448477130383</v>
          </cell>
          <cell r="BA203">
            <v>-1729.1874338909984</v>
          </cell>
          <cell r="BB203">
            <v>-3852.9398526968434</v>
          </cell>
          <cell r="BC203">
            <v>-2384.3624088428915</v>
          </cell>
          <cell r="BD203">
            <v>-5860.9872759245336</v>
          </cell>
          <cell r="BE203">
            <v>-35575.36896198988</v>
          </cell>
          <cell r="BF203">
            <v>-4275.7971694748849</v>
          </cell>
          <cell r="BG203">
            <v>-7964.8781705815345</v>
          </cell>
          <cell r="BH203">
            <v>-2388.1016712468117</v>
          </cell>
          <cell r="BI203">
            <v>3456.6194136384875</v>
          </cell>
          <cell r="BJ203">
            <v>2940.9459614418447</v>
          </cell>
          <cell r="BK203">
            <v>1201.6269352156669</v>
          </cell>
          <cell r="BL203">
            <v>-4850.621738485992</v>
          </cell>
          <cell r="BM203">
            <v>-3209.5810269601643</v>
          </cell>
          <cell r="BN203">
            <v>-3557.1226082220674</v>
          </cell>
          <cell r="BO203">
            <v>-5458.6277057025582</v>
          </cell>
          <cell r="BP203">
            <v>-2163.312083369121</v>
          </cell>
          <cell r="BQ203">
            <v>-9306.5190982483327</v>
          </cell>
          <cell r="BR203">
            <v>-41982.580134004354</v>
          </cell>
          <cell r="BS203">
            <v>-3389.7598444912583</v>
          </cell>
          <cell r="BT203">
            <v>-2035.3967066220939</v>
          </cell>
          <cell r="BU203">
            <v>-932.76175720617175</v>
          </cell>
          <cell r="BV203">
            <v>2467.3984868042171</v>
          </cell>
          <cell r="BW203">
            <v>-802.58342318143696</v>
          </cell>
          <cell r="BX203">
            <v>-3290.9560490222648</v>
          </cell>
          <cell r="BY203">
            <v>-5213.2965608350933</v>
          </cell>
          <cell r="BZ203">
            <v>-3132.2536563016474</v>
          </cell>
          <cell r="CA203">
            <v>-5100.432966010645</v>
          </cell>
          <cell r="CB203">
            <v>-6275.6781120952219</v>
          </cell>
          <cell r="CC203">
            <v>-6760.2596898637712</v>
          </cell>
          <cell r="CD203">
            <v>-7516.5998551659286</v>
          </cell>
          <cell r="CE203">
            <v>-43694.069262996316</v>
          </cell>
          <cell r="CF203">
            <v>-3279.3408546224236</v>
          </cell>
          <cell r="CG203">
            <v>-2795.090876089409</v>
          </cell>
          <cell r="CH203">
            <v>-3685.5297366157174</v>
          </cell>
          <cell r="CI203">
            <v>2241.3026006408036</v>
          </cell>
          <cell r="CJ203">
            <v>-193.89369140379131</v>
          </cell>
          <cell r="CK203">
            <v>-1876.3718168176711</v>
          </cell>
          <cell r="CL203">
            <v>-4267.2108108308166</v>
          </cell>
          <cell r="CM203">
            <v>-6519.1669109947979</v>
          </cell>
          <cell r="CN203">
            <v>-3120.8942616488785</v>
          </cell>
          <cell r="CO203">
            <v>-4370.2592062614858</v>
          </cell>
          <cell r="CP203">
            <v>-4807.6337868720293</v>
          </cell>
          <cell r="CQ203">
            <v>-11019.979911470786</v>
          </cell>
          <cell r="CR203">
            <v>-13082.458007991314</v>
          </cell>
          <cell r="CS203">
            <v>-5132.9848184231669</v>
          </cell>
          <cell r="CT203">
            <v>-6292.7270418349653</v>
          </cell>
          <cell r="CU203">
            <v>-2316.8948472179472</v>
          </cell>
          <cell r="CV203">
            <v>-1727.4621369689703</v>
          </cell>
          <cell r="CW203">
            <v>-3824.8386176135391</v>
          </cell>
          <cell r="CX203">
            <v>-1523.0829680860043</v>
          </cell>
          <cell r="CY203">
            <v>-3878.8218093905598</v>
          </cell>
          <cell r="CZ203">
            <v>-7442.110866824165</v>
          </cell>
          <cell r="DA203">
            <v>43305.675006046891</v>
          </cell>
          <cell r="DB203">
            <v>-6236.9510503262281</v>
          </cell>
          <cell r="DC203">
            <v>-8825.7538561429828</v>
          </cell>
          <cell r="DD203">
            <v>-9186.5050012152642</v>
          </cell>
          <cell r="DE203">
            <v>-67882.816557973623</v>
          </cell>
          <cell r="DF203">
            <v>-4113.6088762581348</v>
          </cell>
          <cell r="DG203">
            <v>-6611.3832011185586</v>
          </cell>
          <cell r="DH203">
            <v>-4277.3772713299841</v>
          </cell>
          <cell r="DI203">
            <v>-2675.4283195193857</v>
          </cell>
          <cell r="DJ203">
            <v>1107.5807666815817</v>
          </cell>
          <cell r="DK203">
            <v>-8224.9715525824577</v>
          </cell>
          <cell r="DL203">
            <v>-4350.8892691172659</v>
          </cell>
          <cell r="DM203">
            <v>-8167.387154314667</v>
          </cell>
          <cell r="DN203">
            <v>-5317.9804400261492</v>
          </cell>
          <cell r="DO203">
            <v>-3826.0952849071473</v>
          </cell>
          <cell r="DP203">
            <v>-12022.683038344607</v>
          </cell>
          <cell r="DQ203">
            <v>-9402.5929171573371</v>
          </cell>
          <cell r="DR203">
            <v>-9280.5692070126534</v>
          </cell>
          <cell r="DS203">
            <v>-379.25151447020471</v>
          </cell>
          <cell r="DT203">
            <v>-388.25141244009137</v>
          </cell>
          <cell r="DU203">
            <v>-3323.2646505311131</v>
          </cell>
          <cell r="DV203">
            <v>-32.860092589631677</v>
          </cell>
          <cell r="DW203">
            <v>-82.882781306281686</v>
          </cell>
          <cell r="DX203">
            <v>-2629.4353070054203</v>
          </cell>
          <cell r="DY203">
            <v>0</v>
          </cell>
          <cell r="DZ203">
            <v>0</v>
          </cell>
          <cell r="EA203">
            <v>48.976188955828547</v>
          </cell>
          <cell r="EB203">
            <v>0</v>
          </cell>
          <cell r="EC203">
            <v>-683.78294579125941</v>
          </cell>
          <cell r="ED203">
            <v>-1809.8166918456554</v>
          </cell>
          <cell r="EE203">
            <v>0</v>
          </cell>
        </row>
        <row r="204">
          <cell r="F204">
            <v>-4753.6631225347519</v>
          </cell>
          <cell r="G204">
            <v>-181.72439704090357</v>
          </cell>
          <cell r="H204">
            <v>-1270.1831793002784</v>
          </cell>
          <cell r="I204">
            <v>-6034.1423016693443</v>
          </cell>
          <cell r="J204">
            <v>-4649.9309242274612</v>
          </cell>
          <cell r="K204">
            <v>-4520.6303263325244</v>
          </cell>
          <cell r="L204">
            <v>-6063.6575011871755</v>
          </cell>
          <cell r="M204">
            <v>-23898.731610547751</v>
          </cell>
          <cell r="N204">
            <v>-14347.475766194984</v>
          </cell>
          <cell r="O204">
            <v>-17299.510518092662</v>
          </cell>
          <cell r="P204">
            <v>-17663.988912150264</v>
          </cell>
          <cell r="Q204">
            <v>-4618.0991247445345</v>
          </cell>
          <cell r="R204">
            <v>-101447.02423802018</v>
          </cell>
          <cell r="S204">
            <v>-18094.97301793471</v>
          </cell>
          <cell r="T204">
            <v>-8252.2690257616341</v>
          </cell>
          <cell r="U204">
            <v>-7619.7364391162992</v>
          </cell>
          <cell r="V204">
            <v>-920.80294055491686</v>
          </cell>
          <cell r="W204">
            <v>-452.49749044515193</v>
          </cell>
          <cell r="X204">
            <v>-2622.5790646262467</v>
          </cell>
          <cell r="Y204">
            <v>-750.77098414674401</v>
          </cell>
          <cell r="Z204">
            <v>-9683.1249955520034</v>
          </cell>
          <cell r="AA204">
            <v>-11486.239137474447</v>
          </cell>
          <cell r="AB204">
            <v>-15326.009676400572</v>
          </cell>
          <cell r="AC204">
            <v>-8321.6912442911416</v>
          </cell>
          <cell r="AD204">
            <v>-17916.330221712589</v>
          </cell>
          <cell r="AE204">
            <v>-124090.18403103948</v>
          </cell>
          <cell r="AF204">
            <v>-10225.178555883467</v>
          </cell>
          <cell r="AG204">
            <v>-5294.7476253770292</v>
          </cell>
          <cell r="AH204">
            <v>-15125.351786820218</v>
          </cell>
          <cell r="AI204">
            <v>-5606.8216909747571</v>
          </cell>
          <cell r="AJ204">
            <v>-3247.1758642345667</v>
          </cell>
          <cell r="AK204">
            <v>-3185.2787551060319</v>
          </cell>
          <cell r="AL204">
            <v>-6889.6607028953731</v>
          </cell>
          <cell r="AM204">
            <v>-21313.488599598408</v>
          </cell>
          <cell r="AN204">
            <v>-11580.828436778858</v>
          </cell>
          <cell r="AO204">
            <v>-17035.084859907627</v>
          </cell>
          <cell r="AP204">
            <v>-23539.26596823521</v>
          </cell>
          <cell r="AQ204">
            <v>-1047.3011852428317</v>
          </cell>
          <cell r="AR204">
            <v>-22685.128136008978</v>
          </cell>
          <cell r="AS204">
            <v>10349.875186052173</v>
          </cell>
          <cell r="AT204">
            <v>750.70714096352458</v>
          </cell>
          <cell r="AU204">
            <v>-41711.165519714355</v>
          </cell>
          <cell r="AV204">
            <v>1381.4581313580275</v>
          </cell>
          <cell r="AW204">
            <v>3048.4276002645493</v>
          </cell>
          <cell r="AX204">
            <v>4388.9964548386633</v>
          </cell>
          <cell r="AY204">
            <v>-4475.1636480614543</v>
          </cell>
          <cell r="AZ204">
            <v>-6267.9051070734859</v>
          </cell>
          <cell r="BA204">
            <v>-4862.6484175864607</v>
          </cell>
          <cell r="BB204">
            <v>962.11112433299422</v>
          </cell>
          <cell r="BC204">
            <v>6571.8986831661314</v>
          </cell>
          <cell r="BD204">
            <v>7178.2802354767919</v>
          </cell>
          <cell r="BE204">
            <v>-3418.449580013752</v>
          </cell>
          <cell r="BF204">
            <v>10748.186277665198</v>
          </cell>
          <cell r="BG204">
            <v>-20343.585169073194</v>
          </cell>
          <cell r="BH204">
            <v>3377.445001848042</v>
          </cell>
          <cell r="BI204">
            <v>1193.901164367795</v>
          </cell>
          <cell r="BJ204">
            <v>2871.4124712608755</v>
          </cell>
          <cell r="BK204">
            <v>4534.5275858175009</v>
          </cell>
          <cell r="BL204">
            <v>-6945.8443020358682</v>
          </cell>
          <cell r="BM204">
            <v>-8103.1816858686507</v>
          </cell>
          <cell r="BN204">
            <v>-6871.7703414708376</v>
          </cell>
          <cell r="BO204">
            <v>2091.9068862684071</v>
          </cell>
          <cell r="BP204">
            <v>6822.084367915988</v>
          </cell>
          <cell r="BQ204">
            <v>7206.4681632705033</v>
          </cell>
          <cell r="BR204">
            <v>23784.975935965776</v>
          </cell>
          <cell r="BS204">
            <v>9412.7047344818711</v>
          </cell>
          <cell r="BT204">
            <v>16.51840128749609</v>
          </cell>
          <cell r="BU204">
            <v>1931.2052706964314</v>
          </cell>
          <cell r="BV204">
            <v>693.14181408844888</v>
          </cell>
          <cell r="BW204">
            <v>4467.0211485661566</v>
          </cell>
          <cell r="BX204">
            <v>2836.5250213369727</v>
          </cell>
          <cell r="BY204">
            <v>-9310.0679264701903</v>
          </cell>
          <cell r="BZ204">
            <v>-7640.5957962051034</v>
          </cell>
          <cell r="CA204">
            <v>-7347.3477733209729</v>
          </cell>
          <cell r="CB204">
            <v>7888.3718155361712</v>
          </cell>
          <cell r="CC204">
            <v>13396.423445336521</v>
          </cell>
          <cell r="CD204">
            <v>7441.0757806375623</v>
          </cell>
          <cell r="CE204">
            <v>82540.215872973204</v>
          </cell>
          <cell r="CF204">
            <v>9638.5883210487664</v>
          </cell>
          <cell r="CG204">
            <v>5971.4686369486153</v>
          </cell>
          <cell r="CH204">
            <v>9924.4313276074827</v>
          </cell>
          <cell r="CI204">
            <v>2589.2454593814909</v>
          </cell>
          <cell r="CJ204">
            <v>4324.8614791817963</v>
          </cell>
          <cell r="CK204">
            <v>-30.666600704193115</v>
          </cell>
          <cell r="CL204">
            <v>6671.8786530122161</v>
          </cell>
          <cell r="CM204">
            <v>11857.373671937734</v>
          </cell>
          <cell r="CN204">
            <v>3620.3625830300152</v>
          </cell>
          <cell r="CO204">
            <v>9937.6823279112577</v>
          </cell>
          <cell r="CP204">
            <v>10535.870341632515</v>
          </cell>
          <cell r="CQ204">
            <v>7499.1196719817817</v>
          </cell>
          <cell r="CR204">
            <v>120620.68933093548</v>
          </cell>
          <cell r="CS204">
            <v>14704.758335404098</v>
          </cell>
          <cell r="CT204">
            <v>11238.033979903907</v>
          </cell>
          <cell r="CU204">
            <v>6923.7937108390033</v>
          </cell>
          <cell r="CV204">
            <v>14172.960926890373</v>
          </cell>
          <cell r="CW204">
            <v>2489.8314398601651</v>
          </cell>
          <cell r="CX204">
            <v>4312.6954690404236</v>
          </cell>
          <cell r="CY204">
            <v>8167.5508307479322</v>
          </cell>
          <cell r="CZ204">
            <v>6494.1462039612234</v>
          </cell>
          <cell r="DA204">
            <v>19487.45921196416</v>
          </cell>
          <cell r="DB204">
            <v>10383.566466219723</v>
          </cell>
          <cell r="DC204">
            <v>13505.800416205078</v>
          </cell>
          <cell r="DD204">
            <v>8740.0923399180174</v>
          </cell>
          <cell r="DE204">
            <v>117152.48981702328</v>
          </cell>
          <cell r="DF204">
            <v>17067.353122983128</v>
          </cell>
          <cell r="DG204">
            <v>11585.155419237912</v>
          </cell>
          <cell r="DH204">
            <v>7253.3590372651815</v>
          </cell>
          <cell r="DI204">
            <v>17414.757029552013</v>
          </cell>
          <cell r="DJ204">
            <v>3754.4895710498095</v>
          </cell>
          <cell r="DK204">
            <v>3262.3155617378652</v>
          </cell>
          <cell r="DL204">
            <v>7739.7688464671373</v>
          </cell>
          <cell r="DM204">
            <v>5274.4647998139262</v>
          </cell>
          <cell r="DN204">
            <v>6053.7403145581484</v>
          </cell>
          <cell r="DO204">
            <v>12425.398435138166</v>
          </cell>
          <cell r="DP204">
            <v>15461.579992592335</v>
          </cell>
          <cell r="DQ204">
            <v>9860.1076865941286</v>
          </cell>
          <cell r="DR204">
            <v>-16045.672334969044</v>
          </cell>
          <cell r="DS204">
            <v>5519.9211348090321</v>
          </cell>
          <cell r="DT204">
            <v>-718.38448739796877</v>
          </cell>
          <cell r="DU204">
            <v>-3831.3252494763583</v>
          </cell>
          <cell r="DV204">
            <v>117.45048159360886</v>
          </cell>
          <cell r="DW204">
            <v>6038.6649534981698</v>
          </cell>
          <cell r="DX204">
            <v>7034.805997364223</v>
          </cell>
          <cell r="DY204">
            <v>-8682.2816391326487</v>
          </cell>
          <cell r="DZ204">
            <v>-10582.363841317594</v>
          </cell>
          <cell r="EA204">
            <v>-8611.3586502559483</v>
          </cell>
          <cell r="EB204">
            <v>1611.8632473573089</v>
          </cell>
          <cell r="EC204">
            <v>3000.4951297026128</v>
          </cell>
          <cell r="ED204">
            <v>-6943.1594117283821</v>
          </cell>
          <cell r="EE204">
            <v>0</v>
          </cell>
        </row>
        <row r="205">
          <cell r="F205">
            <v>0</v>
          </cell>
          <cell r="G205">
            <v>-3.275199125520885</v>
          </cell>
          <cell r="H205">
            <v>0</v>
          </cell>
          <cell r="I205">
            <v>0</v>
          </cell>
          <cell r="J205">
            <v>-1094.2582676243037</v>
          </cell>
          <cell r="K205">
            <v>-4231.9844692461193</v>
          </cell>
          <cell r="L205">
            <v>0</v>
          </cell>
          <cell r="M205">
            <v>0</v>
          </cell>
          <cell r="N205">
            <v>0</v>
          </cell>
          <cell r="O205">
            <v>0</v>
          </cell>
          <cell r="P205">
            <v>0</v>
          </cell>
          <cell r="Q205">
            <v>0</v>
          </cell>
          <cell r="R205">
            <v>-15825.249447003007</v>
          </cell>
          <cell r="S205">
            <v>0</v>
          </cell>
          <cell r="T205">
            <v>0</v>
          </cell>
          <cell r="U205">
            <v>0</v>
          </cell>
          <cell r="V205">
            <v>-2240.0347130047157</v>
          </cell>
          <cell r="W205">
            <v>-1603.3645446803421</v>
          </cell>
          <cell r="X205">
            <v>-6120.4252571072429</v>
          </cell>
          <cell r="Y205">
            <v>-2356.9872716749087</v>
          </cell>
          <cell r="Z205">
            <v>-1871.3329187212512</v>
          </cell>
          <cell r="AA205">
            <v>-1218.4282819693908</v>
          </cell>
          <cell r="AB205">
            <v>-414.67645983025432</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-11107.869850002229</v>
          </cell>
          <cell r="BF205">
            <v>-1398.5371663514525</v>
          </cell>
          <cell r="BG205">
            <v>-1023.2442558850162</v>
          </cell>
          <cell r="BH205">
            <v>-314.60792494472116</v>
          </cell>
          <cell r="BI205">
            <v>83.315980123821646</v>
          </cell>
          <cell r="BJ205">
            <v>106.63597455970012</v>
          </cell>
          <cell r="BK205">
            <v>59.465985812712461</v>
          </cell>
          <cell r="BL205">
            <v>-1115.782233809121</v>
          </cell>
          <cell r="BM205">
            <v>-1226.5522073823959</v>
          </cell>
          <cell r="BN205">
            <v>-766.96281702583656</v>
          </cell>
          <cell r="BO205">
            <v>-2254.9904620279558</v>
          </cell>
          <cell r="BP205">
            <v>-714.59882951900363</v>
          </cell>
          <cell r="BQ205">
            <v>-2542.011893554125</v>
          </cell>
          <cell r="BR205">
            <v>-10804.869964007288</v>
          </cell>
          <cell r="BS205">
            <v>-4260.34368908545</v>
          </cell>
          <cell r="BT205">
            <v>-628.04768212884665</v>
          </cell>
          <cell r="BU205">
            <v>-23.248954155948013</v>
          </cell>
          <cell r="BV205">
            <v>-74.364061307162046</v>
          </cell>
          <cell r="BW205">
            <v>112.03497183788568</v>
          </cell>
          <cell r="BX205">
            <v>683.3454282283783</v>
          </cell>
          <cell r="BY205">
            <v>-1030.3143410123885</v>
          </cell>
          <cell r="BZ205">
            <v>-461.33964403439313</v>
          </cell>
          <cell r="CA205">
            <v>-1065.9210920617916</v>
          </cell>
          <cell r="CB205">
            <v>-1492.9576647174545</v>
          </cell>
          <cell r="CC205">
            <v>-985.17443235823885</v>
          </cell>
          <cell r="CD205">
            <v>-1578.5388032067567</v>
          </cell>
          <cell r="CE205">
            <v>-8531.370335996151</v>
          </cell>
          <cell r="CF205">
            <v>-651.23306748596951</v>
          </cell>
          <cell r="CG205">
            <v>-1003.353272580076</v>
          </cell>
          <cell r="CH205">
            <v>-1516.3607851723209</v>
          </cell>
          <cell r="CI205">
            <v>-76.643494988791645</v>
          </cell>
          <cell r="CJ205">
            <v>261.64023462031037</v>
          </cell>
          <cell r="CK205">
            <v>-799.73157902667299</v>
          </cell>
          <cell r="CL205">
            <v>-2914.9862487651408</v>
          </cell>
          <cell r="CM205">
            <v>6538.3610663642175</v>
          </cell>
          <cell r="CN205">
            <v>-2091.1730775963515</v>
          </cell>
          <cell r="CO205">
            <v>-2362.6129890186712</v>
          </cell>
          <cell r="CP205">
            <v>-561.28205683920532</v>
          </cell>
          <cell r="CQ205">
            <v>-3353.9950655051507</v>
          </cell>
          <cell r="CR205">
            <v>-52557.919765986502</v>
          </cell>
          <cell r="CS205">
            <v>-2156.1968829142861</v>
          </cell>
          <cell r="CT205">
            <v>-3028.4933955455199</v>
          </cell>
          <cell r="CU205">
            <v>-349.32958103017882</v>
          </cell>
          <cell r="CV205">
            <v>-960.59926783712581</v>
          </cell>
          <cell r="CW205">
            <v>115.98655370157212</v>
          </cell>
          <cell r="CX205">
            <v>854.37339360546321</v>
          </cell>
          <cell r="CY205">
            <v>-3678.6631002407521</v>
          </cell>
          <cell r="CZ205">
            <v>-11294.133586701937</v>
          </cell>
          <cell r="DA205">
            <v>-23895.855742399115</v>
          </cell>
          <cell r="DB205">
            <v>-4558.5227124616504</v>
          </cell>
          <cell r="DC205">
            <v>-2633.1002570162527</v>
          </cell>
          <cell r="DD205">
            <v>-973.38518714345992</v>
          </cell>
          <cell r="DE205">
            <v>-27051.218194000423</v>
          </cell>
          <cell r="DF205">
            <v>-3464.5591852543876</v>
          </cell>
          <cell r="DG205">
            <v>-2809.9545360608026</v>
          </cell>
          <cell r="DH205">
            <v>-282.32970946189016</v>
          </cell>
          <cell r="DI205">
            <v>-483.43366770911962</v>
          </cell>
          <cell r="DJ205">
            <v>-198.06091857654974</v>
          </cell>
          <cell r="DK205">
            <v>-1669.2242994480766</v>
          </cell>
          <cell r="DL205">
            <v>-4581.8229044065811</v>
          </cell>
          <cell r="DM205">
            <v>-3274.0473458613269</v>
          </cell>
          <cell r="DN205">
            <v>-4133.6182728866115</v>
          </cell>
          <cell r="DO205">
            <v>-1628.9332838053815</v>
          </cell>
          <cell r="DP205">
            <v>-970.61261501349509</v>
          </cell>
          <cell r="DQ205">
            <v>-3554.6214555134065</v>
          </cell>
          <cell r="DR205">
            <v>-16974.936800986528</v>
          </cell>
          <cell r="DS205">
            <v>408.82360777119175</v>
          </cell>
          <cell r="DT205">
            <v>1071.9323806189932</v>
          </cell>
          <cell r="DU205">
            <v>-6800.6511585102417</v>
          </cell>
          <cell r="DV205">
            <v>240.27983754919842</v>
          </cell>
          <cell r="DW205">
            <v>838.67020183010027</v>
          </cell>
          <cell r="DX205">
            <v>184.46845740964636</v>
          </cell>
          <cell r="DY205">
            <v>-4437.5895259995013</v>
          </cell>
          <cell r="DZ205">
            <v>-2621.6053768340498</v>
          </cell>
          <cell r="EA205">
            <v>-3022.421656020917</v>
          </cell>
          <cell r="EB205">
            <v>-1337.4338037120178</v>
          </cell>
          <cell r="EC205">
            <v>-881.4959142645821</v>
          </cell>
          <cell r="ED205">
            <v>-617.91385083133355</v>
          </cell>
          <cell r="EE205">
            <v>0</v>
          </cell>
        </row>
        <row r="206">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-1411.272977001965</v>
          </cell>
          <cell r="AF206">
            <v>0</v>
          </cell>
          <cell r="AG206">
            <v>0</v>
          </cell>
          <cell r="AH206">
            <v>0</v>
          </cell>
          <cell r="AI206">
            <v>-302.19905953016132</v>
          </cell>
          <cell r="AJ206">
            <v>-532.52617625053972</v>
          </cell>
          <cell r="AK206">
            <v>-576.54774122033268</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31045.13881200552</v>
          </cell>
          <cell r="BS206">
            <v>6341.3054475658573</v>
          </cell>
          <cell r="BT206">
            <v>4862.3017898248509</v>
          </cell>
          <cell r="BU206">
            <v>798.10203115805052</v>
          </cell>
          <cell r="BV206">
            <v>1219.0296475910582</v>
          </cell>
          <cell r="BW206">
            <v>1335.5028521381319</v>
          </cell>
          <cell r="BX206">
            <v>805.01043142797425</v>
          </cell>
          <cell r="BY206">
            <v>1050.1980409999378</v>
          </cell>
          <cell r="BZ206">
            <v>428.805616740603</v>
          </cell>
          <cell r="CA206">
            <v>1317.2016514232382</v>
          </cell>
          <cell r="CB206">
            <v>2042.9472797564231</v>
          </cell>
          <cell r="CC206">
            <v>4172.3101628874429</v>
          </cell>
          <cell r="CD206">
            <v>6672.4238604926504</v>
          </cell>
          <cell r="CE206">
            <v>32145.348543010652</v>
          </cell>
          <cell r="CF206">
            <v>6422.2083483361639</v>
          </cell>
          <cell r="CG206">
            <v>5337.6908063995652</v>
          </cell>
          <cell r="CH206">
            <v>2403.8377929527778</v>
          </cell>
          <cell r="CI206">
            <v>1188.55664595915</v>
          </cell>
          <cell r="CJ206">
            <v>853.44383300095797</v>
          </cell>
          <cell r="CK206">
            <v>598.38022313918918</v>
          </cell>
          <cell r="CL206">
            <v>1230.5700475838967</v>
          </cell>
          <cell r="CM206">
            <v>207.58100802684203</v>
          </cell>
          <cell r="CN206">
            <v>1419.8789549041539</v>
          </cell>
          <cell r="CO206">
            <v>1555.1173601341434</v>
          </cell>
          <cell r="CP206">
            <v>4290.9604659243487</v>
          </cell>
          <cell r="CQ206">
            <v>6637.1230566459708</v>
          </cell>
          <cell r="CR206">
            <v>32003.900474000722</v>
          </cell>
          <cell r="CS206">
            <v>6670.15466552414</v>
          </cell>
          <cell r="CT206">
            <v>5926.3934359163977</v>
          </cell>
          <cell r="CU206">
            <v>2546.471301369369</v>
          </cell>
          <cell r="CV206">
            <v>1596.576863556169</v>
          </cell>
          <cell r="CW206">
            <v>863.89943438954651</v>
          </cell>
          <cell r="CX206">
            <v>576.48502294858918</v>
          </cell>
          <cell r="CY206">
            <v>1154.6262459629215</v>
          </cell>
          <cell r="CZ206">
            <v>101.92000405723229</v>
          </cell>
          <cell r="DA206">
            <v>1176.4116468303837</v>
          </cell>
          <cell r="DB206">
            <v>1242.9144494784996</v>
          </cell>
          <cell r="DC206">
            <v>3909.5239556296729</v>
          </cell>
          <cell r="DD206">
            <v>6238.5234483419918</v>
          </cell>
          <cell r="DE206">
            <v>32904.279506001621</v>
          </cell>
          <cell r="DF206">
            <v>6856.1084721246734</v>
          </cell>
          <cell r="DG206">
            <v>5854.4064323664643</v>
          </cell>
          <cell r="DH206">
            <v>2404.6072954405099</v>
          </cell>
          <cell r="DI206">
            <v>1616.6974641678389</v>
          </cell>
          <cell r="DJ206">
            <v>812.07083223201334</v>
          </cell>
          <cell r="DK206">
            <v>591.61802348168567</v>
          </cell>
          <cell r="DL206">
            <v>1162.993046159856</v>
          </cell>
          <cell r="DM206">
            <v>105.26360417762771</v>
          </cell>
          <cell r="DN206">
            <v>1294.768451390788</v>
          </cell>
          <cell r="DO206">
            <v>1653.526665629819</v>
          </cell>
          <cell r="DP206">
            <v>4265.1349692870863</v>
          </cell>
          <cell r="DQ206">
            <v>6287.0842495397665</v>
          </cell>
          <cell r="DR206">
            <v>33363.328738991171</v>
          </cell>
          <cell r="DS206">
            <v>6936.421978384722</v>
          </cell>
          <cell r="DT206">
            <v>6264.7795514287427</v>
          </cell>
          <cell r="DU206">
            <v>2260.232090711128</v>
          </cell>
          <cell r="DV206">
            <v>1482.6747595053166</v>
          </cell>
          <cell r="DW206">
            <v>936.09493756853044</v>
          </cell>
          <cell r="DX206">
            <v>608.17382440855727</v>
          </cell>
          <cell r="DY206">
            <v>1213.5357487034053</v>
          </cell>
          <cell r="DZ206">
            <v>109.79800440650433</v>
          </cell>
          <cell r="EA206">
            <v>1301.1063522188924</v>
          </cell>
          <cell r="EB206">
            <v>1629.9647654159926</v>
          </cell>
          <cell r="EC206">
            <v>4431.6884778598323</v>
          </cell>
          <cell r="ED206">
            <v>6188.8582483814098</v>
          </cell>
          <cell r="EE206">
            <v>0</v>
          </cell>
        </row>
        <row r="207">
          <cell r="A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row>
        <row r="208">
          <cell r="A208" t="str">
            <v>Total Coal Fuel Burn Expense</v>
          </cell>
          <cell r="F208">
            <v>-11960.415633037686</v>
          </cell>
          <cell r="G208">
            <v>-3261.163744546473</v>
          </cell>
          <cell r="H208">
            <v>-4529.5910357832909</v>
          </cell>
          <cell r="I208">
            <v>-16595.410724394023</v>
          </cell>
          <cell r="J208">
            <v>-16881.214301176369</v>
          </cell>
          <cell r="K208">
            <v>-20405.487591095269</v>
          </cell>
          <cell r="L208">
            <v>-30436.663637295365</v>
          </cell>
          <cell r="M208">
            <v>-38398.807862386107</v>
          </cell>
          <cell r="N208">
            <v>-33654.831990160048</v>
          </cell>
          <cell r="O208">
            <v>-30607.391374953091</v>
          </cell>
          <cell r="P208">
            <v>-28803.852199956775</v>
          </cell>
          <cell r="Q208">
            <v>-11879.493204273283</v>
          </cell>
          <cell r="R208">
            <v>-299980.29561126232</v>
          </cell>
          <cell r="S208">
            <v>-20600.580379605293</v>
          </cell>
          <cell r="T208">
            <v>-21189.273114606738</v>
          </cell>
          <cell r="U208">
            <v>-24163.960970371962</v>
          </cell>
          <cell r="V208">
            <v>-8459.9408047869802</v>
          </cell>
          <cell r="W208">
            <v>-11611.432368420064</v>
          </cell>
          <cell r="X208">
            <v>-28967.962891325355</v>
          </cell>
          <cell r="Y208">
            <v>-24078.267107382417</v>
          </cell>
          <cell r="Z208">
            <v>-26724.545866556466</v>
          </cell>
          <cell r="AA208">
            <v>-33866.483322784305</v>
          </cell>
          <cell r="AB208">
            <v>-34140.175595775247</v>
          </cell>
          <cell r="AC208">
            <v>-40650.816116370261</v>
          </cell>
          <cell r="AD208">
            <v>-25526.857073038816</v>
          </cell>
          <cell r="AE208">
            <v>-270359.46056222916</v>
          </cell>
          <cell r="AF208">
            <v>-27269.132682427764</v>
          </cell>
          <cell r="AG208">
            <v>-13845.858029954135</v>
          </cell>
          <cell r="AH208">
            <v>-21972.935600936413</v>
          </cell>
          <cell r="AI208">
            <v>-16389.528480812907</v>
          </cell>
          <cell r="AJ208">
            <v>-11691.032122001052</v>
          </cell>
          <cell r="AK208">
            <v>-15150.516657933593</v>
          </cell>
          <cell r="AL208">
            <v>-23389.516760781407</v>
          </cell>
          <cell r="AM208">
            <v>-34398.605013176799</v>
          </cell>
          <cell r="AN208">
            <v>-25497.33827251941</v>
          </cell>
          <cell r="AO208">
            <v>-34082.020152211189</v>
          </cell>
          <cell r="AP208">
            <v>-40569.249427206814</v>
          </cell>
          <cell r="AQ208">
            <v>-6103.7273621559143</v>
          </cell>
          <cell r="AR208">
            <v>-59080.883729815483</v>
          </cell>
          <cell r="AS208">
            <v>13138.068744629622</v>
          </cell>
          <cell r="AT208">
            <v>4628.8641667068005</v>
          </cell>
          <cell r="AU208">
            <v>-86287.550468221307</v>
          </cell>
          <cell r="AV208">
            <v>11475.011118769646</v>
          </cell>
          <cell r="AW208">
            <v>10127.409531496465</v>
          </cell>
          <cell r="AX208">
            <v>8074.7604746595025</v>
          </cell>
          <cell r="AY208">
            <v>-12025.374969944358</v>
          </cell>
          <cell r="AZ208">
            <v>-15944.101313441992</v>
          </cell>
          <cell r="BA208">
            <v>-6412.8582676053047</v>
          </cell>
          <cell r="BB208">
            <v>-1214.5482571274042</v>
          </cell>
          <cell r="BC208">
            <v>9987.9382639080286</v>
          </cell>
          <cell r="BD208">
            <v>5371.4972462952137</v>
          </cell>
          <cell r="BE208">
            <v>4946.4529299736023</v>
          </cell>
          <cell r="BF208">
            <v>14420.775740653276</v>
          </cell>
          <cell r="BG208">
            <v>-20408.099888443947</v>
          </cell>
          <cell r="BH208">
            <v>11285.914178878069</v>
          </cell>
          <cell r="BI208">
            <v>13061.778141118586</v>
          </cell>
          <cell r="BJ208">
            <v>9750.247784011066</v>
          </cell>
          <cell r="BK208">
            <v>7488.459170550108</v>
          </cell>
          <cell r="BL208">
            <v>-14067.173035889864</v>
          </cell>
          <cell r="BM208">
            <v>-16445.969434916973</v>
          </cell>
          <cell r="BN208">
            <v>-9466.09094196558</v>
          </cell>
          <cell r="BO208">
            <v>-3199.6681146472692</v>
          </cell>
          <cell r="BP208">
            <v>13571.268131017685</v>
          </cell>
          <cell r="BQ208">
            <v>-1044.9888003766537</v>
          </cell>
          <cell r="BR208">
            <v>65113.964046955109</v>
          </cell>
          <cell r="BS208">
            <v>24902.516827814281</v>
          </cell>
          <cell r="BT208">
            <v>10705.777503371239</v>
          </cell>
          <cell r="BU208">
            <v>11114.321226209402</v>
          </cell>
          <cell r="BV208">
            <v>13337.845756717026</v>
          </cell>
          <cell r="BW208">
            <v>13650.83721190691</v>
          </cell>
          <cell r="BX208">
            <v>3830.7658802643418</v>
          </cell>
          <cell r="BY208">
            <v>-17006.347140833735</v>
          </cell>
          <cell r="BZ208">
            <v>-14958.923915401101</v>
          </cell>
          <cell r="CA208">
            <v>-10186.99302393198</v>
          </cell>
          <cell r="CB208">
            <v>5452.3704395219684</v>
          </cell>
          <cell r="CC208">
            <v>15492.936817862093</v>
          </cell>
          <cell r="CD208">
            <v>8778.8564634546638</v>
          </cell>
          <cell r="CE208">
            <v>130410.717274189</v>
          </cell>
          <cell r="CF208">
            <v>22192.123785331845</v>
          </cell>
          <cell r="CG208">
            <v>15802.921215794981</v>
          </cell>
          <cell r="CH208">
            <v>16833.632440105081</v>
          </cell>
          <cell r="CI208">
            <v>17150.20551328361</v>
          </cell>
          <cell r="CJ208">
            <v>8559.8265440687537</v>
          </cell>
          <cell r="CK208">
            <v>-3063.3618991523981</v>
          </cell>
          <cell r="CL208">
            <v>4057.4511257708073</v>
          </cell>
          <cell r="CM208">
            <v>13835.353583618999</v>
          </cell>
          <cell r="CN208">
            <v>2851.7871461510658</v>
          </cell>
          <cell r="CO208">
            <v>6123.9066109806299</v>
          </cell>
          <cell r="CP208">
            <v>19057.843647316098</v>
          </cell>
          <cell r="CQ208">
            <v>7009.0275608152151</v>
          </cell>
          <cell r="CR208">
            <v>177763.49620091915</v>
          </cell>
          <cell r="CS208">
            <v>23059.679317608476</v>
          </cell>
          <cell r="CT208">
            <v>17831.738612689078</v>
          </cell>
          <cell r="CU208">
            <v>17689.617634288967</v>
          </cell>
          <cell r="CV208">
            <v>23034.26263000071</v>
          </cell>
          <cell r="CW208">
            <v>1961.0635179579258</v>
          </cell>
          <cell r="CX208">
            <v>4986.9635091722012</v>
          </cell>
          <cell r="CY208">
            <v>5580.9594762027264</v>
          </cell>
          <cell r="CZ208">
            <v>-10683.543898299336</v>
          </cell>
          <cell r="DA208">
            <v>59807.425352543592</v>
          </cell>
          <cell r="DB208">
            <v>3743.8695005476475</v>
          </cell>
          <cell r="DC208">
            <v>18344.029794931412</v>
          </cell>
          <cell r="DD208">
            <v>12407.430753290653</v>
          </cell>
          <cell r="DE208">
            <v>131051.3165397644</v>
          </cell>
          <cell r="DF208">
            <v>24796.669213950634</v>
          </cell>
          <cell r="DG208">
            <v>17829.697951383889</v>
          </cell>
          <cell r="DH208">
            <v>15315.142114534974</v>
          </cell>
          <cell r="DI208">
            <v>25661.111096546054</v>
          </cell>
          <cell r="DJ208">
            <v>8332.9438177123666</v>
          </cell>
          <cell r="DK208">
            <v>-4724.6564719080925</v>
          </cell>
          <cell r="DL208">
            <v>3416.6295267045498</v>
          </cell>
          <cell r="DM208">
            <v>-4217.399732992053</v>
          </cell>
          <cell r="DN208">
            <v>3882.8248298317194</v>
          </cell>
          <cell r="DO208">
            <v>11585.247178763151</v>
          </cell>
          <cell r="DP208">
            <v>19826.403048634529</v>
          </cell>
          <cell r="DQ208">
            <v>9346.7039666175842</v>
          </cell>
          <cell r="DR208">
            <v>46380.706803202629</v>
          </cell>
          <cell r="DS208">
            <v>16818.650095202029</v>
          </cell>
          <cell r="DT208">
            <v>14211.272410035133</v>
          </cell>
          <cell r="DU208">
            <v>-6348.8431146368384</v>
          </cell>
          <cell r="DV208">
            <v>13970.917929455638</v>
          </cell>
          <cell r="DW208">
            <v>7734.6028005480766</v>
          </cell>
          <cell r="DX208">
            <v>8497.990383811295</v>
          </cell>
          <cell r="DY208">
            <v>-10014.100001394749</v>
          </cell>
          <cell r="DZ208">
            <v>-12165.856859177351</v>
          </cell>
          <cell r="EA208">
            <v>-4185.8191681206226</v>
          </cell>
          <cell r="EB208">
            <v>4893.2361917197704</v>
          </cell>
          <cell r="EC208">
            <v>15319.807316683233</v>
          </cell>
          <cell r="ED208">
            <v>-2351.1511811316013</v>
          </cell>
          <cell r="EE208">
            <v>0</v>
          </cell>
        </row>
        <row r="209">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row>
        <row r="210">
          <cell r="A210" t="str">
            <v>Gas Fuel Burn Expense</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row>
        <row r="211">
          <cell r="F211">
            <v>0</v>
          </cell>
          <cell r="G211">
            <v>0</v>
          </cell>
          <cell r="H211">
            <v>0</v>
          </cell>
          <cell r="I211">
            <v>0</v>
          </cell>
          <cell r="J211">
            <v>0</v>
          </cell>
          <cell r="K211">
            <v>0</v>
          </cell>
          <cell r="L211">
            <v>0</v>
          </cell>
          <cell r="M211">
            <v>0</v>
          </cell>
          <cell r="N211">
            <v>0</v>
          </cell>
          <cell r="O211">
            <v>0</v>
          </cell>
          <cell r="P211">
            <v>0</v>
          </cell>
          <cell r="Q211">
            <v>0</v>
          </cell>
          <cell r="R211">
            <v>-17194.089500002563</v>
          </cell>
          <cell r="S211">
            <v>-4256.0405000001192</v>
          </cell>
          <cell r="T211">
            <v>-3293.4531000005081</v>
          </cell>
          <cell r="U211">
            <v>-2514.7405000003055</v>
          </cell>
          <cell r="V211">
            <v>0</v>
          </cell>
          <cell r="W211">
            <v>0</v>
          </cell>
          <cell r="X211">
            <v>0</v>
          </cell>
          <cell r="Y211">
            <v>0</v>
          </cell>
          <cell r="Z211">
            <v>0</v>
          </cell>
          <cell r="AA211">
            <v>-149.27579999994487</v>
          </cell>
          <cell r="AB211">
            <v>0</v>
          </cell>
          <cell r="AC211">
            <v>0</v>
          </cell>
          <cell r="AD211">
            <v>-6980.5795999998227</v>
          </cell>
          <cell r="AE211">
            <v>-4938.7432000041008</v>
          </cell>
          <cell r="AF211">
            <v>-313.96700000017881</v>
          </cell>
          <cell r="AG211">
            <v>-1519.9955000001937</v>
          </cell>
          <cell r="AH211">
            <v>-2998.2503000004217</v>
          </cell>
          <cell r="AI211">
            <v>-22.830400000326335</v>
          </cell>
          <cell r="AJ211">
            <v>0</v>
          </cell>
          <cell r="AK211">
            <v>0</v>
          </cell>
          <cell r="AL211">
            <v>0</v>
          </cell>
          <cell r="AM211">
            <v>0</v>
          </cell>
          <cell r="AN211">
            <v>0</v>
          </cell>
          <cell r="AO211">
            <v>0</v>
          </cell>
          <cell r="AP211">
            <v>0</v>
          </cell>
          <cell r="AQ211">
            <v>-83.699999999953434</v>
          </cell>
          <cell r="AR211">
            <v>524.73040000349283</v>
          </cell>
          <cell r="AS211">
            <v>-660.83050000015646</v>
          </cell>
          <cell r="AT211">
            <v>64.483099999837577</v>
          </cell>
          <cell r="AU211">
            <v>0</v>
          </cell>
          <cell r="AV211">
            <v>2106.1080000000075</v>
          </cell>
          <cell r="AW211">
            <v>141.92620000010356</v>
          </cell>
          <cell r="AX211">
            <v>196.04560000007041</v>
          </cell>
          <cell r="AY211">
            <v>0</v>
          </cell>
          <cell r="AZ211">
            <v>72.28969999961555</v>
          </cell>
          <cell r="BA211">
            <v>32.689600000157952</v>
          </cell>
          <cell r="BB211">
            <v>-1010.8433000007644</v>
          </cell>
          <cell r="BC211">
            <v>0</v>
          </cell>
          <cell r="BD211">
            <v>-417.13799999991897</v>
          </cell>
          <cell r="BE211">
            <v>-17053.528700001538</v>
          </cell>
          <cell r="BF211">
            <v>-120.51960000023246</v>
          </cell>
          <cell r="BG211">
            <v>-19420.311499999836</v>
          </cell>
          <cell r="BH211">
            <v>310.98100000061095</v>
          </cell>
          <cell r="BI211">
            <v>1717.0882000001147</v>
          </cell>
          <cell r="BJ211">
            <v>173.74949999991804</v>
          </cell>
          <cell r="BK211">
            <v>0</v>
          </cell>
          <cell r="BL211">
            <v>0</v>
          </cell>
          <cell r="BM211">
            <v>-85.190700000151992</v>
          </cell>
          <cell r="BN211">
            <v>92.047899999655783</v>
          </cell>
          <cell r="BO211">
            <v>-492.77049999963492</v>
          </cell>
          <cell r="BP211">
            <v>0</v>
          </cell>
          <cell r="BQ211">
            <v>771.39699999988079</v>
          </cell>
          <cell r="BR211">
            <v>-3952.4892000034451</v>
          </cell>
          <cell r="BS211">
            <v>88.190700000151992</v>
          </cell>
          <cell r="BT211">
            <v>-8.7818999998271465</v>
          </cell>
          <cell r="BU211">
            <v>512.41100000031292</v>
          </cell>
          <cell r="BV211">
            <v>1765.3180999998003</v>
          </cell>
          <cell r="BW211">
            <v>0</v>
          </cell>
          <cell r="BX211">
            <v>-34.087300000013784</v>
          </cell>
          <cell r="BY211">
            <v>-351.5679999999702</v>
          </cell>
          <cell r="BZ211">
            <v>-2840.9583000000566</v>
          </cell>
          <cell r="CA211">
            <v>-2044.7145999995992</v>
          </cell>
          <cell r="CB211">
            <v>-749.21739999996498</v>
          </cell>
          <cell r="CC211">
            <v>0</v>
          </cell>
          <cell r="CD211">
            <v>-289.08150000032037</v>
          </cell>
          <cell r="CE211">
            <v>-13130.887900002301</v>
          </cell>
          <cell r="CF211">
            <v>-200.22800000011921</v>
          </cell>
          <cell r="CG211">
            <v>-91.462999999523163</v>
          </cell>
          <cell r="CH211">
            <v>-233.23400000017136</v>
          </cell>
          <cell r="CI211">
            <v>-2470.2033999999985</v>
          </cell>
          <cell r="CJ211">
            <v>0</v>
          </cell>
          <cell r="CK211">
            <v>0</v>
          </cell>
          <cell r="CL211">
            <v>-4447.7684999993071</v>
          </cell>
          <cell r="CM211">
            <v>-1181.6239999998361</v>
          </cell>
          <cell r="CN211">
            <v>-1173.0305000003427</v>
          </cell>
          <cell r="CO211">
            <v>-2222.9404999995604</v>
          </cell>
          <cell r="CP211">
            <v>-1096.6069999998435</v>
          </cell>
          <cell r="CQ211">
            <v>-13.789000000804663</v>
          </cell>
          <cell r="CR211">
            <v>7126.2344000115991</v>
          </cell>
          <cell r="CS211">
            <v>-454.02499999944121</v>
          </cell>
          <cell r="CT211">
            <v>-511.22099999990314</v>
          </cell>
          <cell r="CU211">
            <v>10.161000000312924</v>
          </cell>
          <cell r="CV211">
            <v>-470.9851000001654</v>
          </cell>
          <cell r="CW211">
            <v>0</v>
          </cell>
          <cell r="CX211">
            <v>-35.411999999778345</v>
          </cell>
          <cell r="CY211">
            <v>-5557.206999999471</v>
          </cell>
          <cell r="CZ211">
            <v>-1734.7705000005662</v>
          </cell>
          <cell r="DA211">
            <v>17611.986999999732</v>
          </cell>
          <cell r="DB211">
            <v>-1069.3820000002161</v>
          </cell>
          <cell r="DC211">
            <v>-549.33700000029057</v>
          </cell>
          <cell r="DD211">
            <v>-113.57400000002235</v>
          </cell>
          <cell r="DE211">
            <v>-11890.885800004005</v>
          </cell>
          <cell r="DF211">
            <v>-679.69649999961257</v>
          </cell>
          <cell r="DG211">
            <v>-154.69350000005215</v>
          </cell>
          <cell r="DH211">
            <v>42.300999999977648</v>
          </cell>
          <cell r="DI211">
            <v>-1097.1152999997139</v>
          </cell>
          <cell r="DJ211">
            <v>0</v>
          </cell>
          <cell r="DK211">
            <v>7.6799999999348074</v>
          </cell>
          <cell r="DL211">
            <v>-4907.7055000001565</v>
          </cell>
          <cell r="DM211">
            <v>-783.72300000023097</v>
          </cell>
          <cell r="DN211">
            <v>-2906.9815000006929</v>
          </cell>
          <cell r="DO211">
            <v>-717.69199999980628</v>
          </cell>
          <cell r="DP211">
            <v>99.871000000275671</v>
          </cell>
          <cell r="DQ211">
            <v>-793.1304999999702</v>
          </cell>
          <cell r="DR211">
            <v>-10735.492000028491</v>
          </cell>
          <cell r="DS211">
            <v>-130.39399999938905</v>
          </cell>
          <cell r="DT211">
            <v>-645.97649999987334</v>
          </cell>
          <cell r="DU211">
            <v>-257.04549999907613</v>
          </cell>
          <cell r="DV211">
            <v>1277.8645000001416</v>
          </cell>
          <cell r="DW211">
            <v>0</v>
          </cell>
          <cell r="DX211">
            <v>281.0105000003241</v>
          </cell>
          <cell r="DY211">
            <v>-1607.1040000002831</v>
          </cell>
          <cell r="DZ211">
            <v>-3843.5564999999478</v>
          </cell>
          <cell r="EA211">
            <v>-3131.6864999998361</v>
          </cell>
          <cell r="EB211">
            <v>-273.63850000035018</v>
          </cell>
          <cell r="EC211">
            <v>-147.92250000033528</v>
          </cell>
          <cell r="ED211">
            <v>-2257.0429999995977</v>
          </cell>
          <cell r="EE211">
            <v>0</v>
          </cell>
        </row>
        <row r="212">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row>
        <row r="213">
          <cell r="F213">
            <v>-1575.9986517252401</v>
          </cell>
          <cell r="G213">
            <v>-38.926619478384964</v>
          </cell>
          <cell r="H213">
            <v>0.13909188232355518</v>
          </cell>
          <cell r="I213">
            <v>0</v>
          </cell>
          <cell r="J213">
            <v>2.3916415146377403</v>
          </cell>
          <cell r="K213">
            <v>-689.97426651418209</v>
          </cell>
          <cell r="L213">
            <v>-429.49772400315851</v>
          </cell>
          <cell r="M213">
            <v>-83.342527881264687</v>
          </cell>
          <cell r="N213">
            <v>-32.658543291501701</v>
          </cell>
          <cell r="O213">
            <v>10.923187729902565</v>
          </cell>
          <cell r="P213">
            <v>0</v>
          </cell>
          <cell r="Q213">
            <v>10.722665945329936</v>
          </cell>
          <cell r="R213">
            <v>-2709.1211520209908</v>
          </cell>
          <cell r="S213">
            <v>1.5564212791796308</v>
          </cell>
          <cell r="T213">
            <v>32.293228316120803</v>
          </cell>
          <cell r="U213">
            <v>-136.75616663508117</v>
          </cell>
          <cell r="V213">
            <v>-16.397249164059758</v>
          </cell>
          <cell r="W213">
            <v>-874.94825123623013</v>
          </cell>
          <cell r="X213">
            <v>-641.78631991427392</v>
          </cell>
          <cell r="Y213">
            <v>-2.8332443693652749</v>
          </cell>
          <cell r="Z213">
            <v>-111.67423564009368</v>
          </cell>
          <cell r="AA213">
            <v>-322.03681805171072</v>
          </cell>
          <cell r="AB213">
            <v>1.3927875352092087</v>
          </cell>
          <cell r="AC213">
            <v>-105.16167328692973</v>
          </cell>
          <cell r="AD213">
            <v>-532.76963084685849</v>
          </cell>
          <cell r="AE213">
            <v>-15808.818347036839</v>
          </cell>
          <cell r="AF213">
            <v>-6619.9029050916433</v>
          </cell>
          <cell r="AG213">
            <v>-5634.7022616406903</v>
          </cell>
          <cell r="AH213">
            <v>-112.23218507319689</v>
          </cell>
          <cell r="AI213">
            <v>-1275.6721870508045</v>
          </cell>
          <cell r="AJ213">
            <v>-230.25444387830794</v>
          </cell>
          <cell r="AK213">
            <v>-334.65093019418418</v>
          </cell>
          <cell r="AL213">
            <v>-402.83464055601507</v>
          </cell>
          <cell r="AM213">
            <v>-937.69965798221529</v>
          </cell>
          <cell r="AN213">
            <v>-294.66597558930516</v>
          </cell>
          <cell r="AO213">
            <v>33.187186189927161</v>
          </cell>
          <cell r="AP213">
            <v>6.0642197728157043E-2</v>
          </cell>
          <cell r="AQ213">
            <v>0.54901163408794673</v>
          </cell>
          <cell r="AR213">
            <v>-29945.789385519922</v>
          </cell>
          <cell r="AS213">
            <v>-273.28712556889514</v>
          </cell>
          <cell r="AT213">
            <v>-56.463689885102212</v>
          </cell>
          <cell r="AU213">
            <v>-30296.88638245035</v>
          </cell>
          <cell r="AV213">
            <v>1100.240856109187</v>
          </cell>
          <cell r="AW213">
            <v>853.13978622481227</v>
          </cell>
          <cell r="AX213">
            <v>564.88468686956912</v>
          </cell>
          <cell r="AY213">
            <v>-206.83271596301347</v>
          </cell>
          <cell r="AZ213">
            <v>-32.003792584873736</v>
          </cell>
          <cell r="BA213">
            <v>-49.778259166516364</v>
          </cell>
          <cell r="BB213">
            <v>-12.994603342376649</v>
          </cell>
          <cell r="BC213">
            <v>-1528.5260584456846</v>
          </cell>
          <cell r="BD213">
            <v>-7.2820873231903533</v>
          </cell>
          <cell r="BE213">
            <v>-7635.8854207247496</v>
          </cell>
          <cell r="BF213">
            <v>-1882.3835201198235</v>
          </cell>
          <cell r="BG213">
            <v>-6427.1076851803809</v>
          </cell>
          <cell r="BH213">
            <v>-797.83240668289363</v>
          </cell>
          <cell r="BI213">
            <v>582.4998198626563</v>
          </cell>
          <cell r="BJ213">
            <v>256.40319695323706</v>
          </cell>
          <cell r="BK213">
            <v>68.681733288802207</v>
          </cell>
          <cell r="BL213">
            <v>-158.68658107798547</v>
          </cell>
          <cell r="BM213">
            <v>-19.053218881599605</v>
          </cell>
          <cell r="BN213">
            <v>-31.417676788754761</v>
          </cell>
          <cell r="BO213">
            <v>-6.009162628557533</v>
          </cell>
          <cell r="BP213">
            <v>-2448.8037514220923</v>
          </cell>
          <cell r="BQ213">
            <v>3227.8238319654483</v>
          </cell>
          <cell r="BR213">
            <v>-6642.3986589536071</v>
          </cell>
          <cell r="BS213">
            <v>-2103.6790714105591</v>
          </cell>
          <cell r="BT213">
            <v>-201.69681164156646</v>
          </cell>
          <cell r="BU213">
            <v>143.3864993751049</v>
          </cell>
          <cell r="BV213">
            <v>758.86029657535255</v>
          </cell>
          <cell r="BW213">
            <v>-1014.8949301065877</v>
          </cell>
          <cell r="BX213">
            <v>-1049.4489361774176</v>
          </cell>
          <cell r="BY213">
            <v>-26.608082393184304</v>
          </cell>
          <cell r="BZ213">
            <v>-173.61128317005932</v>
          </cell>
          <cell r="CA213">
            <v>36.286960000172257</v>
          </cell>
          <cell r="CB213">
            <v>-1278.843200000003</v>
          </cell>
          <cell r="CC213">
            <v>-1674.4444000003859</v>
          </cell>
          <cell r="CD213">
            <v>-57.705699999933131</v>
          </cell>
          <cell r="CE213">
            <v>-148504.49945000559</v>
          </cell>
          <cell r="CF213">
            <v>-1882.8080000001937</v>
          </cell>
          <cell r="CG213">
            <v>-1284.2856999998912</v>
          </cell>
          <cell r="CH213">
            <v>-844.48119999980554</v>
          </cell>
          <cell r="CI213">
            <v>-1072.9233499998227</v>
          </cell>
          <cell r="CJ213">
            <v>98.028699999907985</v>
          </cell>
          <cell r="CK213">
            <v>331.61770000029355</v>
          </cell>
          <cell r="CL213">
            <v>-4607.3800200000405</v>
          </cell>
          <cell r="CM213">
            <v>-132831.79993000068</v>
          </cell>
          <cell r="CN213">
            <v>-1773.2826999993995</v>
          </cell>
          <cell r="CO213">
            <v>-482.51656999997795</v>
          </cell>
          <cell r="CP213">
            <v>-4049.2708299998194</v>
          </cell>
          <cell r="CQ213">
            <v>-105.39754999999423</v>
          </cell>
          <cell r="CR213">
            <v>-20224.079270012677</v>
          </cell>
          <cell r="CS213">
            <v>0</v>
          </cell>
          <cell r="CT213">
            <v>-845.94900000002235</v>
          </cell>
          <cell r="CU213">
            <v>-626.48599999956787</v>
          </cell>
          <cell r="CV213">
            <v>0</v>
          </cell>
          <cell r="CW213">
            <v>0</v>
          </cell>
          <cell r="CX213">
            <v>-1080.1470299996436</v>
          </cell>
          <cell r="CY213">
            <v>-3984.4250000007451</v>
          </cell>
          <cell r="CZ213">
            <v>-6644.6116000004113</v>
          </cell>
          <cell r="DA213">
            <v>-4308.5425399998203</v>
          </cell>
          <cell r="DB213">
            <v>-739.23600000003353</v>
          </cell>
          <cell r="DC213">
            <v>-1994.6820999998599</v>
          </cell>
          <cell r="DD213">
            <v>0</v>
          </cell>
          <cell r="DE213">
            <v>-20541.899040006101</v>
          </cell>
          <cell r="DF213">
            <v>0</v>
          </cell>
          <cell r="DG213">
            <v>-1015.7178000006825</v>
          </cell>
          <cell r="DH213">
            <v>-810.99749999959022</v>
          </cell>
          <cell r="DI213">
            <v>0</v>
          </cell>
          <cell r="DJ213">
            <v>0</v>
          </cell>
          <cell r="DK213">
            <v>-2149.4018000001088</v>
          </cell>
          <cell r="DL213">
            <v>-3108.9152799993753</v>
          </cell>
          <cell r="DM213">
            <v>-2767.4610999999568</v>
          </cell>
          <cell r="DN213">
            <v>-2745.5039599994197</v>
          </cell>
          <cell r="DO213">
            <v>-8519.4210000000894</v>
          </cell>
          <cell r="DP213">
            <v>614.90730000007898</v>
          </cell>
          <cell r="DQ213">
            <v>-39.387899999972433</v>
          </cell>
          <cell r="DR213">
            <v>-4605.9255099892616</v>
          </cell>
          <cell r="DS213">
            <v>116.70587999932468</v>
          </cell>
          <cell r="DT213">
            <v>196.76820000074804</v>
          </cell>
          <cell r="DU213">
            <v>-600.58570000063628</v>
          </cell>
          <cell r="DV213">
            <v>0</v>
          </cell>
          <cell r="DW213">
            <v>0</v>
          </cell>
          <cell r="DX213">
            <v>-3627.7092000003904</v>
          </cell>
          <cell r="DY213">
            <v>1.6034999992698431</v>
          </cell>
          <cell r="DZ213">
            <v>-844.47133999876678</v>
          </cell>
          <cell r="EA213">
            <v>331.09159999992698</v>
          </cell>
          <cell r="EB213">
            <v>-119.59000000031665</v>
          </cell>
          <cell r="EC213">
            <v>-1076.285500000231</v>
          </cell>
          <cell r="ED213">
            <v>1016.5470499992371</v>
          </cell>
          <cell r="EE213">
            <v>0</v>
          </cell>
        </row>
        <row r="214">
          <cell r="F214">
            <v>0</v>
          </cell>
          <cell r="G214">
            <v>0</v>
          </cell>
          <cell r="H214">
            <v>0</v>
          </cell>
          <cell r="I214">
            <v>0</v>
          </cell>
          <cell r="J214">
            <v>0</v>
          </cell>
          <cell r="K214">
            <v>0</v>
          </cell>
          <cell r="L214">
            <v>10.292285661445931</v>
          </cell>
          <cell r="M214">
            <v>0.69165781978517771</v>
          </cell>
          <cell r="N214">
            <v>1.2158687625196762</v>
          </cell>
          <cell r="O214">
            <v>0</v>
          </cell>
          <cell r="P214">
            <v>0</v>
          </cell>
          <cell r="Q214">
            <v>0</v>
          </cell>
          <cell r="R214">
            <v>60.044634118676186</v>
          </cell>
          <cell r="S214">
            <v>0</v>
          </cell>
          <cell r="T214">
            <v>0.37119355906907003</v>
          </cell>
          <cell r="U214">
            <v>0</v>
          </cell>
          <cell r="V214">
            <v>0</v>
          </cell>
          <cell r="W214">
            <v>4.176843250694219</v>
          </cell>
          <cell r="X214">
            <v>7.5786289743846282</v>
          </cell>
          <cell r="Y214">
            <v>13.560794733231887</v>
          </cell>
          <cell r="Z214">
            <v>13.040870350785553</v>
          </cell>
          <cell r="AA214">
            <v>6.6605488746427</v>
          </cell>
          <cell r="AB214">
            <v>14.655754375271499</v>
          </cell>
          <cell r="AC214">
            <v>0</v>
          </cell>
          <cell r="AD214">
            <v>0</v>
          </cell>
          <cell r="AE214">
            <v>71.303017565980554</v>
          </cell>
          <cell r="AF214">
            <v>0</v>
          </cell>
          <cell r="AG214">
            <v>2.4871151132829254</v>
          </cell>
          <cell r="AH214">
            <v>0</v>
          </cell>
          <cell r="AI214">
            <v>2.7543502734333742</v>
          </cell>
          <cell r="AJ214">
            <v>5.0269044371088967</v>
          </cell>
          <cell r="AK214">
            <v>4.9601086778566241</v>
          </cell>
          <cell r="AL214">
            <v>9.3409319885540754</v>
          </cell>
          <cell r="AM214">
            <v>14.882998761022463</v>
          </cell>
          <cell r="AN214">
            <v>28.250379798235372</v>
          </cell>
          <cell r="AO214">
            <v>3.6002285167342052</v>
          </cell>
          <cell r="AP214">
            <v>0</v>
          </cell>
          <cell r="AQ214">
            <v>0</v>
          </cell>
          <cell r="AR214">
            <v>4.6476538144052029</v>
          </cell>
          <cell r="AS214">
            <v>0</v>
          </cell>
          <cell r="AT214">
            <v>0.32632912400731584</v>
          </cell>
          <cell r="AU214">
            <v>0</v>
          </cell>
          <cell r="AV214">
            <v>-3.9549884430016391</v>
          </cell>
          <cell r="AW214">
            <v>-0.57848994096275419</v>
          </cell>
          <cell r="AX214">
            <v>-1.2251525312894955</v>
          </cell>
          <cell r="AY214">
            <v>3.9271824348252267</v>
          </cell>
          <cell r="AZ214">
            <v>1.8529506230261177</v>
          </cell>
          <cell r="BA214">
            <v>2.5993615769548342</v>
          </cell>
          <cell r="BB214">
            <v>1.7004609707801137</v>
          </cell>
          <cell r="BC214">
            <v>0</v>
          </cell>
          <cell r="BD214">
            <v>0</v>
          </cell>
          <cell r="BE214">
            <v>-33.218546918593347</v>
          </cell>
          <cell r="BF214">
            <v>0.53923089441013872</v>
          </cell>
          <cell r="BG214">
            <v>-54.481003656517714</v>
          </cell>
          <cell r="BH214">
            <v>7.576515005712281E-2</v>
          </cell>
          <cell r="BI214">
            <v>-3.3759388891048729</v>
          </cell>
          <cell r="BJ214">
            <v>-0.2869140236871317</v>
          </cell>
          <cell r="BK214">
            <v>2.2061886242590845</v>
          </cell>
          <cell r="BL214">
            <v>11.285606499062851</v>
          </cell>
          <cell r="BM214">
            <v>6.5744565865024924</v>
          </cell>
          <cell r="BN214">
            <v>1.7582488092593849</v>
          </cell>
          <cell r="BO214">
            <v>2.4858130879001692</v>
          </cell>
          <cell r="BP214">
            <v>0</v>
          </cell>
          <cell r="BQ214">
            <v>0</v>
          </cell>
          <cell r="BR214">
            <v>3.2116499282419682</v>
          </cell>
          <cell r="BS214">
            <v>0.78390854440658586</v>
          </cell>
          <cell r="BT214">
            <v>1.0978191028116271</v>
          </cell>
          <cell r="BU214">
            <v>3.4129676118027419E-2</v>
          </cell>
          <cell r="BV214">
            <v>-6.359750656876713</v>
          </cell>
          <cell r="BW214">
            <v>0.26566753797305864</v>
          </cell>
          <cell r="BX214">
            <v>2.3630764351109974</v>
          </cell>
          <cell r="BY214">
            <v>1.2568649030290544</v>
          </cell>
          <cell r="BZ214">
            <v>3.7699343853164464</v>
          </cell>
          <cell r="CA214">
            <v>0</v>
          </cell>
          <cell r="CB214">
            <v>0</v>
          </cell>
          <cell r="CC214">
            <v>0</v>
          </cell>
          <cell r="CD214">
            <v>0</v>
          </cell>
          <cell r="CE214">
            <v>1295.6646000002511</v>
          </cell>
          <cell r="CF214">
            <v>0</v>
          </cell>
          <cell r="CG214">
            <v>0</v>
          </cell>
          <cell r="CH214">
            <v>0</v>
          </cell>
          <cell r="CI214">
            <v>0</v>
          </cell>
          <cell r="CJ214">
            <v>0</v>
          </cell>
          <cell r="CK214">
            <v>0</v>
          </cell>
          <cell r="CL214">
            <v>1295.6646000000183</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row>
        <row r="215">
          <cell r="F215">
            <v>0.55834019341273233</v>
          </cell>
          <cell r="G215">
            <v>0.29999592649983242</v>
          </cell>
          <cell r="H215">
            <v>0.83816219924483448</v>
          </cell>
          <cell r="I215">
            <v>0</v>
          </cell>
          <cell r="J215">
            <v>1.2640847553557251</v>
          </cell>
          <cell r="K215">
            <v>3.5424881349608768</v>
          </cell>
          <cell r="L215">
            <v>5.0826872062170878</v>
          </cell>
          <cell r="M215">
            <v>-1.6555249098455533</v>
          </cell>
          <cell r="N215">
            <v>1.5089805400930345</v>
          </cell>
          <cell r="O215">
            <v>-475.63540180708515</v>
          </cell>
          <cell r="P215">
            <v>0</v>
          </cell>
          <cell r="Q215">
            <v>18.45942218467826</v>
          </cell>
          <cell r="R215">
            <v>-3539.4276046212763</v>
          </cell>
          <cell r="S215">
            <v>4.9645164062967524</v>
          </cell>
          <cell r="T215">
            <v>-2.5457228177110665</v>
          </cell>
          <cell r="U215">
            <v>1.0436407396919094</v>
          </cell>
          <cell r="V215">
            <v>5.3871346870437264E-2</v>
          </cell>
          <cell r="W215">
            <v>17.115995522704907</v>
          </cell>
          <cell r="X215">
            <v>-49.257728101685643</v>
          </cell>
          <cell r="Y215">
            <v>-912.99242553557269</v>
          </cell>
          <cell r="Z215">
            <v>-1607.0010076512117</v>
          </cell>
          <cell r="AA215">
            <v>-12.402714089723304</v>
          </cell>
          <cell r="AB215">
            <v>-524.65049738623202</v>
          </cell>
          <cell r="AC215">
            <v>-460.03086670814082</v>
          </cell>
          <cell r="AD215">
            <v>6.2753336519235745</v>
          </cell>
          <cell r="AE215">
            <v>-1558.9266093736514</v>
          </cell>
          <cell r="AF215">
            <v>1572.1035703606321</v>
          </cell>
          <cell r="AG215">
            <v>7.1505081242939923</v>
          </cell>
          <cell r="AH215">
            <v>6.3980584209202789</v>
          </cell>
          <cell r="AI215">
            <v>3.8282255263766274</v>
          </cell>
          <cell r="AJ215">
            <v>8.1274692515144125</v>
          </cell>
          <cell r="AK215">
            <v>-554.77669176273048</v>
          </cell>
          <cell r="AL215">
            <v>-71.809810976264998</v>
          </cell>
          <cell r="AM215">
            <v>-1048.0389413444791</v>
          </cell>
          <cell r="AN215">
            <v>-656.38454304891638</v>
          </cell>
          <cell r="AO215">
            <v>-828.57150352955796</v>
          </cell>
          <cell r="AP215">
            <v>-3.3755135957035236</v>
          </cell>
          <cell r="AQ215">
            <v>6.4225631993613206</v>
          </cell>
          <cell r="AR215">
            <v>2139.1910013183951</v>
          </cell>
          <cell r="AS215">
            <v>20.712221785564907</v>
          </cell>
          <cell r="AT215">
            <v>-534.22961264575133</v>
          </cell>
          <cell r="AU215">
            <v>1685.9361617178656</v>
          </cell>
          <cell r="AV215">
            <v>427.34680040727835</v>
          </cell>
          <cell r="AW215">
            <v>46.772740978281945</v>
          </cell>
          <cell r="AX215">
            <v>141.81805465323851</v>
          </cell>
          <cell r="AY215">
            <v>87.998592791380361</v>
          </cell>
          <cell r="AZ215">
            <v>-307.39655159623362</v>
          </cell>
          <cell r="BA215">
            <v>-178.33137111715041</v>
          </cell>
          <cell r="BB215">
            <v>198.82356257026549</v>
          </cell>
          <cell r="BC215">
            <v>545.42691777925938</v>
          </cell>
          <cell r="BD215">
            <v>4.3134839937556535</v>
          </cell>
          <cell r="BE215">
            <v>-1481.4191422294825</v>
          </cell>
          <cell r="BF215">
            <v>34.74120020295959</v>
          </cell>
          <cell r="BG215">
            <v>-106.09615161671536</v>
          </cell>
          <cell r="BH215">
            <v>97.252345074783079</v>
          </cell>
          <cell r="BI215">
            <v>650.11730211833492</v>
          </cell>
          <cell r="BJ215">
            <v>365.21046176494565</v>
          </cell>
          <cell r="BK215">
            <v>-4.5471902086865157</v>
          </cell>
          <cell r="BL215">
            <v>-1260.1033382492606</v>
          </cell>
          <cell r="BM215">
            <v>-1413.0245720520616</v>
          </cell>
          <cell r="BN215">
            <v>-135.80014450929593</v>
          </cell>
          <cell r="BO215">
            <v>-340.08246071275789</v>
          </cell>
          <cell r="BP215">
            <v>612.58794230472995</v>
          </cell>
          <cell r="BQ215">
            <v>18.325463652145118</v>
          </cell>
          <cell r="BR215">
            <v>1848.5267665535212</v>
          </cell>
          <cell r="BS215">
            <v>36.164145829039626</v>
          </cell>
          <cell r="BT215">
            <v>64.675766729807947</v>
          </cell>
          <cell r="BU215">
            <v>-409.21020565112121</v>
          </cell>
          <cell r="BV215">
            <v>969.90686877560802</v>
          </cell>
          <cell r="BW215">
            <v>3.8830272347549908</v>
          </cell>
          <cell r="BX215">
            <v>13.552498834964354</v>
          </cell>
          <cell r="BY215">
            <v>-306.3260406255722</v>
          </cell>
          <cell r="BZ215">
            <v>-516.53242457285523</v>
          </cell>
          <cell r="CA215">
            <v>815.9850200000219</v>
          </cell>
          <cell r="CB215">
            <v>6.9784099999815226</v>
          </cell>
          <cell r="CC215">
            <v>1169.4496999999974</v>
          </cell>
          <cell r="CD215">
            <v>0</v>
          </cell>
          <cell r="CE215">
            <v>1413.9477900005877</v>
          </cell>
          <cell r="CF215">
            <v>0</v>
          </cell>
          <cell r="CG215">
            <v>0</v>
          </cell>
          <cell r="CH215">
            <v>0</v>
          </cell>
          <cell r="CI215">
            <v>-432.29895999998553</v>
          </cell>
          <cell r="CJ215">
            <v>-12.501900000002934</v>
          </cell>
          <cell r="CK215">
            <v>8.7754499999573454</v>
          </cell>
          <cell r="CL215">
            <v>-7.1612399999285117</v>
          </cell>
          <cell r="CM215">
            <v>549.22474999993574</v>
          </cell>
          <cell r="CN215">
            <v>-142.98931000009179</v>
          </cell>
          <cell r="CO215">
            <v>0</v>
          </cell>
          <cell r="CP215">
            <v>0</v>
          </cell>
          <cell r="CQ215">
            <v>1450.8990000000922</v>
          </cell>
          <cell r="CR215">
            <v>-2723.0451800012961</v>
          </cell>
          <cell r="CS215">
            <v>0</v>
          </cell>
          <cell r="CT215">
            <v>0</v>
          </cell>
          <cell r="CU215">
            <v>-688.06079999997746</v>
          </cell>
          <cell r="CV215">
            <v>3.3579500000050757</v>
          </cell>
          <cell r="CW215">
            <v>-3.813800000003539</v>
          </cell>
          <cell r="CX215">
            <v>6.0648400000063702</v>
          </cell>
          <cell r="CY215">
            <v>-27.075769999995828</v>
          </cell>
          <cell r="CZ215">
            <v>-31.775910000083968</v>
          </cell>
          <cell r="DA215">
            <v>-616.87238999991678</v>
          </cell>
          <cell r="DB215">
            <v>-622.21059999999125</v>
          </cell>
          <cell r="DC215">
            <v>0</v>
          </cell>
          <cell r="DD215">
            <v>-742.65870000002906</v>
          </cell>
          <cell r="DE215">
            <v>2341.6563900001347</v>
          </cell>
          <cell r="DF215">
            <v>0</v>
          </cell>
          <cell r="DG215">
            <v>0</v>
          </cell>
          <cell r="DH215">
            <v>670.56530000001658</v>
          </cell>
          <cell r="DI215">
            <v>18.475049999979092</v>
          </cell>
          <cell r="DJ215">
            <v>-559.31380000000354</v>
          </cell>
          <cell r="DK215">
            <v>557.93029999994906</v>
          </cell>
          <cell r="DL215">
            <v>2.8162500000325963</v>
          </cell>
          <cell r="DM215">
            <v>-34.568339999997988</v>
          </cell>
          <cell r="DN215">
            <v>-325.15647000004537</v>
          </cell>
          <cell r="DO215">
            <v>0</v>
          </cell>
          <cell r="DP215">
            <v>2010.9081000000006</v>
          </cell>
          <cell r="DQ215">
            <v>0</v>
          </cell>
          <cell r="DR215">
            <v>-91.643069999292493</v>
          </cell>
          <cell r="DS215">
            <v>0</v>
          </cell>
          <cell r="DT215">
            <v>0</v>
          </cell>
          <cell r="DU215">
            <v>-694.00159999995958</v>
          </cell>
          <cell r="DV215">
            <v>6.1003100000089034</v>
          </cell>
          <cell r="DW215">
            <v>1.2466199999907985</v>
          </cell>
          <cell r="DX215">
            <v>-3.9060300000128336</v>
          </cell>
          <cell r="DY215">
            <v>13.797720000031404</v>
          </cell>
          <cell r="DZ215">
            <v>591.70207000011578</v>
          </cell>
          <cell r="EA215">
            <v>-6.5821599999908358</v>
          </cell>
          <cell r="EB215">
            <v>0</v>
          </cell>
          <cell r="EC215">
            <v>0</v>
          </cell>
          <cell r="ED215">
            <v>0</v>
          </cell>
          <cell r="EE215">
            <v>0</v>
          </cell>
        </row>
        <row r="216">
          <cell r="A216">
            <v>0</v>
          </cell>
          <cell r="F216">
            <v>0</v>
          </cell>
          <cell r="G216">
            <v>0</v>
          </cell>
          <cell r="H216">
            <v>0</v>
          </cell>
          <cell r="I216">
            <v>0</v>
          </cell>
          <cell r="J216">
            <v>0</v>
          </cell>
          <cell r="K216">
            <v>0</v>
          </cell>
          <cell r="L216">
            <v>0</v>
          </cell>
          <cell r="M216">
            <v>0</v>
          </cell>
          <cell r="N216">
            <v>0</v>
          </cell>
          <cell r="O216">
            <v>0</v>
          </cell>
          <cell r="P216">
            <v>0</v>
          </cell>
          <cell r="Q216">
            <v>0</v>
          </cell>
          <cell r="R216">
            <v>-35.553399994969368</v>
          </cell>
          <cell r="S216">
            <v>-35.553400000091642</v>
          </cell>
          <cell r="T216">
            <v>0</v>
          </cell>
          <cell r="U216">
            <v>0</v>
          </cell>
          <cell r="V216">
            <v>0</v>
          </cell>
          <cell r="W216">
            <v>0</v>
          </cell>
          <cell r="X216">
            <v>0</v>
          </cell>
          <cell r="Y216">
            <v>0</v>
          </cell>
          <cell r="Z216">
            <v>0</v>
          </cell>
          <cell r="AA216">
            <v>0</v>
          </cell>
          <cell r="AB216">
            <v>0</v>
          </cell>
          <cell r="AC216">
            <v>0</v>
          </cell>
          <cell r="AD216">
            <v>0</v>
          </cell>
          <cell r="AE216">
            <v>-298.34800000116229</v>
          </cell>
          <cell r="AF216">
            <v>-298.34799999976531</v>
          </cell>
          <cell r="AG216">
            <v>0</v>
          </cell>
          <cell r="AH216">
            <v>0</v>
          </cell>
          <cell r="AI216">
            <v>0</v>
          </cell>
          <cell r="AJ216">
            <v>0</v>
          </cell>
          <cell r="AK216">
            <v>0</v>
          </cell>
          <cell r="AL216">
            <v>0</v>
          </cell>
          <cell r="AM216">
            <v>0</v>
          </cell>
          <cell r="AN216">
            <v>0</v>
          </cell>
          <cell r="AO216">
            <v>0</v>
          </cell>
          <cell r="AP216">
            <v>0</v>
          </cell>
          <cell r="AQ216">
            <v>0</v>
          </cell>
          <cell r="AR216">
            <v>-1819.8178000003099</v>
          </cell>
          <cell r="AS216">
            <v>-333.38499999977648</v>
          </cell>
          <cell r="AT216">
            <v>-749.47770000016317</v>
          </cell>
          <cell r="AU216">
            <v>-248.79899999964982</v>
          </cell>
          <cell r="AV216">
            <v>200.22330000018701</v>
          </cell>
          <cell r="AW216">
            <v>0</v>
          </cell>
          <cell r="AX216">
            <v>79.610099999932572</v>
          </cell>
          <cell r="AY216">
            <v>0</v>
          </cell>
          <cell r="AZ216">
            <v>0</v>
          </cell>
          <cell r="BA216">
            <v>0</v>
          </cell>
          <cell r="BB216">
            <v>0</v>
          </cell>
          <cell r="BC216">
            <v>-767.9894999996759</v>
          </cell>
          <cell r="BD216">
            <v>0</v>
          </cell>
          <cell r="BE216">
            <v>-2453.0526999980211</v>
          </cell>
          <cell r="BF216">
            <v>-477.60100000025705</v>
          </cell>
          <cell r="BG216">
            <v>0</v>
          </cell>
          <cell r="BH216">
            <v>0</v>
          </cell>
          <cell r="BI216">
            <v>98.091400000266731</v>
          </cell>
          <cell r="BJ216">
            <v>0</v>
          </cell>
          <cell r="BK216">
            <v>0</v>
          </cell>
          <cell r="BL216">
            <v>0</v>
          </cell>
          <cell r="BM216">
            <v>0</v>
          </cell>
          <cell r="BN216">
            <v>0</v>
          </cell>
          <cell r="BO216">
            <v>0</v>
          </cell>
          <cell r="BP216">
            <v>-2052.3155000000261</v>
          </cell>
          <cell r="BQ216">
            <v>-21.227600000333041</v>
          </cell>
          <cell r="BR216">
            <v>-1377.8707000017166</v>
          </cell>
          <cell r="BS216">
            <v>-644.5101999999024</v>
          </cell>
          <cell r="BT216">
            <v>-64.143300000112504</v>
          </cell>
          <cell r="BU216">
            <v>0</v>
          </cell>
          <cell r="BV216">
            <v>153.78930000029504</v>
          </cell>
          <cell r="BW216">
            <v>0</v>
          </cell>
          <cell r="BX216">
            <v>0</v>
          </cell>
          <cell r="BY216">
            <v>0</v>
          </cell>
          <cell r="BZ216">
            <v>0</v>
          </cell>
          <cell r="CA216">
            <v>0</v>
          </cell>
          <cell r="CB216">
            <v>-411.44019999960437</v>
          </cell>
          <cell r="CC216">
            <v>-411.56629999959841</v>
          </cell>
          <cell r="CD216">
            <v>0</v>
          </cell>
          <cell r="CE216">
            <v>-1123.6063000038266</v>
          </cell>
          <cell r="CF216">
            <v>-215.2223000000231</v>
          </cell>
          <cell r="CG216">
            <v>-345.35829999996349</v>
          </cell>
          <cell r="CH216">
            <v>-188.95310000004247</v>
          </cell>
          <cell r="CI216">
            <v>28.751900000032037</v>
          </cell>
          <cell r="CJ216">
            <v>0</v>
          </cell>
          <cell r="CK216">
            <v>0</v>
          </cell>
          <cell r="CL216">
            <v>-515.13189999992028</v>
          </cell>
          <cell r="CM216">
            <v>1295.0523999999277</v>
          </cell>
          <cell r="CN216">
            <v>-379.48810000019148</v>
          </cell>
          <cell r="CO216">
            <v>-408.60520000010729</v>
          </cell>
          <cell r="CP216">
            <v>121.33200000040233</v>
          </cell>
          <cell r="CQ216">
            <v>-515.98370000068098</v>
          </cell>
          <cell r="CR216">
            <v>-6091.8953999951482</v>
          </cell>
          <cell r="CS216">
            <v>-168.17829999979585</v>
          </cell>
          <cell r="CT216">
            <v>-643.36710000038147</v>
          </cell>
          <cell r="CU216">
            <v>-306.97439999971539</v>
          </cell>
          <cell r="CV216">
            <v>-291.16060000006109</v>
          </cell>
          <cell r="CW216">
            <v>0</v>
          </cell>
          <cell r="CX216">
            <v>0</v>
          </cell>
          <cell r="CY216">
            <v>-1687.5402000001632</v>
          </cell>
          <cell r="CZ216">
            <v>-2019.7770000002347</v>
          </cell>
          <cell r="DA216">
            <v>1002.0088999997824</v>
          </cell>
          <cell r="DB216">
            <v>-891.74140000063926</v>
          </cell>
          <cell r="DC216">
            <v>-289.09259999915957</v>
          </cell>
          <cell r="DD216">
            <v>-796.07269999943674</v>
          </cell>
          <cell r="DE216">
            <v>-505.98390001803637</v>
          </cell>
          <cell r="DF216">
            <v>-338.1496000001207</v>
          </cell>
          <cell r="DG216">
            <v>-77.462400000076741</v>
          </cell>
          <cell r="DH216">
            <v>-146.12639999995008</v>
          </cell>
          <cell r="DI216">
            <v>-35.741400000173599</v>
          </cell>
          <cell r="DJ216">
            <v>0</v>
          </cell>
          <cell r="DK216">
            <v>265.45060000009835</v>
          </cell>
          <cell r="DL216">
            <v>3614.7097999998368</v>
          </cell>
          <cell r="DM216">
            <v>-1739.0400000000373</v>
          </cell>
          <cell r="DN216">
            <v>-604.93229999998584</v>
          </cell>
          <cell r="DO216">
            <v>-660.86980000045151</v>
          </cell>
          <cell r="DP216">
            <v>-233.67900000000373</v>
          </cell>
          <cell r="DQ216">
            <v>-550.14339999947697</v>
          </cell>
          <cell r="DR216">
            <v>-11980.565399996936</v>
          </cell>
          <cell r="DS216">
            <v>-1356.7372000003234</v>
          </cell>
          <cell r="DT216">
            <v>-777.88309999927878</v>
          </cell>
          <cell r="DU216">
            <v>-6127.7401999998838</v>
          </cell>
          <cell r="DV216">
            <v>0</v>
          </cell>
          <cell r="DW216">
            <v>0</v>
          </cell>
          <cell r="DX216">
            <v>-1667.3759999996983</v>
          </cell>
          <cell r="DY216">
            <v>0</v>
          </cell>
          <cell r="DZ216">
            <v>0</v>
          </cell>
          <cell r="EA216">
            <v>69.00760000012815</v>
          </cell>
          <cell r="EB216">
            <v>-23.722400000318885</v>
          </cell>
          <cell r="EC216">
            <v>-611.29719999991357</v>
          </cell>
          <cell r="ED216">
            <v>-1484.8168999999762</v>
          </cell>
          <cell r="EE216">
            <v>0</v>
          </cell>
        </row>
        <row r="217">
          <cell r="A217">
            <v>0</v>
          </cell>
          <cell r="F217">
            <v>-528.03064602194354</v>
          </cell>
          <cell r="G217">
            <v>0.81359674414852634</v>
          </cell>
          <cell r="H217">
            <v>2.5591137252631597</v>
          </cell>
          <cell r="I217">
            <v>0</v>
          </cell>
          <cell r="J217">
            <v>-456.23578125610948</v>
          </cell>
          <cell r="K217">
            <v>-692.10102354548872</v>
          </cell>
          <cell r="L217">
            <v>10.474636914208531</v>
          </cell>
          <cell r="M217">
            <v>4.0570073025301099</v>
          </cell>
          <cell r="N217">
            <v>20.67893335968256</v>
          </cell>
          <cell r="O217">
            <v>22.980704483110458</v>
          </cell>
          <cell r="P217">
            <v>0</v>
          </cell>
          <cell r="Q217">
            <v>393.85252441652119</v>
          </cell>
          <cell r="R217">
            <v>-1770.8699935823679</v>
          </cell>
          <cell r="S217">
            <v>-1153.4599008224905</v>
          </cell>
          <cell r="T217">
            <v>43.090133366174996</v>
          </cell>
          <cell r="U217">
            <v>15.327744631096721</v>
          </cell>
          <cell r="V217">
            <v>1.1262478567659855</v>
          </cell>
          <cell r="W217">
            <v>-691.70283185644075</v>
          </cell>
          <cell r="X217">
            <v>43.663388066459447</v>
          </cell>
          <cell r="Y217">
            <v>76.810165425762534</v>
          </cell>
          <cell r="Z217">
            <v>69.638261579908431</v>
          </cell>
          <cell r="AA217">
            <v>41.321777610108256</v>
          </cell>
          <cell r="AB217">
            <v>63.647947495803237</v>
          </cell>
          <cell r="AC217">
            <v>14.070928303524852</v>
          </cell>
          <cell r="AD217">
            <v>-294.40385524183512</v>
          </cell>
          <cell r="AE217">
            <v>-12467.171015575528</v>
          </cell>
          <cell r="AF217">
            <v>-4094.6346989888698</v>
          </cell>
          <cell r="AG217">
            <v>-3018.7124044736847</v>
          </cell>
          <cell r="AH217">
            <v>-46.033612191677094</v>
          </cell>
          <cell r="AI217">
            <v>53.274826563894749</v>
          </cell>
          <cell r="AJ217">
            <v>-132.68339313566685</v>
          </cell>
          <cell r="AK217">
            <v>37.353324440307915</v>
          </cell>
          <cell r="AL217">
            <v>53.758791535161436</v>
          </cell>
          <cell r="AM217">
            <v>82.541745238937438</v>
          </cell>
          <cell r="AN217">
            <v>183.48589663300663</v>
          </cell>
          <cell r="AO217">
            <v>41.559715532232076</v>
          </cell>
          <cell r="AP217">
            <v>6.8765035830438137E-2</v>
          </cell>
          <cell r="AQ217">
            <v>-5627.1499717663974</v>
          </cell>
          <cell r="AR217">
            <v>-55506.838947191834</v>
          </cell>
          <cell r="AS217">
            <v>-3656.9516584174708</v>
          </cell>
          <cell r="AT217">
            <v>-1074.8115007635206</v>
          </cell>
          <cell r="AU217">
            <v>-47280.314475474879</v>
          </cell>
          <cell r="AV217">
            <v>138.96977716870606</v>
          </cell>
          <cell r="AW217">
            <v>10.934588081203401</v>
          </cell>
          <cell r="AX217">
            <v>11.017857951112092</v>
          </cell>
          <cell r="AY217">
            <v>22.271696371026337</v>
          </cell>
          <cell r="AZ217">
            <v>10.035463287495077</v>
          </cell>
          <cell r="BA217">
            <v>324.42768129333854</v>
          </cell>
          <cell r="BB217">
            <v>-354.96823187218979</v>
          </cell>
          <cell r="BC217">
            <v>-1163.4742476539686</v>
          </cell>
          <cell r="BD217">
            <v>-2493.9758971761912</v>
          </cell>
          <cell r="BE217">
            <v>-17880.198834270239</v>
          </cell>
          <cell r="BF217">
            <v>-4347.5759068345651</v>
          </cell>
          <cell r="BG217">
            <v>-9380.6525165513158</v>
          </cell>
          <cell r="BH217">
            <v>-193.49215339310467</v>
          </cell>
          <cell r="BI217">
            <v>280.9735749559477</v>
          </cell>
          <cell r="BJ217">
            <v>261.47988856118172</v>
          </cell>
          <cell r="BK217">
            <v>-121.96885121520609</v>
          </cell>
          <cell r="BL217">
            <v>63.736009922809899</v>
          </cell>
          <cell r="BM217">
            <v>35.538674777373672</v>
          </cell>
          <cell r="BN217">
            <v>10.995472765527666</v>
          </cell>
          <cell r="BO217">
            <v>22.290733286645263</v>
          </cell>
          <cell r="BP217">
            <v>-3273.4799282187596</v>
          </cell>
          <cell r="BQ217">
            <v>-1238.0438323058188</v>
          </cell>
          <cell r="BR217">
            <v>-13210.260403141379</v>
          </cell>
          <cell r="BS217">
            <v>-3183.3816904323176</v>
          </cell>
          <cell r="BT217">
            <v>-1625.626487291418</v>
          </cell>
          <cell r="BU217">
            <v>-589.37663896381855</v>
          </cell>
          <cell r="BV217">
            <v>344.91926880925894</v>
          </cell>
          <cell r="BW217">
            <v>-218.22043401096016</v>
          </cell>
          <cell r="BX217">
            <v>-615.17596024088562</v>
          </cell>
          <cell r="BY217">
            <v>7.3787875529378653</v>
          </cell>
          <cell r="BZ217">
            <v>20.803151439875364</v>
          </cell>
          <cell r="CA217">
            <v>28.790599999949336</v>
          </cell>
          <cell r="CB217">
            <v>-1957.1124999998137</v>
          </cell>
          <cell r="CC217">
            <v>-1993.4565000003204</v>
          </cell>
          <cell r="CD217">
            <v>-3429.8020000010729</v>
          </cell>
          <cell r="CE217">
            <v>-27579.65159997344</v>
          </cell>
          <cell r="CF217">
            <v>-3849.0230000000447</v>
          </cell>
          <cell r="CG217">
            <v>-3776.05449999962</v>
          </cell>
          <cell r="CH217">
            <v>-1614.0369999995455</v>
          </cell>
          <cell r="CI217">
            <v>116.51970000006258</v>
          </cell>
          <cell r="CJ217">
            <v>-41.537199999205768</v>
          </cell>
          <cell r="CK217">
            <v>130.65240000002086</v>
          </cell>
          <cell r="CL217">
            <v>-7370.6559999994934</v>
          </cell>
          <cell r="CM217">
            <v>-2615.1765000000596</v>
          </cell>
          <cell r="CN217">
            <v>583.83199999947101</v>
          </cell>
          <cell r="CO217">
            <v>-580.00900000007823</v>
          </cell>
          <cell r="CP217">
            <v>-4309.9820000007749</v>
          </cell>
          <cell r="CQ217">
            <v>-4254.1804999988526</v>
          </cell>
          <cell r="CR217">
            <v>94851.569200009108</v>
          </cell>
          <cell r="CS217">
            <v>-2986.8640000000596</v>
          </cell>
          <cell r="CT217">
            <v>-3989.5325000006706</v>
          </cell>
          <cell r="CU217">
            <v>-1848.339499999769</v>
          </cell>
          <cell r="CV217">
            <v>-834.42079999949783</v>
          </cell>
          <cell r="CW217">
            <v>8246.8645999999717</v>
          </cell>
          <cell r="CX217">
            <v>-283.59559999965131</v>
          </cell>
          <cell r="CY217">
            <v>-5764.2274999991059</v>
          </cell>
          <cell r="CZ217">
            <v>-16223.316499998793</v>
          </cell>
          <cell r="DA217">
            <v>126637.92149999924</v>
          </cell>
          <cell r="DB217">
            <v>-1823.5329999998212</v>
          </cell>
          <cell r="DC217">
            <v>-5589.2684999983758</v>
          </cell>
          <cell r="DD217">
            <v>-690.11899999901652</v>
          </cell>
          <cell r="DE217">
            <v>-42476.68259999156</v>
          </cell>
          <cell r="DF217">
            <v>-2853.6260000001639</v>
          </cell>
          <cell r="DG217">
            <v>-3360.1175000006333</v>
          </cell>
          <cell r="DH217">
            <v>-1884.5164999999106</v>
          </cell>
          <cell r="DI217">
            <v>-241.39259999990463</v>
          </cell>
          <cell r="DJ217">
            <v>664.30420000012964</v>
          </cell>
          <cell r="DK217">
            <v>-11920.352200000547</v>
          </cell>
          <cell r="DL217">
            <v>-5712.0339999999851</v>
          </cell>
          <cell r="DM217">
            <v>-6160.2045000009239</v>
          </cell>
          <cell r="DN217">
            <v>-4836.081999999471</v>
          </cell>
          <cell r="DO217">
            <v>-1605.3530000001192</v>
          </cell>
          <cell r="DP217">
            <v>587.875</v>
          </cell>
          <cell r="DQ217">
            <v>-5155.1834999993443</v>
          </cell>
          <cell r="DR217">
            <v>-18564.666000008583</v>
          </cell>
          <cell r="DS217">
            <v>-1682.9065000005066</v>
          </cell>
          <cell r="DT217">
            <v>-1632.176000000909</v>
          </cell>
          <cell r="DU217">
            <v>-236.29800000041723</v>
          </cell>
          <cell r="DV217">
            <v>404.7894999999553</v>
          </cell>
          <cell r="DW217">
            <v>-1061.8730000015348</v>
          </cell>
          <cell r="DX217">
            <v>-5660.6964999996126</v>
          </cell>
          <cell r="DY217">
            <v>-322.5365000013262</v>
          </cell>
          <cell r="DZ217">
            <v>-725.78600000031292</v>
          </cell>
          <cell r="EA217">
            <v>334.88050000183284</v>
          </cell>
          <cell r="EB217">
            <v>-2492.6295000007376</v>
          </cell>
          <cell r="EC217">
            <v>-3110.4694999996573</v>
          </cell>
          <cell r="ED217">
            <v>-2378.9645000007004</v>
          </cell>
          <cell r="EE217">
            <v>0</v>
          </cell>
        </row>
        <row r="218">
          <cell r="A218">
            <v>0</v>
          </cell>
          <cell r="F218">
            <v>1.5182575536891818</v>
          </cell>
          <cell r="G218">
            <v>-55.26737319258973</v>
          </cell>
          <cell r="H218">
            <v>-183.93926780670881</v>
          </cell>
          <cell r="I218">
            <v>0</v>
          </cell>
          <cell r="J218">
            <v>-1183.9436450134963</v>
          </cell>
          <cell r="K218">
            <v>-2413.3791980752721</v>
          </cell>
          <cell r="L218">
            <v>-2366.9309657784179</v>
          </cell>
          <cell r="M218">
            <v>-84.505472330376506</v>
          </cell>
          <cell r="N218">
            <v>-736.08685936965048</v>
          </cell>
          <cell r="O218">
            <v>-176.59619040507823</v>
          </cell>
          <cell r="P218">
            <v>0</v>
          </cell>
          <cell r="Q218">
            <v>-14772.646012546495</v>
          </cell>
          <cell r="R218">
            <v>-14192.776213929057</v>
          </cell>
          <cell r="S218">
            <v>-1317.2328368639573</v>
          </cell>
          <cell r="T218">
            <v>-2124.7625324241817</v>
          </cell>
          <cell r="U218">
            <v>-550.39591873437166</v>
          </cell>
          <cell r="V218">
            <v>-2.9399700397625566</v>
          </cell>
          <cell r="W218">
            <v>-554.235395681113</v>
          </cell>
          <cell r="X218">
            <v>-380.49115902464837</v>
          </cell>
          <cell r="Y218">
            <v>-2208.3732002535835</v>
          </cell>
          <cell r="Z218">
            <v>-1169.1483486406505</v>
          </cell>
          <cell r="AA218">
            <v>-1315.9752043439075</v>
          </cell>
          <cell r="AB218">
            <v>-2061.418072020635</v>
          </cell>
          <cell r="AC218">
            <v>-112.29491830896586</v>
          </cell>
          <cell r="AD218">
            <v>-2395.5086575634778</v>
          </cell>
          <cell r="AE218">
            <v>-11116.447535574436</v>
          </cell>
          <cell r="AF218">
            <v>10183.286563719623</v>
          </cell>
          <cell r="AG218">
            <v>-3037.3897571228445</v>
          </cell>
          <cell r="AH218">
            <v>-4578.8949611540884</v>
          </cell>
          <cell r="AI218">
            <v>-710.54413531161845</v>
          </cell>
          <cell r="AJ218">
            <v>-928.20740667451173</v>
          </cell>
          <cell r="AK218">
            <v>-405.07799116149545</v>
          </cell>
          <cell r="AL218">
            <v>-1815.1271319901571</v>
          </cell>
          <cell r="AM218">
            <v>-1598.625254672952</v>
          </cell>
          <cell r="AN218">
            <v>-6321.5970877930522</v>
          </cell>
          <cell r="AO218">
            <v>-828.49747670907527</v>
          </cell>
          <cell r="AP218">
            <v>7.3206362314522266E-2</v>
          </cell>
          <cell r="AQ218">
            <v>-1075.8461030665785</v>
          </cell>
          <cell r="AR218">
            <v>209830.68068760633</v>
          </cell>
          <cell r="AS218">
            <v>-795.71268779877573</v>
          </cell>
          <cell r="AT218">
            <v>-70.886785829905421</v>
          </cell>
          <cell r="AU218">
            <v>215183.41349620745</v>
          </cell>
          <cell r="AV218">
            <v>903.83772475831211</v>
          </cell>
          <cell r="AW218">
            <v>-747.95938534382731</v>
          </cell>
          <cell r="AX218">
            <v>-415.91024694312364</v>
          </cell>
          <cell r="AY218">
            <v>-840.43022563308477</v>
          </cell>
          <cell r="AZ218">
            <v>-87.029449729248881</v>
          </cell>
          <cell r="BA218">
            <v>-737.15438258647919</v>
          </cell>
          <cell r="BB218">
            <v>-1040.1323283268139</v>
          </cell>
          <cell r="BC218">
            <v>-1172.8845016802661</v>
          </cell>
          <cell r="BD218">
            <v>-348.47053949255496</v>
          </cell>
          <cell r="BE218">
            <v>77817.591904103756</v>
          </cell>
          <cell r="BF218">
            <v>-98.406534142792225</v>
          </cell>
          <cell r="BG218">
            <v>92054.222237004898</v>
          </cell>
          <cell r="BH218">
            <v>71.084069851785898</v>
          </cell>
          <cell r="BI218">
            <v>873.36796195153147</v>
          </cell>
          <cell r="BJ218">
            <v>-791.64127325545996</v>
          </cell>
          <cell r="BK218">
            <v>-529.95434048958123</v>
          </cell>
          <cell r="BL218">
            <v>-1402.2648970950395</v>
          </cell>
          <cell r="BM218">
            <v>-157.95996042899787</v>
          </cell>
          <cell r="BN218">
            <v>-307.60976027697325</v>
          </cell>
          <cell r="BO218">
            <v>-653.77579303365201</v>
          </cell>
          <cell r="BP218">
            <v>-1131.7081426642835</v>
          </cell>
          <cell r="BQ218">
            <v>-10107.761663311161</v>
          </cell>
          <cell r="BR218">
            <v>-7176.9919944107533</v>
          </cell>
          <cell r="BS218">
            <v>-62.122882530093193</v>
          </cell>
          <cell r="BT218">
            <v>-160.2916968986392</v>
          </cell>
          <cell r="BU218">
            <v>482.31295556388795</v>
          </cell>
          <cell r="BV218">
            <v>1033.9388964967802</v>
          </cell>
          <cell r="BW218">
            <v>-2084.0557206561789</v>
          </cell>
          <cell r="BX218">
            <v>-1460.3255088524893</v>
          </cell>
          <cell r="BY218">
            <v>-192.37270943727344</v>
          </cell>
          <cell r="BZ218">
            <v>-835.82224808447063</v>
          </cell>
          <cell r="CA218">
            <v>-204.13807999994606</v>
          </cell>
          <cell r="CB218">
            <v>-1288.820000000298</v>
          </cell>
          <cell r="CC218">
            <v>-442.52450000029057</v>
          </cell>
          <cell r="CD218">
            <v>-1962.7704999996349</v>
          </cell>
          <cell r="CE218">
            <v>1049.4898200035095</v>
          </cell>
          <cell r="CF218">
            <v>-933.69900000002235</v>
          </cell>
          <cell r="CG218">
            <v>-683.11550000030547</v>
          </cell>
          <cell r="CH218">
            <v>-410.84200000017881</v>
          </cell>
          <cell r="CI218">
            <v>7080.1178199993446</v>
          </cell>
          <cell r="CJ218">
            <v>15.676500000059605</v>
          </cell>
          <cell r="CK218">
            <v>129.48249999992549</v>
          </cell>
          <cell r="CL218">
            <v>-3922.1540000000969</v>
          </cell>
          <cell r="CM218">
            <v>1656.82050000038</v>
          </cell>
          <cell r="CN218">
            <v>1478.5085000004619</v>
          </cell>
          <cell r="CO218">
            <v>-848.78299999982119</v>
          </cell>
          <cell r="CP218">
            <v>-953.56599999964237</v>
          </cell>
          <cell r="CQ218">
            <v>-1558.9564999993891</v>
          </cell>
          <cell r="CR218">
            <v>-232547.82800002396</v>
          </cell>
          <cell r="CS218">
            <v>345.39450000040233</v>
          </cell>
          <cell r="CT218">
            <v>-585.91100000031292</v>
          </cell>
          <cell r="CU218">
            <v>-819.70650000032037</v>
          </cell>
          <cell r="CV218">
            <v>122.47100000083447</v>
          </cell>
          <cell r="CW218">
            <v>67.631000000052154</v>
          </cell>
          <cell r="CX218">
            <v>-161.97299999976531</v>
          </cell>
          <cell r="CY218">
            <v>-4143.0535000003874</v>
          </cell>
          <cell r="CZ218">
            <v>24298.968999999575</v>
          </cell>
          <cell r="DA218">
            <v>-236843.16899999976</v>
          </cell>
          <cell r="DB218">
            <v>-1315.4130000006407</v>
          </cell>
          <cell r="DC218">
            <v>146.1984999999404</v>
          </cell>
          <cell r="DD218">
            <v>-13659.26600000076</v>
          </cell>
          <cell r="DE218">
            <v>1577.1304999887943</v>
          </cell>
          <cell r="DF218">
            <v>-1015.7485000006855</v>
          </cell>
          <cell r="DG218">
            <v>-545.10449999943376</v>
          </cell>
          <cell r="DH218">
            <v>-478.90199999976903</v>
          </cell>
          <cell r="DI218">
            <v>92.207000000402331</v>
          </cell>
          <cell r="DJ218">
            <v>248.77600000053644</v>
          </cell>
          <cell r="DK218">
            <v>26747.888999999966</v>
          </cell>
          <cell r="DL218">
            <v>-5531.3549999985844</v>
          </cell>
          <cell r="DM218">
            <v>-3602.3085000002757</v>
          </cell>
          <cell r="DN218">
            <v>-2219.0495000006631</v>
          </cell>
          <cell r="DO218">
            <v>-1393.2220000000671</v>
          </cell>
          <cell r="DP218">
            <v>-9955.2379999998957</v>
          </cell>
          <cell r="DQ218">
            <v>-770.81349999923259</v>
          </cell>
          <cell r="DR218">
            <v>30749.714500010014</v>
          </cell>
          <cell r="DS218">
            <v>-724.97100000083447</v>
          </cell>
          <cell r="DT218">
            <v>-1160.6895000003278</v>
          </cell>
          <cell r="DU218">
            <v>32740.543500000611</v>
          </cell>
          <cell r="DV218">
            <v>215.30949999950826</v>
          </cell>
          <cell r="DW218">
            <v>-1430.367499999702</v>
          </cell>
          <cell r="DX218">
            <v>7813.1660000002012</v>
          </cell>
          <cell r="DY218">
            <v>189.4579999987036</v>
          </cell>
          <cell r="DZ218">
            <v>-2467.6180000007153</v>
          </cell>
          <cell r="EA218">
            <v>-1174.1854999996722</v>
          </cell>
          <cell r="EB218">
            <v>-1082.5529999993742</v>
          </cell>
          <cell r="EC218">
            <v>-1520.7554999999702</v>
          </cell>
          <cell r="ED218">
            <v>-647.62250000052154</v>
          </cell>
          <cell r="EE218">
            <v>0</v>
          </cell>
        </row>
        <row r="219">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row>
        <row r="220">
          <cell r="A220">
            <v>0</v>
          </cell>
          <cell r="F220">
            <v>-2101.9527000002563</v>
          </cell>
          <cell r="G220">
            <v>-93.080400000326335</v>
          </cell>
          <cell r="H220">
            <v>-180.40290000010282</v>
          </cell>
          <cell r="I220">
            <v>0</v>
          </cell>
          <cell r="J220">
            <v>-1636.5236999988556</v>
          </cell>
          <cell r="K220">
            <v>-3791.9120000004768</v>
          </cell>
          <cell r="L220">
            <v>-2770.579080004245</v>
          </cell>
          <cell r="M220">
            <v>-164.7548600025475</v>
          </cell>
          <cell r="N220">
            <v>-745.34161999821663</v>
          </cell>
          <cell r="O220">
            <v>-618.3277000002563</v>
          </cell>
          <cell r="P220">
            <v>0</v>
          </cell>
          <cell r="Q220">
            <v>-14349.611400000751</v>
          </cell>
          <cell r="R220">
            <v>-39381.793230056763</v>
          </cell>
          <cell r="S220">
            <v>-6755.7657000012696</v>
          </cell>
          <cell r="T220">
            <v>-5345.0067999958992</v>
          </cell>
          <cell r="U220">
            <v>-3185.5212000012398</v>
          </cell>
          <cell r="V220">
            <v>-18.1570999994874</v>
          </cell>
          <cell r="W220">
            <v>-2099.5936399996281</v>
          </cell>
          <cell r="X220">
            <v>-1020.2931900005788</v>
          </cell>
          <cell r="Y220">
            <v>-3033.8279099948704</v>
          </cell>
          <cell r="Z220">
            <v>-2805.1444599963725</v>
          </cell>
          <cell r="AA220">
            <v>-1751.7082100026309</v>
          </cell>
          <cell r="AB220">
            <v>-2506.3720800019801</v>
          </cell>
          <cell r="AC220">
            <v>-663.41653000190854</v>
          </cell>
          <cell r="AD220">
            <v>-10196.98640999943</v>
          </cell>
          <cell r="AE220">
            <v>-46117.151690006256</v>
          </cell>
          <cell r="AF220">
            <v>428.53753000125289</v>
          </cell>
          <cell r="AG220">
            <v>-13201.162299998105</v>
          </cell>
          <cell r="AH220">
            <v>-7729.0129999965429</v>
          </cell>
          <cell r="AI220">
            <v>-1949.1893200017512</v>
          </cell>
          <cell r="AJ220">
            <v>-1277.9908699989319</v>
          </cell>
          <cell r="AK220">
            <v>-1252.1921800002456</v>
          </cell>
          <cell r="AL220">
            <v>-2226.6718600019813</v>
          </cell>
          <cell r="AM220">
            <v>-3486.9391100034118</v>
          </cell>
          <cell r="AN220">
            <v>-7060.9113299995661</v>
          </cell>
          <cell r="AO220">
            <v>-1578.7218499965966</v>
          </cell>
          <cell r="AP220">
            <v>-3.1728999987244606</v>
          </cell>
          <cell r="AQ220">
            <v>-6779.7244999967515</v>
          </cell>
          <cell r="AR220">
            <v>125226.80361002684</v>
          </cell>
          <cell r="AS220">
            <v>-5699.4547499977052</v>
          </cell>
          <cell r="AT220">
            <v>-2421.0598600022495</v>
          </cell>
          <cell r="AU220">
            <v>139043.3497999981</v>
          </cell>
          <cell r="AV220">
            <v>4872.7714699991047</v>
          </cell>
          <cell r="AW220">
            <v>304.23544000089169</v>
          </cell>
          <cell r="AX220">
            <v>576.24089999869466</v>
          </cell>
          <cell r="AY220">
            <v>-933.06546999514103</v>
          </cell>
          <cell r="AZ220">
            <v>-342.25168000161648</v>
          </cell>
          <cell r="BA220">
            <v>-605.5473700016737</v>
          </cell>
          <cell r="BB220">
            <v>-2218.4144399985671</v>
          </cell>
          <cell r="BC220">
            <v>-4087.4473900012672</v>
          </cell>
          <cell r="BD220">
            <v>-3262.5530399978161</v>
          </cell>
          <cell r="BE220">
            <v>31280.28855997324</v>
          </cell>
          <cell r="BF220">
            <v>-6891.206130001694</v>
          </cell>
          <cell r="BG220">
            <v>56665.573380000889</v>
          </cell>
          <cell r="BH220">
            <v>-511.93138000369072</v>
          </cell>
          <cell r="BI220">
            <v>4198.762319996953</v>
          </cell>
          <cell r="BJ220">
            <v>264.91486000269651</v>
          </cell>
          <cell r="BK220">
            <v>-585.58246000111103</v>
          </cell>
          <cell r="BL220">
            <v>-2746.0331999994814</v>
          </cell>
          <cell r="BM220">
            <v>-1633.1153199970722</v>
          </cell>
          <cell r="BN220">
            <v>-370.0259600058198</v>
          </cell>
          <cell r="BO220">
            <v>-1467.861369997263</v>
          </cell>
          <cell r="BP220">
            <v>-8293.7193800024688</v>
          </cell>
          <cell r="BQ220">
            <v>-7349.4868000037968</v>
          </cell>
          <cell r="BR220">
            <v>-30508.272540092468</v>
          </cell>
          <cell r="BS220">
            <v>-5868.5550900027156</v>
          </cell>
          <cell r="BT220">
            <v>-1994.7666100002825</v>
          </cell>
          <cell r="BU220">
            <v>139.55774000287056</v>
          </cell>
          <cell r="BV220">
            <v>5020.3729799948633</v>
          </cell>
          <cell r="BW220">
            <v>-3313.0223900005221</v>
          </cell>
          <cell r="BX220">
            <v>-3143.1221299991012</v>
          </cell>
          <cell r="BY220">
            <v>-868.23917999863625</v>
          </cell>
          <cell r="BZ220">
            <v>-4342.3511699959636</v>
          </cell>
          <cell r="CA220">
            <v>-1367.790100004524</v>
          </cell>
          <cell r="CB220">
            <v>-5678.4548900015652</v>
          </cell>
          <cell r="CC220">
            <v>-3352.5419999994338</v>
          </cell>
          <cell r="CD220">
            <v>-5739.3597000017762</v>
          </cell>
          <cell r="CE220">
            <v>-186579.54303997755</v>
          </cell>
          <cell r="CF220">
            <v>-7080.9803000018001</v>
          </cell>
          <cell r="CG220">
            <v>-6180.2769999988377</v>
          </cell>
          <cell r="CH220">
            <v>-3291.5472999997437</v>
          </cell>
          <cell r="CI220">
            <v>3249.9637100026011</v>
          </cell>
          <cell r="CJ220">
            <v>59.666100000962615</v>
          </cell>
          <cell r="CK220">
            <v>600.52804999798536</v>
          </cell>
          <cell r="CL220">
            <v>-19574.587060004473</v>
          </cell>
          <cell r="CM220">
            <v>-133127.50277999789</v>
          </cell>
          <cell r="CN220">
            <v>-1406.4501100033522</v>
          </cell>
          <cell r="CO220">
            <v>-4542.8542700000107</v>
          </cell>
          <cell r="CP220">
            <v>-10288.093829996884</v>
          </cell>
          <cell r="CQ220">
            <v>-4997.4082500040531</v>
          </cell>
          <cell r="CR220">
            <v>-159609.04425001144</v>
          </cell>
          <cell r="CS220">
            <v>-3263.672800000757</v>
          </cell>
          <cell r="CT220">
            <v>-6575.9806000031531</v>
          </cell>
          <cell r="CU220">
            <v>-4279.4061999991536</v>
          </cell>
          <cell r="CV220">
            <v>-1470.7375499978662</v>
          </cell>
          <cell r="CW220">
            <v>8310.6818000003695</v>
          </cell>
          <cell r="CX220">
            <v>-1555.0627899989486</v>
          </cell>
          <cell r="CY220">
            <v>-21163.528970003128</v>
          </cell>
          <cell r="CZ220">
            <v>-2355.2825099974871</v>
          </cell>
          <cell r="DA220">
            <v>-96516.666529998183</v>
          </cell>
          <cell r="DB220">
            <v>-6461.5160000026226</v>
          </cell>
          <cell r="DC220">
            <v>-8276.1816999949515</v>
          </cell>
          <cell r="DD220">
            <v>-16001.690399996936</v>
          </cell>
          <cell r="DE220">
            <v>-71496.664450109005</v>
          </cell>
          <cell r="DF220">
            <v>-4887.220600001514</v>
          </cell>
          <cell r="DG220">
            <v>-5153.0957000032067</v>
          </cell>
          <cell r="DH220">
            <v>-2607.6760999970138</v>
          </cell>
          <cell r="DI220">
            <v>-1263.5672499984503</v>
          </cell>
          <cell r="DJ220">
            <v>353.76640000008047</v>
          </cell>
          <cell r="DK220">
            <v>13509.195899996907</v>
          </cell>
          <cell r="DL220">
            <v>-15642.483730003238</v>
          </cell>
          <cell r="DM220">
            <v>-15087.30544000119</v>
          </cell>
          <cell r="DN220">
            <v>-13637.705730006099</v>
          </cell>
          <cell r="DO220">
            <v>-12896.557799998671</v>
          </cell>
          <cell r="DP220">
            <v>-6875.3556000031531</v>
          </cell>
          <cell r="DQ220">
            <v>-7308.6587999984622</v>
          </cell>
          <cell r="DR220">
            <v>-15228.577480018139</v>
          </cell>
          <cell r="DS220">
            <v>-3778.3028200045228</v>
          </cell>
          <cell r="DT220">
            <v>-4019.9569000005722</v>
          </cell>
          <cell r="DU220">
            <v>24824.872500009835</v>
          </cell>
          <cell r="DV220">
            <v>1904.0638100020587</v>
          </cell>
          <cell r="DW220">
            <v>-2490.9938799962401</v>
          </cell>
          <cell r="DX220">
            <v>-2865.5112299956381</v>
          </cell>
          <cell r="DY220">
            <v>-1724.7812800034881</v>
          </cell>
          <cell r="DZ220">
            <v>-7289.7297699898481</v>
          </cell>
          <cell r="EA220">
            <v>-3577.4744599983096</v>
          </cell>
          <cell r="EB220">
            <v>-3992.1334000006318</v>
          </cell>
          <cell r="EC220">
            <v>-6466.7302000001073</v>
          </cell>
          <cell r="ED220">
            <v>-5751.8998499959707</v>
          </cell>
          <cell r="EE220">
            <v>0</v>
          </cell>
        </row>
        <row r="221">
          <cell r="A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row>
        <row r="222">
          <cell r="A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row>
        <row r="223">
          <cell r="A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row>
        <row r="224">
          <cell r="A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row>
        <row r="225">
          <cell r="A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row>
        <row r="226">
          <cell r="A226" t="str">
            <v>Total Gas Fuel Burn Expense</v>
          </cell>
          <cell r="F226">
            <v>-2101.9527000002563</v>
          </cell>
          <cell r="G226">
            <v>-93.080400000326335</v>
          </cell>
          <cell r="H226">
            <v>-180.40290000010282</v>
          </cell>
          <cell r="I226">
            <v>0</v>
          </cell>
          <cell r="J226">
            <v>-1636.5236999988556</v>
          </cell>
          <cell r="K226">
            <v>-3791.9120000004768</v>
          </cell>
          <cell r="L226">
            <v>-2770.579080004245</v>
          </cell>
          <cell r="M226">
            <v>-164.7548600025475</v>
          </cell>
          <cell r="N226">
            <v>-745.34161999821663</v>
          </cell>
          <cell r="O226">
            <v>-618.3277000002563</v>
          </cell>
          <cell r="P226">
            <v>0</v>
          </cell>
          <cell r="Q226">
            <v>-14349.611400000751</v>
          </cell>
          <cell r="R226">
            <v>-39381.793230056763</v>
          </cell>
          <cell r="S226">
            <v>-6755.7657000012696</v>
          </cell>
          <cell r="T226">
            <v>-5345.0067999958992</v>
          </cell>
          <cell r="U226">
            <v>-3185.5212000012398</v>
          </cell>
          <cell r="V226">
            <v>-18.1570999994874</v>
          </cell>
          <cell r="W226">
            <v>-2099.5936399996281</v>
          </cell>
          <cell r="X226">
            <v>-1020.2931900005788</v>
          </cell>
          <cell r="Y226">
            <v>-3033.8279099948704</v>
          </cell>
          <cell r="Z226">
            <v>-2805.1444599963725</v>
          </cell>
          <cell r="AA226">
            <v>-1751.7082100026309</v>
          </cell>
          <cell r="AB226">
            <v>-2506.3720800019801</v>
          </cell>
          <cell r="AC226">
            <v>-663.41653000190854</v>
          </cell>
          <cell r="AD226">
            <v>-10196.98640999943</v>
          </cell>
          <cell r="AE226">
            <v>-46117.151690006256</v>
          </cell>
          <cell r="AF226">
            <v>428.53753000125289</v>
          </cell>
          <cell r="AG226">
            <v>-13201.162299998105</v>
          </cell>
          <cell r="AH226">
            <v>-7729.0129999965429</v>
          </cell>
          <cell r="AI226">
            <v>-1949.1893200017512</v>
          </cell>
          <cell r="AJ226">
            <v>-1277.9908699989319</v>
          </cell>
          <cell r="AK226">
            <v>-1252.1921800002456</v>
          </cell>
          <cell r="AL226">
            <v>-2226.6718600019813</v>
          </cell>
          <cell r="AM226">
            <v>-3486.9391100034118</v>
          </cell>
          <cell r="AN226">
            <v>-7060.9113299995661</v>
          </cell>
          <cell r="AO226">
            <v>-1578.7218499965966</v>
          </cell>
          <cell r="AP226">
            <v>-3.1728999987244606</v>
          </cell>
          <cell r="AQ226">
            <v>-6779.7244999967515</v>
          </cell>
          <cell r="AR226">
            <v>125226.80361002684</v>
          </cell>
          <cell r="AS226">
            <v>-5699.4547499977052</v>
          </cell>
          <cell r="AT226">
            <v>-2421.0598600022495</v>
          </cell>
          <cell r="AU226">
            <v>139043.3497999981</v>
          </cell>
          <cell r="AV226">
            <v>4872.7714699991047</v>
          </cell>
          <cell r="AW226">
            <v>304.23544000089169</v>
          </cell>
          <cell r="AX226">
            <v>576.24089999869466</v>
          </cell>
          <cell r="AY226">
            <v>-933.06546999514103</v>
          </cell>
          <cell r="AZ226">
            <v>-342.25168000161648</v>
          </cell>
          <cell r="BA226">
            <v>-605.5473700016737</v>
          </cell>
          <cell r="BB226">
            <v>-2218.4144399985671</v>
          </cell>
          <cell r="BC226">
            <v>-4087.4473900012672</v>
          </cell>
          <cell r="BD226">
            <v>-3262.5530399978161</v>
          </cell>
          <cell r="BE226">
            <v>31280.28855997324</v>
          </cell>
          <cell r="BF226">
            <v>-6891.206130001694</v>
          </cell>
          <cell r="BG226">
            <v>56665.573380000889</v>
          </cell>
          <cell r="BH226">
            <v>-511.93138000369072</v>
          </cell>
          <cell r="BI226">
            <v>4198.762319996953</v>
          </cell>
          <cell r="BJ226">
            <v>264.91486000269651</v>
          </cell>
          <cell r="BK226">
            <v>-585.58246000111103</v>
          </cell>
          <cell r="BL226">
            <v>-2746.0331999994814</v>
          </cell>
          <cell r="BM226">
            <v>-1633.1153199970722</v>
          </cell>
          <cell r="BN226">
            <v>-370.0259600058198</v>
          </cell>
          <cell r="BO226">
            <v>-1467.861369997263</v>
          </cell>
          <cell r="BP226">
            <v>-8293.7193800024688</v>
          </cell>
          <cell r="BQ226">
            <v>-7349.4868000037968</v>
          </cell>
          <cell r="BR226">
            <v>-30508.272540092468</v>
          </cell>
          <cell r="BS226">
            <v>-5868.5550900027156</v>
          </cell>
          <cell r="BT226">
            <v>-1994.7666100002825</v>
          </cell>
          <cell r="BU226">
            <v>139.55774000287056</v>
          </cell>
          <cell r="BV226">
            <v>5020.3729799948633</v>
          </cell>
          <cell r="BW226">
            <v>-3313.0223900005221</v>
          </cell>
          <cell r="BX226">
            <v>-3143.1221299991012</v>
          </cell>
          <cell r="BY226">
            <v>-868.23917999863625</v>
          </cell>
          <cell r="BZ226">
            <v>-4342.3511699959636</v>
          </cell>
          <cell r="CA226">
            <v>-1367.7901000082493</v>
          </cell>
          <cell r="CB226">
            <v>-5678.4548900015652</v>
          </cell>
          <cell r="CC226">
            <v>-3352.5419999994338</v>
          </cell>
          <cell r="CD226">
            <v>-5739.3597000017762</v>
          </cell>
          <cell r="CE226">
            <v>-186579.54303997755</v>
          </cell>
          <cell r="CF226">
            <v>-7080.9803000018001</v>
          </cell>
          <cell r="CG226">
            <v>-6180.2769999988377</v>
          </cell>
          <cell r="CH226">
            <v>-3291.5472999997437</v>
          </cell>
          <cell r="CI226">
            <v>3249.9637100026011</v>
          </cell>
          <cell r="CJ226">
            <v>59.666100000962615</v>
          </cell>
          <cell r="CK226">
            <v>600.52804999798536</v>
          </cell>
          <cell r="CL226">
            <v>-19574.587060004473</v>
          </cell>
          <cell r="CM226">
            <v>-133127.50277999789</v>
          </cell>
          <cell r="CN226">
            <v>-1406.4501100033522</v>
          </cell>
          <cell r="CO226">
            <v>-4542.8542700000107</v>
          </cell>
          <cell r="CP226">
            <v>-10288.093829996884</v>
          </cell>
          <cell r="CQ226">
            <v>-4997.4082500040531</v>
          </cell>
          <cell r="CR226">
            <v>-159609.04425001144</v>
          </cell>
          <cell r="CS226">
            <v>-3263.6727999970317</v>
          </cell>
          <cell r="CT226">
            <v>-6575.9806000031531</v>
          </cell>
          <cell r="CU226">
            <v>-4279.4061999991536</v>
          </cell>
          <cell r="CV226">
            <v>-1470.7375499978662</v>
          </cell>
          <cell r="CW226">
            <v>8310.6818000003695</v>
          </cell>
          <cell r="CX226">
            <v>-1555.0627899989486</v>
          </cell>
          <cell r="CY226">
            <v>-21163.528970003128</v>
          </cell>
          <cell r="CZ226">
            <v>-2355.2825099974871</v>
          </cell>
          <cell r="DA226">
            <v>-96516.666529998183</v>
          </cell>
          <cell r="DB226">
            <v>-6461.5160000026226</v>
          </cell>
          <cell r="DC226">
            <v>-8276.1816999949515</v>
          </cell>
          <cell r="DD226">
            <v>-16001.690399996936</v>
          </cell>
          <cell r="DE226">
            <v>-71496.664450109005</v>
          </cell>
          <cell r="DF226">
            <v>-4887.220600001514</v>
          </cell>
          <cell r="DG226">
            <v>-5153.0957000032067</v>
          </cell>
          <cell r="DH226">
            <v>-2607.6760999970138</v>
          </cell>
          <cell r="DI226">
            <v>-1263.5672499984503</v>
          </cell>
          <cell r="DJ226">
            <v>353.76640000008047</v>
          </cell>
          <cell r="DK226">
            <v>13509.195899996907</v>
          </cell>
          <cell r="DL226">
            <v>-15642.483730003238</v>
          </cell>
          <cell r="DM226">
            <v>-15087.30544000119</v>
          </cell>
          <cell r="DN226">
            <v>-13637.705730006099</v>
          </cell>
          <cell r="DO226">
            <v>-12896.557799998671</v>
          </cell>
          <cell r="DP226">
            <v>-6875.3556000031531</v>
          </cell>
          <cell r="DQ226">
            <v>-7308.6587999984622</v>
          </cell>
          <cell r="DR226">
            <v>-15228.577480018139</v>
          </cell>
          <cell r="DS226">
            <v>-3778.3028200045228</v>
          </cell>
          <cell r="DT226">
            <v>-4019.9569000005722</v>
          </cell>
          <cell r="DU226">
            <v>24824.872500009835</v>
          </cell>
          <cell r="DV226">
            <v>1904.0638100020587</v>
          </cell>
          <cell r="DW226">
            <v>-2490.9938799962401</v>
          </cell>
          <cell r="DX226">
            <v>-2865.5112299956381</v>
          </cell>
          <cell r="DY226">
            <v>-1724.7812800034881</v>
          </cell>
          <cell r="DZ226">
            <v>-7289.7297699898481</v>
          </cell>
          <cell r="EA226">
            <v>-3577.4744599983096</v>
          </cell>
          <cell r="EB226">
            <v>-3992.1334000006318</v>
          </cell>
          <cell r="EC226">
            <v>-6466.7302000001073</v>
          </cell>
          <cell r="ED226">
            <v>-5751.8998499959707</v>
          </cell>
          <cell r="EE226">
            <v>0</v>
          </cell>
        </row>
        <row r="227">
          <cell r="A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row>
        <row r="228">
          <cell r="A228" t="str">
            <v>Other Generation</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row>
        <row r="229">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row>
        <row r="230">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row>
        <row r="231">
          <cell r="F231">
            <v>1238.6339999999909</v>
          </cell>
          <cell r="G231">
            <v>1036.1159999999945</v>
          </cell>
          <cell r="H231">
            <v>1265.7540000000154</v>
          </cell>
          <cell r="I231">
            <v>1087.9379999999946</v>
          </cell>
          <cell r="J231">
            <v>1073.5320000000065</v>
          </cell>
          <cell r="K231">
            <v>1347.3839999999909</v>
          </cell>
          <cell r="L231">
            <v>1550.3399999999965</v>
          </cell>
          <cell r="M231">
            <v>1612.9619999999995</v>
          </cell>
          <cell r="N231">
            <v>1582.9499999999971</v>
          </cell>
          <cell r="O231">
            <v>1516.6319999999978</v>
          </cell>
          <cell r="P231">
            <v>1513.1399999999994</v>
          </cell>
          <cell r="Q231">
            <v>1489.1399999999994</v>
          </cell>
          <cell r="R231">
            <v>16586.43069999991</v>
          </cell>
          <cell r="S231">
            <v>1259.277900000001</v>
          </cell>
          <cell r="T231">
            <v>1053.3845999999903</v>
          </cell>
          <cell r="U231">
            <v>1286.8499000000011</v>
          </cell>
          <cell r="V231">
            <v>1106.0702999999921</v>
          </cell>
          <cell r="W231">
            <v>1091.4242000000086</v>
          </cell>
          <cell r="X231">
            <v>1369.840400000001</v>
          </cell>
          <cell r="Y231">
            <v>1576.1790000000037</v>
          </cell>
          <cell r="Z231">
            <v>1639.8447000000015</v>
          </cell>
          <cell r="AA231">
            <v>1609.3325000000041</v>
          </cell>
          <cell r="AB231">
            <v>1541.9091999999946</v>
          </cell>
          <cell r="AC231">
            <v>1538.3589999999967</v>
          </cell>
          <cell r="AD231">
            <v>1513.9590000000317</v>
          </cell>
          <cell r="AE231">
            <v>17180.717399999965</v>
          </cell>
          <cell r="AF231">
            <v>1300.5657000000065</v>
          </cell>
          <cell r="AG231">
            <v>1138.3910999999789</v>
          </cell>
          <cell r="AH231">
            <v>1329.0417000000016</v>
          </cell>
          <cell r="AI231">
            <v>1142.3349000000162</v>
          </cell>
          <cell r="AJ231">
            <v>1127.2085999999836</v>
          </cell>
          <cell r="AK231">
            <v>1414.7532000000065</v>
          </cell>
          <cell r="AL231">
            <v>1627.8569999999891</v>
          </cell>
          <cell r="AM231">
            <v>1693.6100999999908</v>
          </cell>
          <cell r="AN231">
            <v>1662.0975000000035</v>
          </cell>
          <cell r="AO231">
            <v>1592.4636000000173</v>
          </cell>
          <cell r="AP231">
            <v>1588.7969999999914</v>
          </cell>
          <cell r="AQ231">
            <v>1563.5970000000671</v>
          </cell>
          <cell r="AR231">
            <v>11377.598575425334</v>
          </cell>
          <cell r="AS231">
            <v>550.69483199995011</v>
          </cell>
          <cell r="AT231">
            <v>503.62854079995304</v>
          </cell>
          <cell r="AU231">
            <v>736.51973632001318</v>
          </cell>
          <cell r="AV231">
            <v>647.60074480003095</v>
          </cell>
          <cell r="AW231">
            <v>777.49787360001937</v>
          </cell>
          <cell r="AX231">
            <v>1095.2014511839952</v>
          </cell>
          <cell r="AY231">
            <v>1387.9384152639832</v>
          </cell>
          <cell r="AZ231">
            <v>1442.8506401600025</v>
          </cell>
          <cell r="BA231">
            <v>1341.115980912029</v>
          </cell>
          <cell r="BB231">
            <v>1128.8705753599643</v>
          </cell>
          <cell r="BC231">
            <v>899.99884160002694</v>
          </cell>
          <cell r="BD231">
            <v>865.68094342481345</v>
          </cell>
          <cell r="BE231">
            <v>11649.495899999514</v>
          </cell>
          <cell r="BF231">
            <v>571.3387319999747</v>
          </cell>
          <cell r="BG231">
            <v>520.89714080002159</v>
          </cell>
          <cell r="BH231">
            <v>757.61563631996978</v>
          </cell>
          <cell r="BI231">
            <v>665.73304479999933</v>
          </cell>
          <cell r="BJ231">
            <v>795.39007359999232</v>
          </cell>
          <cell r="BK231">
            <v>1117.6578511839907</v>
          </cell>
          <cell r="BL231">
            <v>1413.7774152639904</v>
          </cell>
          <cell r="BM231">
            <v>1469.7333401599899</v>
          </cell>
          <cell r="BN231">
            <v>1367.4984809119778</v>
          </cell>
          <cell r="BO231">
            <v>1154.1477753599174</v>
          </cell>
          <cell r="BP231">
            <v>925.2178415999515</v>
          </cell>
          <cell r="BQ231">
            <v>890.48856799997156</v>
          </cell>
          <cell r="BR231">
            <v>11816.777699999511</v>
          </cell>
          <cell r="BS231">
            <v>564.46935900009703</v>
          </cell>
          <cell r="BT231">
            <v>517.83672459999798</v>
          </cell>
          <cell r="BU231">
            <v>761.45631983998464</v>
          </cell>
          <cell r="BV231">
            <v>669.9434913500445</v>
          </cell>
          <cell r="BW231">
            <v>808.19929070002399</v>
          </cell>
          <cell r="BX231">
            <v>1141.1951418829849</v>
          </cell>
          <cell r="BY231">
            <v>1448.8455662179913</v>
          </cell>
          <cell r="BZ231">
            <v>1506.1461051700171</v>
          </cell>
          <cell r="CA231">
            <v>1398.5532297190221</v>
          </cell>
          <cell r="CB231">
            <v>1174.1477863200125</v>
          </cell>
          <cell r="CC231">
            <v>931.02976919995854</v>
          </cell>
          <cell r="CD231">
            <v>894.95491600001696</v>
          </cell>
          <cell r="CE231">
            <v>12120.333994399756</v>
          </cell>
          <cell r="CF231">
            <v>585.11325900006341</v>
          </cell>
          <cell r="CG231">
            <v>566.7529190001078</v>
          </cell>
          <cell r="CH231">
            <v>782.55221984005766</v>
          </cell>
          <cell r="CI231">
            <v>688.07579135004198</v>
          </cell>
          <cell r="CJ231">
            <v>826.09149069999694</v>
          </cell>
          <cell r="CK231">
            <v>1163.6515418830095</v>
          </cell>
          <cell r="CL231">
            <v>1474.6845662179694</v>
          </cell>
          <cell r="CM231">
            <v>1533.0288051700045</v>
          </cell>
          <cell r="CN231">
            <v>1424.9357297189708</v>
          </cell>
          <cell r="CO231">
            <v>1199.4249863199948</v>
          </cell>
          <cell r="CP231">
            <v>956.24876919999951</v>
          </cell>
          <cell r="CQ231">
            <v>919.77391599991824</v>
          </cell>
          <cell r="CR231">
            <v>12255.968199999537</v>
          </cell>
          <cell r="CS231">
            <v>578.24388600001112</v>
          </cell>
          <cell r="CT231">
            <v>532.04490839998471</v>
          </cell>
          <cell r="CU231">
            <v>786.39290336001432</v>
          </cell>
          <cell r="CV231">
            <v>692.28623790002894</v>
          </cell>
          <cell r="CW231">
            <v>838.90070779997041</v>
          </cell>
          <cell r="CX231">
            <v>1187.1888325820037</v>
          </cell>
          <cell r="CY231">
            <v>1509.7527171719994</v>
          </cell>
          <cell r="CZ231">
            <v>1569.4415701799735</v>
          </cell>
          <cell r="DA231">
            <v>1455.990478525986</v>
          </cell>
          <cell r="DB231">
            <v>1219.4249972800026</v>
          </cell>
          <cell r="DC231">
            <v>962.06069679997745</v>
          </cell>
          <cell r="DD231">
            <v>924.24026400002185</v>
          </cell>
          <cell r="DE231">
            <v>12527.876899999566</v>
          </cell>
          <cell r="DF231">
            <v>598.8877859999775</v>
          </cell>
          <cell r="DG231">
            <v>549.31350839999504</v>
          </cell>
          <cell r="DH231">
            <v>807.48880336002912</v>
          </cell>
          <cell r="DI231">
            <v>710.41853790002642</v>
          </cell>
          <cell r="DJ231">
            <v>856.79290780000156</v>
          </cell>
          <cell r="DK231">
            <v>1209.6452325820283</v>
          </cell>
          <cell r="DL231">
            <v>1535.5917171720066</v>
          </cell>
          <cell r="DM231">
            <v>1596.32427017999</v>
          </cell>
          <cell r="DN231">
            <v>1482.3729785259929</v>
          </cell>
          <cell r="DO231">
            <v>1244.7021972800139</v>
          </cell>
          <cell r="DP231">
            <v>987.27969679998932</v>
          </cell>
          <cell r="DQ231">
            <v>949.05926400003955</v>
          </cell>
          <cell r="DR231">
            <v>13071.69430000009</v>
          </cell>
          <cell r="DS231">
            <v>640.17558599996846</v>
          </cell>
          <cell r="DT231">
            <v>583.85070839995751</v>
          </cell>
          <cell r="DU231">
            <v>849.68060335997143</v>
          </cell>
          <cell r="DV231">
            <v>746.68313789999229</v>
          </cell>
          <cell r="DW231">
            <v>892.57730779997655</v>
          </cell>
          <cell r="DX231">
            <v>1254.5580325819901</v>
          </cell>
          <cell r="DY231">
            <v>1587.269717172021</v>
          </cell>
          <cell r="DZ231">
            <v>1650.0896701799938</v>
          </cell>
          <cell r="EA231">
            <v>1535.1379785259778</v>
          </cell>
          <cell r="EB231">
            <v>1295.2565972800367</v>
          </cell>
          <cell r="EC231">
            <v>1037.7176968000713</v>
          </cell>
          <cell r="ED231">
            <v>998.69726399995852</v>
          </cell>
          <cell r="EE231">
            <v>0</v>
          </cell>
        </row>
        <row r="232">
          <cell r="A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row>
        <row r="233">
          <cell r="A233" t="str">
            <v>Total Other Generation</v>
          </cell>
          <cell r="F233">
            <v>1238.6339999999909</v>
          </cell>
          <cell r="G233">
            <v>1036.1159999999945</v>
          </cell>
          <cell r="H233">
            <v>1265.7540000000154</v>
          </cell>
          <cell r="I233">
            <v>1087.9379999999946</v>
          </cell>
          <cell r="J233">
            <v>1073.5320000000065</v>
          </cell>
          <cell r="K233">
            <v>1347.3839999999909</v>
          </cell>
          <cell r="L233">
            <v>1550.3399999999965</v>
          </cell>
          <cell r="M233">
            <v>1612.9619999999995</v>
          </cell>
          <cell r="N233">
            <v>1582.9499999999971</v>
          </cell>
          <cell r="O233">
            <v>1516.6319999999978</v>
          </cell>
          <cell r="P233">
            <v>1513.1399999999994</v>
          </cell>
          <cell r="Q233">
            <v>1489.1399999999994</v>
          </cell>
          <cell r="R233">
            <v>16586.43069999991</v>
          </cell>
          <cell r="S233">
            <v>1259.277900000001</v>
          </cell>
          <cell r="T233">
            <v>1053.3845999999903</v>
          </cell>
          <cell r="U233">
            <v>1286.8499000000011</v>
          </cell>
          <cell r="V233">
            <v>1106.0702999999921</v>
          </cell>
          <cell r="W233">
            <v>1091.4242000000086</v>
          </cell>
          <cell r="X233">
            <v>1369.840400000001</v>
          </cell>
          <cell r="Y233">
            <v>1576.1790000000037</v>
          </cell>
          <cell r="Z233">
            <v>1639.8447000000015</v>
          </cell>
          <cell r="AA233">
            <v>1609.3325000000041</v>
          </cell>
          <cell r="AB233">
            <v>1541.9091999999946</v>
          </cell>
          <cell r="AC233">
            <v>1538.3589999999967</v>
          </cell>
          <cell r="AD233">
            <v>1513.9590000000317</v>
          </cell>
          <cell r="AE233">
            <v>17180.717399999965</v>
          </cell>
          <cell r="AF233">
            <v>1300.5657000000065</v>
          </cell>
          <cell r="AG233">
            <v>1138.3910999999789</v>
          </cell>
          <cell r="AH233">
            <v>1329.0417000000016</v>
          </cell>
          <cell r="AI233">
            <v>1142.3349000000162</v>
          </cell>
          <cell r="AJ233">
            <v>1127.2085999999836</v>
          </cell>
          <cell r="AK233">
            <v>1414.7532000000065</v>
          </cell>
          <cell r="AL233">
            <v>1627.8569999999891</v>
          </cell>
          <cell r="AM233">
            <v>1693.6100999999908</v>
          </cell>
          <cell r="AN233">
            <v>1662.0975000000035</v>
          </cell>
          <cell r="AO233">
            <v>1592.4636000000173</v>
          </cell>
          <cell r="AP233">
            <v>1588.7969999999914</v>
          </cell>
          <cell r="AQ233">
            <v>1563.5970000000671</v>
          </cell>
          <cell r="AR233">
            <v>11377.598575425334</v>
          </cell>
          <cell r="AS233">
            <v>550.69483199995011</v>
          </cell>
          <cell r="AT233">
            <v>503.62854079995304</v>
          </cell>
          <cell r="AU233">
            <v>736.51973632001318</v>
          </cell>
          <cell r="AV233">
            <v>647.60074480003095</v>
          </cell>
          <cell r="AW233">
            <v>777.49787360001937</v>
          </cell>
          <cell r="AX233">
            <v>1095.2014511839952</v>
          </cell>
          <cell r="AY233">
            <v>1387.9384152639832</v>
          </cell>
          <cell r="AZ233">
            <v>1442.8506401600025</v>
          </cell>
          <cell r="BA233">
            <v>1341.115980912029</v>
          </cell>
          <cell r="BB233">
            <v>1128.8705753599643</v>
          </cell>
          <cell r="BC233">
            <v>899.99884160002694</v>
          </cell>
          <cell r="BD233">
            <v>865.68094342481345</v>
          </cell>
          <cell r="BE233">
            <v>11649.495899999514</v>
          </cell>
          <cell r="BF233">
            <v>571.3387319999747</v>
          </cell>
          <cell r="BG233">
            <v>520.89714080002159</v>
          </cell>
          <cell r="BH233">
            <v>757.61563631996978</v>
          </cell>
          <cell r="BI233">
            <v>665.73304479999933</v>
          </cell>
          <cell r="BJ233">
            <v>795.39007359999232</v>
          </cell>
          <cell r="BK233">
            <v>1117.6578511839907</v>
          </cell>
          <cell r="BL233">
            <v>1413.7774152639904</v>
          </cell>
          <cell r="BM233">
            <v>1469.7333401599899</v>
          </cell>
          <cell r="BN233">
            <v>1367.4984809119778</v>
          </cell>
          <cell r="BO233">
            <v>1154.1477753599174</v>
          </cell>
          <cell r="BP233">
            <v>925.2178415999515</v>
          </cell>
          <cell r="BQ233">
            <v>890.48856799997156</v>
          </cell>
          <cell r="BR233">
            <v>11816.777699999511</v>
          </cell>
          <cell r="BS233">
            <v>564.46935900009703</v>
          </cell>
          <cell r="BT233">
            <v>517.83672459999798</v>
          </cell>
          <cell r="BU233">
            <v>761.45631983998464</v>
          </cell>
          <cell r="BV233">
            <v>669.9434913500445</v>
          </cell>
          <cell r="BW233">
            <v>808.19929070002399</v>
          </cell>
          <cell r="BX233">
            <v>1141.1951418829849</v>
          </cell>
          <cell r="BY233">
            <v>1448.8455662179913</v>
          </cell>
          <cell r="BZ233">
            <v>1506.1461051700171</v>
          </cell>
          <cell r="CA233">
            <v>1398.5532297190221</v>
          </cell>
          <cell r="CB233">
            <v>1174.1477863200125</v>
          </cell>
          <cell r="CC233">
            <v>931.02976919995854</v>
          </cell>
          <cell r="CD233">
            <v>894.95491600001696</v>
          </cell>
          <cell r="CE233">
            <v>12120.333994399756</v>
          </cell>
          <cell r="CF233">
            <v>585.11325900006341</v>
          </cell>
          <cell r="CG233">
            <v>566.7529190001078</v>
          </cell>
          <cell r="CH233">
            <v>782.55221984005766</v>
          </cell>
          <cell r="CI233">
            <v>688.07579135004198</v>
          </cell>
          <cell r="CJ233">
            <v>826.09149069999694</v>
          </cell>
          <cell r="CK233">
            <v>1163.6515418830095</v>
          </cell>
          <cell r="CL233">
            <v>1474.6845662179694</v>
          </cell>
          <cell r="CM233">
            <v>1533.0288051700045</v>
          </cell>
          <cell r="CN233">
            <v>1424.9357297189708</v>
          </cell>
          <cell r="CO233">
            <v>1199.4249863199948</v>
          </cell>
          <cell r="CP233">
            <v>956.24876919999951</v>
          </cell>
          <cell r="CQ233">
            <v>919.77391599991824</v>
          </cell>
          <cell r="CR233">
            <v>12255.968199999537</v>
          </cell>
          <cell r="CS233">
            <v>578.24388600001112</v>
          </cell>
          <cell r="CT233">
            <v>532.04490839998471</v>
          </cell>
          <cell r="CU233">
            <v>786.39290336001432</v>
          </cell>
          <cell r="CV233">
            <v>692.28623790002894</v>
          </cell>
          <cell r="CW233">
            <v>838.90070779997041</v>
          </cell>
          <cell r="CX233">
            <v>1187.1888325820037</v>
          </cell>
          <cell r="CY233">
            <v>1509.7527171719994</v>
          </cell>
          <cell r="CZ233">
            <v>1569.4415701799735</v>
          </cell>
          <cell r="DA233">
            <v>1455.990478525986</v>
          </cell>
          <cell r="DB233">
            <v>1219.4249972800026</v>
          </cell>
          <cell r="DC233">
            <v>962.06069679997745</v>
          </cell>
          <cell r="DD233">
            <v>924.24026400002185</v>
          </cell>
          <cell r="DE233">
            <v>12527.876899999566</v>
          </cell>
          <cell r="DF233">
            <v>598.8877859999775</v>
          </cell>
          <cell r="DG233">
            <v>549.31350839999504</v>
          </cell>
          <cell r="DH233">
            <v>807.48880336002912</v>
          </cell>
          <cell r="DI233">
            <v>710.41853790002642</v>
          </cell>
          <cell r="DJ233">
            <v>856.79290780000156</v>
          </cell>
          <cell r="DK233">
            <v>1209.6452325820283</v>
          </cell>
          <cell r="DL233">
            <v>1535.5917171720066</v>
          </cell>
          <cell r="DM233">
            <v>1596.32427017999</v>
          </cell>
          <cell r="DN233">
            <v>1482.3729785259929</v>
          </cell>
          <cell r="DO233">
            <v>1244.7021972800139</v>
          </cell>
          <cell r="DP233">
            <v>987.27969679998932</v>
          </cell>
          <cell r="DQ233">
            <v>949.05926400003955</v>
          </cell>
          <cell r="DR233">
            <v>13071.69430000009</v>
          </cell>
          <cell r="DS233">
            <v>640.17558599996846</v>
          </cell>
          <cell r="DT233">
            <v>583.85070839995751</v>
          </cell>
          <cell r="DU233">
            <v>849.68060335997143</v>
          </cell>
          <cell r="DV233">
            <v>746.68313789999229</v>
          </cell>
          <cell r="DW233">
            <v>892.57730779997655</v>
          </cell>
          <cell r="DX233">
            <v>1254.5580325819901</v>
          </cell>
          <cell r="DY233">
            <v>1587.269717172021</v>
          </cell>
          <cell r="DZ233">
            <v>1650.0896701799938</v>
          </cell>
          <cell r="EA233">
            <v>1535.1379785259778</v>
          </cell>
          <cell r="EB233">
            <v>1295.2565972800367</v>
          </cell>
          <cell r="EC233">
            <v>1037.7176968000713</v>
          </cell>
          <cell r="ED233">
            <v>998.69726399995852</v>
          </cell>
          <cell r="EE233">
            <v>0</v>
          </cell>
        </row>
        <row r="234">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row>
        <row r="235">
          <cell r="A235" t="str">
            <v>IRP Resources</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row>
        <row r="236">
          <cell r="A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row>
        <row r="237">
          <cell r="A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row>
        <row r="238">
          <cell r="A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row>
        <row r="239">
          <cell r="A239">
            <v>0</v>
          </cell>
          <cell r="F239">
            <v>0</v>
          </cell>
          <cell r="G239">
            <v>0</v>
          </cell>
          <cell r="H239">
            <v>0</v>
          </cell>
          <cell r="I239">
            <v>0</v>
          </cell>
          <cell r="J239">
            <v>0</v>
          </cell>
          <cell r="K239">
            <v>0</v>
          </cell>
          <cell r="L239">
            <v>0</v>
          </cell>
          <cell r="M239">
            <v>0</v>
          </cell>
          <cell r="N239">
            <v>0</v>
          </cell>
          <cell r="O239">
            <v>0</v>
          </cell>
          <cell r="P239">
            <v>0</v>
          </cell>
          <cell r="Q239">
            <v>0</v>
          </cell>
          <cell r="R239">
            <v>-21401.094000000507</v>
          </cell>
          <cell r="S239">
            <v>0</v>
          </cell>
          <cell r="T239">
            <v>0</v>
          </cell>
          <cell r="U239">
            <v>0</v>
          </cell>
          <cell r="V239">
            <v>0</v>
          </cell>
          <cell r="W239">
            <v>0</v>
          </cell>
          <cell r="X239">
            <v>0</v>
          </cell>
          <cell r="Y239">
            <v>-21401.094000000507</v>
          </cell>
          <cell r="Z239">
            <v>0</v>
          </cell>
          <cell r="AA239">
            <v>0</v>
          </cell>
          <cell r="AB239">
            <v>0</v>
          </cell>
          <cell r="AC239">
            <v>0</v>
          </cell>
          <cell r="AD239">
            <v>0</v>
          </cell>
          <cell r="AE239">
            <v>-22374.85000000149</v>
          </cell>
          <cell r="AF239">
            <v>0</v>
          </cell>
          <cell r="AG239">
            <v>0</v>
          </cell>
          <cell r="AH239">
            <v>0</v>
          </cell>
          <cell r="AI239">
            <v>0</v>
          </cell>
          <cell r="AJ239">
            <v>0</v>
          </cell>
          <cell r="AK239">
            <v>0</v>
          </cell>
          <cell r="AL239">
            <v>-22374.85000000149</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row>
        <row r="240">
          <cell r="A240">
            <v>0</v>
          </cell>
          <cell r="F240">
            <v>0</v>
          </cell>
          <cell r="G240">
            <v>0</v>
          </cell>
          <cell r="H240">
            <v>0</v>
          </cell>
          <cell r="I240">
            <v>0</v>
          </cell>
          <cell r="J240">
            <v>0</v>
          </cell>
          <cell r="K240">
            <v>0</v>
          </cell>
          <cell r="L240">
            <v>0</v>
          </cell>
          <cell r="M240">
            <v>0</v>
          </cell>
          <cell r="N240">
            <v>0</v>
          </cell>
          <cell r="O240">
            <v>0</v>
          </cell>
          <cell r="P240">
            <v>0</v>
          </cell>
          <cell r="Q240">
            <v>0</v>
          </cell>
          <cell r="R240">
            <v>-18849.599999999627</v>
          </cell>
          <cell r="S240">
            <v>0</v>
          </cell>
          <cell r="T240">
            <v>0</v>
          </cell>
          <cell r="U240">
            <v>0</v>
          </cell>
          <cell r="V240">
            <v>0</v>
          </cell>
          <cell r="W240">
            <v>0</v>
          </cell>
          <cell r="X240">
            <v>0</v>
          </cell>
          <cell r="Y240">
            <v>0</v>
          </cell>
          <cell r="Z240">
            <v>0</v>
          </cell>
          <cell r="AA240">
            <v>0</v>
          </cell>
          <cell r="AB240">
            <v>0</v>
          </cell>
          <cell r="AC240">
            <v>0</v>
          </cell>
          <cell r="AD240">
            <v>-18849.599999999627</v>
          </cell>
          <cell r="AE240">
            <v>-20662.700000000186</v>
          </cell>
          <cell r="AF240">
            <v>0</v>
          </cell>
          <cell r="AG240">
            <v>0</v>
          </cell>
          <cell r="AH240">
            <v>0</v>
          </cell>
          <cell r="AI240">
            <v>0</v>
          </cell>
          <cell r="AJ240">
            <v>0</v>
          </cell>
          <cell r="AK240">
            <v>0</v>
          </cell>
          <cell r="AL240">
            <v>0</v>
          </cell>
          <cell r="AM240">
            <v>0</v>
          </cell>
          <cell r="AN240">
            <v>0</v>
          </cell>
          <cell r="AO240">
            <v>0</v>
          </cell>
          <cell r="AP240">
            <v>0</v>
          </cell>
          <cell r="AQ240">
            <v>-20662.700000000186</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row>
        <row r="241">
          <cell r="A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row>
        <row r="242">
          <cell r="A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row>
        <row r="243">
          <cell r="A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0</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row>
        <row r="244">
          <cell r="A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row>
        <row r="245">
          <cell r="A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row>
        <row r="246">
          <cell r="A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row>
        <row r="247">
          <cell r="A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row>
        <row r="248">
          <cell r="A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row>
        <row r="249">
          <cell r="A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row>
        <row r="250">
          <cell r="A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row>
        <row r="251">
          <cell r="A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row>
        <row r="252">
          <cell r="A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0</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row>
        <row r="253">
          <cell r="A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0</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row>
        <row r="254">
          <cell r="A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row>
        <row r="255">
          <cell r="A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row>
        <row r="256">
          <cell r="A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row>
        <row r="257">
          <cell r="A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row>
        <row r="258">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row>
        <row r="259">
          <cell r="A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0</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row>
        <row r="260">
          <cell r="A260" t="str">
            <v>Total IRP Resources</v>
          </cell>
          <cell r="F260">
            <v>0</v>
          </cell>
          <cell r="G260">
            <v>0</v>
          </cell>
          <cell r="H260">
            <v>0</v>
          </cell>
          <cell r="I260">
            <v>0</v>
          </cell>
          <cell r="J260">
            <v>0</v>
          </cell>
          <cell r="K260">
            <v>0</v>
          </cell>
          <cell r="L260">
            <v>0</v>
          </cell>
          <cell r="M260">
            <v>0</v>
          </cell>
          <cell r="N260">
            <v>0</v>
          </cell>
          <cell r="O260">
            <v>0</v>
          </cell>
          <cell r="P260">
            <v>0</v>
          </cell>
          <cell r="Q260">
            <v>0</v>
          </cell>
          <cell r="R260">
            <v>-40250.693999998271</v>
          </cell>
          <cell r="S260">
            <v>0</v>
          </cell>
          <cell r="T260">
            <v>0</v>
          </cell>
          <cell r="U260">
            <v>0</v>
          </cell>
          <cell r="V260">
            <v>0</v>
          </cell>
          <cell r="W260">
            <v>0</v>
          </cell>
          <cell r="X260">
            <v>0</v>
          </cell>
          <cell r="Y260">
            <v>-21401.094000000507</v>
          </cell>
          <cell r="Z260">
            <v>0</v>
          </cell>
          <cell r="AA260">
            <v>0</v>
          </cell>
          <cell r="AB260">
            <v>0</v>
          </cell>
          <cell r="AC260">
            <v>0</v>
          </cell>
          <cell r="AD260">
            <v>-18849.599999999627</v>
          </cell>
          <cell r="AE260">
            <v>-43037.550000000745</v>
          </cell>
          <cell r="AF260">
            <v>0</v>
          </cell>
          <cell r="AG260">
            <v>0</v>
          </cell>
          <cell r="AH260">
            <v>0</v>
          </cell>
          <cell r="AI260">
            <v>0</v>
          </cell>
          <cell r="AJ260">
            <v>0</v>
          </cell>
          <cell r="AK260">
            <v>0</v>
          </cell>
          <cell r="AL260">
            <v>-22374.85000000149</v>
          </cell>
          <cell r="AM260">
            <v>0</v>
          </cell>
          <cell r="AN260">
            <v>0</v>
          </cell>
          <cell r="AO260">
            <v>0</v>
          </cell>
          <cell r="AP260">
            <v>0</v>
          </cell>
          <cell r="AQ260">
            <v>-20662.700000000186</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row>
        <row r="261">
          <cell r="A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0</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row>
        <row r="262">
          <cell r="A262" t="str">
            <v>Growth Station Resources</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row>
        <row r="263">
          <cell r="A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row>
        <row r="264">
          <cell r="A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row>
        <row r="265">
          <cell r="A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row>
        <row r="266">
          <cell r="A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row>
        <row r="267">
          <cell r="A267">
            <v>0</v>
          </cell>
          <cell r="F267">
            <v>0</v>
          </cell>
          <cell r="G267">
            <v>0</v>
          </cell>
          <cell r="H267">
            <v>-10.005299999999806</v>
          </cell>
          <cell r="I267">
            <v>0</v>
          </cell>
          <cell r="J267">
            <v>0</v>
          </cell>
          <cell r="K267">
            <v>0</v>
          </cell>
          <cell r="L267">
            <v>0</v>
          </cell>
          <cell r="M267">
            <v>0</v>
          </cell>
          <cell r="N267">
            <v>0</v>
          </cell>
          <cell r="O267">
            <v>-15.315200000000004</v>
          </cell>
          <cell r="P267">
            <v>0</v>
          </cell>
          <cell r="Q267">
            <v>0</v>
          </cell>
          <cell r="R267">
            <v>-29.589499999998225</v>
          </cell>
          <cell r="S267">
            <v>0</v>
          </cell>
          <cell r="T267">
            <v>0</v>
          </cell>
          <cell r="U267">
            <v>0</v>
          </cell>
          <cell r="V267">
            <v>0</v>
          </cell>
          <cell r="W267">
            <v>-3.8771999999999025</v>
          </cell>
          <cell r="X267">
            <v>-25.712299999999232</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row>
        <row r="268">
          <cell r="A268">
            <v>0</v>
          </cell>
          <cell r="F268">
            <v>0</v>
          </cell>
          <cell r="G268">
            <v>0</v>
          </cell>
          <cell r="H268">
            <v>0</v>
          </cell>
          <cell r="I268">
            <v>0</v>
          </cell>
          <cell r="J268">
            <v>0</v>
          </cell>
          <cell r="K268">
            <v>-54.454999999987194</v>
          </cell>
          <cell r="L268">
            <v>0</v>
          </cell>
          <cell r="M268">
            <v>0</v>
          </cell>
          <cell r="N268">
            <v>0</v>
          </cell>
          <cell r="O268">
            <v>0</v>
          </cell>
          <cell r="P268">
            <v>0</v>
          </cell>
          <cell r="Q268">
            <v>0</v>
          </cell>
          <cell r="R268">
            <v>-11.472999999998137</v>
          </cell>
          <cell r="S268">
            <v>0</v>
          </cell>
          <cell r="T268">
            <v>0</v>
          </cell>
          <cell r="U268">
            <v>0</v>
          </cell>
          <cell r="V268">
            <v>0</v>
          </cell>
          <cell r="W268">
            <v>0</v>
          </cell>
          <cell r="X268">
            <v>-11.472999999998137</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-54.383812000000034</v>
          </cell>
          <cell r="CF268">
            <v>0</v>
          </cell>
          <cell r="CG268">
            <v>0</v>
          </cell>
          <cell r="CH268">
            <v>0</v>
          </cell>
          <cell r="CI268">
            <v>0</v>
          </cell>
          <cell r="CJ268">
            <v>0</v>
          </cell>
          <cell r="CK268">
            <v>-54.383812000000034</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row>
        <row r="269">
          <cell r="A269">
            <v>0</v>
          </cell>
          <cell r="F269">
            <v>0</v>
          </cell>
          <cell r="G269">
            <v>0</v>
          </cell>
          <cell r="H269">
            <v>0</v>
          </cell>
          <cell r="I269">
            <v>0</v>
          </cell>
          <cell r="J269">
            <v>0</v>
          </cell>
          <cell r="K269">
            <v>-23.1850000000004</v>
          </cell>
          <cell r="L269">
            <v>0</v>
          </cell>
          <cell r="M269">
            <v>0</v>
          </cell>
          <cell r="N269">
            <v>0</v>
          </cell>
          <cell r="O269">
            <v>0</v>
          </cell>
          <cell r="P269">
            <v>0</v>
          </cell>
          <cell r="Q269">
            <v>0</v>
          </cell>
          <cell r="R269">
            <v>-70.679999999993015</v>
          </cell>
          <cell r="S269">
            <v>0</v>
          </cell>
          <cell r="T269">
            <v>0</v>
          </cell>
          <cell r="U269">
            <v>0</v>
          </cell>
          <cell r="V269">
            <v>0</v>
          </cell>
          <cell r="W269">
            <v>0</v>
          </cell>
          <cell r="X269">
            <v>-70.679999999993015</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row>
        <row r="270">
          <cell r="A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row>
        <row r="271">
          <cell r="A271" t="str">
            <v>Total Growth Station Resources</v>
          </cell>
          <cell r="F271">
            <v>0</v>
          </cell>
          <cell r="G271">
            <v>0</v>
          </cell>
          <cell r="H271">
            <v>-10.005300000000716</v>
          </cell>
          <cell r="I271">
            <v>0</v>
          </cell>
          <cell r="J271">
            <v>0</v>
          </cell>
          <cell r="K271">
            <v>-77.639999999984866</v>
          </cell>
          <cell r="L271">
            <v>0</v>
          </cell>
          <cell r="M271">
            <v>0</v>
          </cell>
          <cell r="N271">
            <v>0</v>
          </cell>
          <cell r="O271">
            <v>-15.315200000004552</v>
          </cell>
          <cell r="P271">
            <v>0</v>
          </cell>
          <cell r="Q271">
            <v>0</v>
          </cell>
          <cell r="R271">
            <v>-111.74250000005122</v>
          </cell>
          <cell r="S271">
            <v>0</v>
          </cell>
          <cell r="T271">
            <v>0</v>
          </cell>
          <cell r="U271">
            <v>0</v>
          </cell>
          <cell r="V271">
            <v>0</v>
          </cell>
          <cell r="W271">
            <v>-3.8772000000462867</v>
          </cell>
          <cell r="X271">
            <v>-107.86529999997583</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-54.383812000000034</v>
          </cell>
          <cell r="CF271">
            <v>0</v>
          </cell>
          <cell r="CG271">
            <v>0</v>
          </cell>
          <cell r="CH271">
            <v>0</v>
          </cell>
          <cell r="CI271">
            <v>0</v>
          </cell>
          <cell r="CJ271">
            <v>0</v>
          </cell>
          <cell r="CK271">
            <v>-54.383812000000034</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row>
        <row r="272">
          <cell r="F272" t="str">
            <v>=</v>
          </cell>
          <cell r="G272" t="str">
            <v>=</v>
          </cell>
          <cell r="H272" t="str">
            <v>=</v>
          </cell>
          <cell r="I272" t="str">
            <v>=</v>
          </cell>
          <cell r="J272" t="str">
            <v>=</v>
          </cell>
          <cell r="K272" t="str">
            <v>=</v>
          </cell>
          <cell r="L272" t="str">
            <v>=</v>
          </cell>
          <cell r="M272" t="str">
            <v>=</v>
          </cell>
          <cell r="N272" t="str">
            <v>=</v>
          </cell>
          <cell r="O272" t="str">
            <v>=</v>
          </cell>
          <cell r="P272" t="str">
            <v>=</v>
          </cell>
          <cell r="Q272" t="str">
            <v>=</v>
          </cell>
          <cell r="R272" t="str">
            <v>=</v>
          </cell>
          <cell r="S272" t="str">
            <v>=</v>
          </cell>
          <cell r="T272" t="str">
            <v>=</v>
          </cell>
          <cell r="U272" t="str">
            <v>=</v>
          </cell>
          <cell r="V272" t="str">
            <v>=</v>
          </cell>
          <cell r="W272" t="str">
            <v>=</v>
          </cell>
          <cell r="X272" t="str">
            <v>=</v>
          </cell>
          <cell r="Y272" t="str">
            <v>=</v>
          </cell>
          <cell r="Z272" t="str">
            <v>=</v>
          </cell>
          <cell r="AA272" t="str">
            <v>=</v>
          </cell>
          <cell r="AB272" t="str">
            <v>=</v>
          </cell>
          <cell r="AC272" t="str">
            <v>=</v>
          </cell>
          <cell r="AD272" t="str">
            <v>=</v>
          </cell>
          <cell r="AE272" t="str">
            <v>=</v>
          </cell>
          <cell r="AF272" t="str">
            <v>=</v>
          </cell>
          <cell r="AG272" t="str">
            <v>=</v>
          </cell>
          <cell r="AH272" t="str">
            <v>=</v>
          </cell>
          <cell r="AI272" t="str">
            <v>=</v>
          </cell>
          <cell r="AJ272" t="str">
            <v>=</v>
          </cell>
          <cell r="AK272" t="str">
            <v>=</v>
          </cell>
          <cell r="AL272" t="str">
            <v>=</v>
          </cell>
          <cell r="AM272" t="str">
            <v>=</v>
          </cell>
          <cell r="AN272" t="str">
            <v>=</v>
          </cell>
          <cell r="AO272" t="str">
            <v>=</v>
          </cell>
          <cell r="AP272" t="str">
            <v>=</v>
          </cell>
          <cell r="AQ272" t="str">
            <v>=</v>
          </cell>
          <cell r="AR272" t="str">
            <v>=</v>
          </cell>
          <cell r="AS272" t="str">
            <v>=</v>
          </cell>
          <cell r="AT272" t="str">
            <v>=</v>
          </cell>
          <cell r="AU272" t="str">
            <v>=</v>
          </cell>
          <cell r="AV272" t="str">
            <v>=</v>
          </cell>
          <cell r="AW272" t="str">
            <v>=</v>
          </cell>
          <cell r="AX272" t="str">
            <v>=</v>
          </cell>
          <cell r="AY272" t="str">
            <v>=</v>
          </cell>
          <cell r="AZ272" t="str">
            <v>=</v>
          </cell>
          <cell r="BA272" t="str">
            <v>=</v>
          </cell>
          <cell r="BB272" t="str">
            <v>=</v>
          </cell>
          <cell r="BC272" t="str">
            <v>=</v>
          </cell>
          <cell r="BD272" t="str">
            <v>=</v>
          </cell>
          <cell r="BE272" t="str">
            <v>=</v>
          </cell>
          <cell r="BF272" t="str">
            <v>=</v>
          </cell>
          <cell r="BG272" t="str">
            <v>=</v>
          </cell>
          <cell r="BH272" t="str">
            <v>=</v>
          </cell>
          <cell r="BI272" t="str">
            <v>=</v>
          </cell>
          <cell r="BJ272" t="str">
            <v>=</v>
          </cell>
          <cell r="BK272" t="str">
            <v>=</v>
          </cell>
          <cell r="BL272" t="str">
            <v>=</v>
          </cell>
          <cell r="BM272" t="str">
            <v>=</v>
          </cell>
          <cell r="BN272" t="str">
            <v>=</v>
          </cell>
          <cell r="BO272" t="str">
            <v>=</v>
          </cell>
          <cell r="BP272" t="str">
            <v>=</v>
          </cell>
          <cell r="BQ272" t="str">
            <v>=</v>
          </cell>
          <cell r="BR272" t="str">
            <v>=</v>
          </cell>
          <cell r="BS272" t="str">
            <v>=</v>
          </cell>
          <cell r="BT272" t="str">
            <v>=</v>
          </cell>
          <cell r="BU272" t="str">
            <v>=</v>
          </cell>
          <cell r="BV272" t="str">
            <v>=</v>
          </cell>
          <cell r="BW272" t="str">
            <v>=</v>
          </cell>
          <cell r="BX272" t="str">
            <v>=</v>
          </cell>
          <cell r="BY272" t="str">
            <v>=</v>
          </cell>
          <cell r="BZ272" t="str">
            <v>=</v>
          </cell>
          <cell r="CA272" t="str">
            <v>=</v>
          </cell>
          <cell r="CB272" t="str">
            <v>=</v>
          </cell>
          <cell r="CC272" t="str">
            <v>=</v>
          </cell>
          <cell r="CD272" t="str">
            <v>=</v>
          </cell>
          <cell r="CE272" t="str">
            <v>=</v>
          </cell>
          <cell r="CF272" t="str">
            <v>=</v>
          </cell>
          <cell r="CG272" t="str">
            <v>=</v>
          </cell>
          <cell r="CH272" t="str">
            <v>=</v>
          </cell>
          <cell r="CI272" t="str">
            <v>=</v>
          </cell>
          <cell r="CJ272" t="str">
            <v>=</v>
          </cell>
          <cell r="CK272" t="str">
            <v>=</v>
          </cell>
          <cell r="CL272" t="str">
            <v>=</v>
          </cell>
          <cell r="CM272" t="str">
            <v>=</v>
          </cell>
          <cell r="CN272" t="str">
            <v>=</v>
          </cell>
          <cell r="CO272" t="str">
            <v>=</v>
          </cell>
          <cell r="CP272" t="str">
            <v>=</v>
          </cell>
          <cell r="CQ272" t="str">
            <v>=</v>
          </cell>
          <cell r="CR272" t="str">
            <v>=</v>
          </cell>
          <cell r="CS272" t="str">
            <v>=</v>
          </cell>
          <cell r="CT272" t="str">
            <v>=</v>
          </cell>
          <cell r="CU272" t="str">
            <v>=</v>
          </cell>
          <cell r="CV272" t="str">
            <v>=</v>
          </cell>
          <cell r="CW272" t="str">
            <v>=</v>
          </cell>
          <cell r="CX272" t="str">
            <v>=</v>
          </cell>
          <cell r="CY272" t="str">
            <v>=</v>
          </cell>
          <cell r="CZ272" t="str">
            <v>=</v>
          </cell>
          <cell r="DA272" t="str">
            <v>=</v>
          </cell>
          <cell r="DB272" t="str">
            <v>=</v>
          </cell>
          <cell r="DC272" t="str">
            <v>=</v>
          </cell>
          <cell r="DD272" t="str">
            <v>=</v>
          </cell>
          <cell r="DE272" t="str">
            <v>=</v>
          </cell>
          <cell r="DF272" t="str">
            <v>=</v>
          </cell>
          <cell r="DG272" t="str">
            <v>=</v>
          </cell>
          <cell r="DH272" t="str">
            <v>=</v>
          </cell>
          <cell r="DI272" t="str">
            <v>=</v>
          </cell>
          <cell r="DJ272" t="str">
            <v>=</v>
          </cell>
          <cell r="DK272" t="str">
            <v>=</v>
          </cell>
          <cell r="DL272" t="str">
            <v>=</v>
          </cell>
          <cell r="DM272" t="str">
            <v>=</v>
          </cell>
          <cell r="DN272" t="str">
            <v>=</v>
          </cell>
          <cell r="DO272" t="str">
            <v>=</v>
          </cell>
          <cell r="DP272" t="str">
            <v>=</v>
          </cell>
          <cell r="DQ272" t="str">
            <v>=</v>
          </cell>
          <cell r="DR272" t="str">
            <v>=</v>
          </cell>
          <cell r="DS272" t="str">
            <v>=</v>
          </cell>
          <cell r="DT272" t="str">
            <v>=</v>
          </cell>
          <cell r="DU272" t="str">
            <v>=</v>
          </cell>
          <cell r="DV272" t="str">
            <v>=</v>
          </cell>
          <cell r="DW272" t="str">
            <v>=</v>
          </cell>
          <cell r="DX272" t="str">
            <v>=</v>
          </cell>
          <cell r="DY272" t="str">
            <v>=</v>
          </cell>
          <cell r="DZ272" t="str">
            <v>=</v>
          </cell>
          <cell r="EA272" t="str">
            <v>=</v>
          </cell>
          <cell r="EB272" t="str">
            <v>=</v>
          </cell>
          <cell r="EC272" t="str">
            <v>=</v>
          </cell>
          <cell r="ED272" t="str">
            <v>=</v>
          </cell>
        </row>
        <row r="273">
          <cell r="A273" t="str">
            <v>Net Power Cost</v>
          </cell>
          <cell r="F273">
            <v>-43094.835933044553</v>
          </cell>
          <cell r="G273">
            <v>-40877.000424578786</v>
          </cell>
          <cell r="H273">
            <v>-45128.74373576045</v>
          </cell>
          <cell r="I273">
            <v>-31270.253074407578</v>
          </cell>
          <cell r="J273">
            <v>-27727.297301203012</v>
          </cell>
          <cell r="K273">
            <v>-33950.178291097283</v>
          </cell>
          <cell r="L273">
            <v>-45260.091817289591</v>
          </cell>
          <cell r="M273">
            <v>-48532.670722424984</v>
          </cell>
          <cell r="N273">
            <v>-45212.586110144854</v>
          </cell>
          <cell r="O273">
            <v>-44096.542274937034</v>
          </cell>
          <cell r="P273">
            <v>-44592.728999957442</v>
          </cell>
          <cell r="Q273">
            <v>-48050.093200296164</v>
          </cell>
          <cell r="R273">
            <v>-478816.98037075996</v>
          </cell>
          <cell r="S273">
            <v>-41208.543829590082</v>
          </cell>
          <cell r="T273">
            <v>-31045.267814576626</v>
          </cell>
          <cell r="U273">
            <v>-37598.070020377636</v>
          </cell>
          <cell r="V273">
            <v>-27113.524404779077</v>
          </cell>
          <cell r="W273">
            <v>-22975.978858426213</v>
          </cell>
          <cell r="X273">
            <v>-34933.94948130846</v>
          </cell>
          <cell r="Y273">
            <v>-50507.347817361355</v>
          </cell>
          <cell r="Z273">
            <v>-49513.630726546049</v>
          </cell>
          <cell r="AA273">
            <v>-47282.879032745957</v>
          </cell>
          <cell r="AB273">
            <v>-46897.598475754261</v>
          </cell>
          <cell r="AC273">
            <v>-42813.704646334052</v>
          </cell>
          <cell r="AD273">
            <v>-46926.485263079405</v>
          </cell>
          <cell r="AE273">
            <v>-460762.68291497231</v>
          </cell>
          <cell r="AF273">
            <v>-29638.069932460785</v>
          </cell>
          <cell r="AG273">
            <v>-30752.844229951501</v>
          </cell>
          <cell r="AH273">
            <v>-35166.362900927663</v>
          </cell>
          <cell r="AI273">
            <v>-27610.61390081048</v>
          </cell>
          <cell r="AJ273">
            <v>-25222.663892015815</v>
          </cell>
          <cell r="AK273">
            <v>-31305.998637929559</v>
          </cell>
          <cell r="AL273">
            <v>-52584.680320769548</v>
          </cell>
          <cell r="AM273">
            <v>-49826.035023182631</v>
          </cell>
          <cell r="AN273">
            <v>-45138.27260248363</v>
          </cell>
          <cell r="AO273">
            <v>-44138.819402202964</v>
          </cell>
          <cell r="AP273">
            <v>-40275.02056722343</v>
          </cell>
          <cell r="AQ273">
            <v>-49103.301504850388</v>
          </cell>
          <cell r="AR273">
            <v>22404.773632764816</v>
          </cell>
          <cell r="AS273">
            <v>4184.3621936440468</v>
          </cell>
          <cell r="AT273">
            <v>2521.7716474682093</v>
          </cell>
          <cell r="AU273">
            <v>52442.423068091273</v>
          </cell>
          <cell r="AV273">
            <v>15727.983993589878</v>
          </cell>
          <cell r="AW273">
            <v>8710.1724850833416</v>
          </cell>
          <cell r="AX273">
            <v>-132.13491415977478</v>
          </cell>
          <cell r="AY273">
            <v>-16804.205574661493</v>
          </cell>
          <cell r="AZ273">
            <v>-18695.132353246212</v>
          </cell>
          <cell r="BA273">
            <v>-12332.599656671286</v>
          </cell>
          <cell r="BB273">
            <v>-5086.9421218037605</v>
          </cell>
          <cell r="BC273">
            <v>5591.9997154921293</v>
          </cell>
          <cell r="BD273">
            <v>-13722.924850285053</v>
          </cell>
          <cell r="BE273">
            <v>-22551.343650102615</v>
          </cell>
          <cell r="BF273">
            <v>3492.7933426499367</v>
          </cell>
          <cell r="BG273">
            <v>2789.4556323587894</v>
          </cell>
          <cell r="BH273">
            <v>12007.066035181284</v>
          </cell>
          <cell r="BI273">
            <v>16755.322405919433</v>
          </cell>
          <cell r="BJ273">
            <v>8867.6138176172972</v>
          </cell>
          <cell r="BK273">
            <v>-395.39847826957703</v>
          </cell>
          <cell r="BL273">
            <v>-17048.719820588827</v>
          </cell>
          <cell r="BM273">
            <v>-19220.82771474123</v>
          </cell>
          <cell r="BN273">
            <v>-13349.224821090698</v>
          </cell>
          <cell r="BO273">
            <v>-5127.2517092823982</v>
          </cell>
          <cell r="BP273">
            <v>6001.6326926499605</v>
          </cell>
          <cell r="BQ273">
            <v>-17323.805032372475</v>
          </cell>
          <cell r="BR273">
            <v>-4799.5006029605865</v>
          </cell>
          <cell r="BS273">
            <v>3638.7490967810154</v>
          </cell>
          <cell r="BT273">
            <v>10925.281947955489</v>
          </cell>
          <cell r="BU273">
            <v>13116.899386063218</v>
          </cell>
          <cell r="BV273">
            <v>17900.700968056917</v>
          </cell>
          <cell r="BW273">
            <v>9248.7392326146364</v>
          </cell>
          <cell r="BX273">
            <v>-958.84919786453247</v>
          </cell>
          <cell r="BY273">
            <v>-17899.166104614735</v>
          </cell>
          <cell r="BZ273">
            <v>-18347.704780250788</v>
          </cell>
          <cell r="CA273">
            <v>-11541.432754218578</v>
          </cell>
          <cell r="CB273">
            <v>-5681.4416641592979</v>
          </cell>
          <cell r="CC273">
            <v>8572.2275870591402</v>
          </cell>
          <cell r="CD273">
            <v>-13773.504320561886</v>
          </cell>
          <cell r="CE273">
            <v>47755.83722615242</v>
          </cell>
          <cell r="CF273">
            <v>4213.3737443387508</v>
          </cell>
          <cell r="CG273">
            <v>7100.4508347809315</v>
          </cell>
          <cell r="CH273">
            <v>10790.279359936714</v>
          </cell>
          <cell r="CI273">
            <v>19772.908014640212</v>
          </cell>
          <cell r="CJ273">
            <v>7721.2547547668219</v>
          </cell>
          <cell r="CK273">
            <v>-2235.6175892353058</v>
          </cell>
          <cell r="CL273">
            <v>-22216.804408043623</v>
          </cell>
          <cell r="CM273">
            <v>66688.59300878644</v>
          </cell>
          <cell r="CN273">
            <v>-27603.385194152594</v>
          </cell>
          <cell r="CO273">
            <v>-9606.0599126815796</v>
          </cell>
          <cell r="CP273">
            <v>6447.4195865094662</v>
          </cell>
          <cell r="CQ273">
            <v>-13316.574973165989</v>
          </cell>
          <cell r="CR273">
            <v>-105499.07425880432</v>
          </cell>
          <cell r="CS273">
            <v>-209.55959635972977</v>
          </cell>
          <cell r="CT273">
            <v>4397.3701210618019</v>
          </cell>
          <cell r="CU273">
            <v>11375.562437653542</v>
          </cell>
          <cell r="CV273">
            <v>18896.756817907095</v>
          </cell>
          <cell r="CW273">
            <v>9663.8236257731915</v>
          </cell>
          <cell r="CX273">
            <v>-4071.7888482511044</v>
          </cell>
          <cell r="CY273">
            <v>-26558.488296627998</v>
          </cell>
          <cell r="CZ273">
            <v>-22888.256028115749</v>
          </cell>
          <cell r="DA273">
            <v>-73848.310898929834</v>
          </cell>
          <cell r="DB273">
            <v>-7994.3045021742582</v>
          </cell>
          <cell r="DC273">
            <v>4024.2337917387486</v>
          </cell>
          <cell r="DD273">
            <v>-18286.112882703543</v>
          </cell>
          <cell r="DE273">
            <v>-21227.323840379715</v>
          </cell>
          <cell r="DF273">
            <v>3152.7523999512196</v>
          </cell>
          <cell r="DG273">
            <v>8352.9375197738409</v>
          </cell>
          <cell r="DH273">
            <v>16374.897967875004</v>
          </cell>
          <cell r="DI273">
            <v>21965.622584462166</v>
          </cell>
          <cell r="DJ273">
            <v>8275.6124855279922</v>
          </cell>
          <cell r="DK273">
            <v>894.32736068964005</v>
          </cell>
          <cell r="DL273">
            <v>-25392.190986126661</v>
          </cell>
          <cell r="DM273">
            <v>-23119.666402846575</v>
          </cell>
          <cell r="DN273">
            <v>-17560.263421654701</v>
          </cell>
          <cell r="DO273">
            <v>-8691.5499439686537</v>
          </cell>
          <cell r="DP273">
            <v>7518.7882454395294</v>
          </cell>
          <cell r="DQ273">
            <v>-12998.591649383307</v>
          </cell>
          <cell r="DR273">
            <v>2005.0309228897095</v>
          </cell>
          <cell r="DS273">
            <v>10296.858861207962</v>
          </cell>
          <cell r="DT273">
            <v>12406.388918429613</v>
          </cell>
          <cell r="DU273">
            <v>23346.16020873189</v>
          </cell>
          <cell r="DV273">
            <v>24059.094877362251</v>
          </cell>
          <cell r="DW273">
            <v>10626.494868353009</v>
          </cell>
          <cell r="DX273">
            <v>-1469.8647936284542</v>
          </cell>
          <cell r="DY273">
            <v>-26070.938164204359</v>
          </cell>
          <cell r="DZ273">
            <v>-26981.094278991222</v>
          </cell>
          <cell r="EA273">
            <v>-20307.297949597239</v>
          </cell>
          <cell r="EB273">
            <v>-7785.3903210014105</v>
          </cell>
          <cell r="EC273">
            <v>10349.378113463521</v>
          </cell>
          <cell r="ED273">
            <v>-6464.759417116642</v>
          </cell>
          <cell r="EE273">
            <v>0</v>
          </cell>
        </row>
        <row r="274">
          <cell r="F274" t="str">
            <v>=</v>
          </cell>
          <cell r="G274" t="str">
            <v>=</v>
          </cell>
          <cell r="H274" t="str">
            <v>=</v>
          </cell>
          <cell r="I274" t="str">
            <v>=</v>
          </cell>
          <cell r="J274" t="str">
            <v>=</v>
          </cell>
          <cell r="K274" t="str">
            <v>=</v>
          </cell>
          <cell r="L274" t="str">
            <v>=</v>
          </cell>
          <cell r="M274" t="str">
            <v>=</v>
          </cell>
          <cell r="N274" t="str">
            <v>=</v>
          </cell>
          <cell r="O274" t="str">
            <v>=</v>
          </cell>
          <cell r="P274" t="str">
            <v>=</v>
          </cell>
          <cell r="Q274" t="str">
            <v>=</v>
          </cell>
          <cell r="R274" t="str">
            <v>=</v>
          </cell>
          <cell r="S274" t="str">
            <v>=</v>
          </cell>
          <cell r="T274" t="str">
            <v>=</v>
          </cell>
          <cell r="U274" t="str">
            <v>=</v>
          </cell>
          <cell r="V274" t="str">
            <v>=</v>
          </cell>
          <cell r="W274" t="str">
            <v>=</v>
          </cell>
          <cell r="X274" t="str">
            <v>=</v>
          </cell>
          <cell r="Y274" t="str">
            <v>=</v>
          </cell>
          <cell r="Z274" t="str">
            <v>=</v>
          </cell>
          <cell r="AA274" t="str">
            <v>=</v>
          </cell>
          <cell r="AB274" t="str">
            <v>=</v>
          </cell>
          <cell r="AC274" t="str">
            <v>=</v>
          </cell>
          <cell r="AD274" t="str">
            <v>=</v>
          </cell>
          <cell r="AE274" t="str">
            <v>=</v>
          </cell>
          <cell r="AF274" t="str">
            <v>=</v>
          </cell>
          <cell r="AG274" t="str">
            <v>=</v>
          </cell>
          <cell r="AH274" t="str">
            <v>=</v>
          </cell>
          <cell r="AI274" t="str">
            <v>=</v>
          </cell>
          <cell r="AJ274" t="str">
            <v>=</v>
          </cell>
          <cell r="AK274" t="str">
            <v>=</v>
          </cell>
          <cell r="AL274" t="str">
            <v>=</v>
          </cell>
          <cell r="AM274" t="str">
            <v>=</v>
          </cell>
          <cell r="AN274" t="str">
            <v>=</v>
          </cell>
          <cell r="AO274" t="str">
            <v>=</v>
          </cell>
          <cell r="AP274" t="str">
            <v>=</v>
          </cell>
          <cell r="AQ274" t="str">
            <v>=</v>
          </cell>
          <cell r="AR274" t="str">
            <v>=</v>
          </cell>
          <cell r="AS274" t="str">
            <v>=</v>
          </cell>
          <cell r="AT274" t="str">
            <v>=</v>
          </cell>
          <cell r="AU274" t="str">
            <v>=</v>
          </cell>
          <cell r="AV274" t="str">
            <v>=</v>
          </cell>
          <cell r="AW274" t="str">
            <v>=</v>
          </cell>
          <cell r="AX274" t="str">
            <v>=</v>
          </cell>
          <cell r="AY274" t="str">
            <v>=</v>
          </cell>
          <cell r="AZ274" t="str">
            <v>=</v>
          </cell>
          <cell r="BA274" t="str">
            <v>=</v>
          </cell>
          <cell r="BB274" t="str">
            <v>=</v>
          </cell>
          <cell r="BC274" t="str">
            <v>=</v>
          </cell>
          <cell r="BD274" t="str">
            <v>=</v>
          </cell>
          <cell r="BE274" t="str">
            <v>=</v>
          </cell>
          <cell r="BF274" t="str">
            <v>=</v>
          </cell>
          <cell r="BG274" t="str">
            <v>=</v>
          </cell>
          <cell r="BH274" t="str">
            <v>=</v>
          </cell>
          <cell r="BI274" t="str">
            <v>=</v>
          </cell>
          <cell r="BJ274" t="str">
            <v>=</v>
          </cell>
          <cell r="BK274" t="str">
            <v>=</v>
          </cell>
          <cell r="BL274" t="str">
            <v>=</v>
          </cell>
          <cell r="BM274" t="str">
            <v>=</v>
          </cell>
          <cell r="BN274" t="str">
            <v>=</v>
          </cell>
          <cell r="BO274" t="str">
            <v>=</v>
          </cell>
          <cell r="BP274" t="str">
            <v>=</v>
          </cell>
          <cell r="BQ274" t="str">
            <v>=</v>
          </cell>
          <cell r="BR274" t="str">
            <v>=</v>
          </cell>
          <cell r="BS274" t="str">
            <v>=</v>
          </cell>
          <cell r="BT274" t="str">
            <v>=</v>
          </cell>
          <cell r="BU274" t="str">
            <v>=</v>
          </cell>
          <cell r="BV274" t="str">
            <v>=</v>
          </cell>
          <cell r="BW274" t="str">
            <v>=</v>
          </cell>
          <cell r="BX274" t="str">
            <v>=</v>
          </cell>
          <cell r="BY274" t="str">
            <v>=</v>
          </cell>
          <cell r="BZ274" t="str">
            <v>=</v>
          </cell>
          <cell r="CA274" t="str">
            <v>=</v>
          </cell>
          <cell r="CB274" t="str">
            <v>=</v>
          </cell>
          <cell r="CC274" t="str">
            <v>=</v>
          </cell>
          <cell r="CD274" t="str">
            <v>=</v>
          </cell>
          <cell r="CE274" t="str">
            <v>=</v>
          </cell>
          <cell r="CF274" t="str">
            <v>=</v>
          </cell>
          <cell r="CG274" t="str">
            <v>=</v>
          </cell>
          <cell r="CH274" t="str">
            <v>=</v>
          </cell>
          <cell r="CI274" t="str">
            <v>=</v>
          </cell>
          <cell r="CJ274" t="str">
            <v>=</v>
          </cell>
          <cell r="CK274" t="str">
            <v>=</v>
          </cell>
          <cell r="CL274" t="str">
            <v>=</v>
          </cell>
          <cell r="CM274" t="str">
            <v>=</v>
          </cell>
          <cell r="CN274" t="str">
            <v>=</v>
          </cell>
          <cell r="CO274" t="str">
            <v>=</v>
          </cell>
          <cell r="CP274" t="str">
            <v>=</v>
          </cell>
          <cell r="CQ274" t="str">
            <v>=</v>
          </cell>
          <cell r="CR274" t="str">
            <v>=</v>
          </cell>
          <cell r="CS274" t="str">
            <v>=</v>
          </cell>
          <cell r="CT274" t="str">
            <v>=</v>
          </cell>
          <cell r="CU274" t="str">
            <v>=</v>
          </cell>
          <cell r="CV274" t="str">
            <v>=</v>
          </cell>
          <cell r="CW274" t="str">
            <v>=</v>
          </cell>
          <cell r="CX274" t="str">
            <v>=</v>
          </cell>
          <cell r="CY274" t="str">
            <v>=</v>
          </cell>
          <cell r="CZ274" t="str">
            <v>=</v>
          </cell>
          <cell r="DA274" t="str">
            <v>=</v>
          </cell>
          <cell r="DB274" t="str">
            <v>=</v>
          </cell>
          <cell r="DC274" t="str">
            <v>=</v>
          </cell>
          <cell r="DD274" t="str">
            <v>=</v>
          </cell>
          <cell r="DE274" t="str">
            <v>=</v>
          </cell>
          <cell r="DF274" t="str">
            <v>=</v>
          </cell>
          <cell r="DG274" t="str">
            <v>=</v>
          </cell>
          <cell r="DH274" t="str">
            <v>=</v>
          </cell>
          <cell r="DI274" t="str">
            <v>=</v>
          </cell>
          <cell r="DJ274" t="str">
            <v>=</v>
          </cell>
          <cell r="DK274" t="str">
            <v>=</v>
          </cell>
          <cell r="DL274" t="str">
            <v>=</v>
          </cell>
          <cell r="DM274" t="str">
            <v>=</v>
          </cell>
          <cell r="DN274" t="str">
            <v>=</v>
          </cell>
          <cell r="DO274" t="str">
            <v>=</v>
          </cell>
          <cell r="DP274" t="str">
            <v>=</v>
          </cell>
          <cell r="DQ274" t="str">
            <v>=</v>
          </cell>
          <cell r="DR274" t="str">
            <v>=</v>
          </cell>
          <cell r="DS274" t="str">
            <v>=</v>
          </cell>
          <cell r="DT274" t="str">
            <v>=</v>
          </cell>
          <cell r="DU274" t="str">
            <v>=</v>
          </cell>
          <cell r="DV274" t="str">
            <v>=</v>
          </cell>
          <cell r="DW274" t="str">
            <v>=</v>
          </cell>
          <cell r="DX274" t="str">
            <v>=</v>
          </cell>
          <cell r="DY274" t="str">
            <v>=</v>
          </cell>
          <cell r="DZ274" t="str">
            <v>=</v>
          </cell>
          <cell r="EA274" t="str">
            <v>=</v>
          </cell>
          <cell r="EB274" t="str">
            <v>=</v>
          </cell>
          <cell r="EC274" t="str">
            <v>=</v>
          </cell>
          <cell r="ED274" t="str">
            <v>=</v>
          </cell>
        </row>
        <row r="275">
          <cell r="A275" t="str">
            <v>Net Power Cost/Net System Load</v>
          </cell>
          <cell r="F275">
            <v>-8.202686946273019E-3</v>
          </cell>
          <cell r="G275">
            <v>-8.744948652459783E-3</v>
          </cell>
          <cell r="H275">
            <v>-9.4863257556951908E-3</v>
          </cell>
          <cell r="I275">
            <v>-6.9961348600138251E-3</v>
          </cell>
          <cell r="J275">
            <v>-5.939642965955727E-3</v>
          </cell>
          <cell r="K275">
            <v>-6.9635059170920499E-3</v>
          </cell>
          <cell r="L275">
            <v>-8.128348239015537E-3</v>
          </cell>
          <cell r="M275">
            <v>-9.0701962885155751E-3</v>
          </cell>
          <cell r="N275">
            <v>-9.5910846349021028E-3</v>
          </cell>
          <cell r="O275">
            <v>-9.5546605684049268E-3</v>
          </cell>
          <cell r="P275">
            <v>-9.4827697082848772E-3</v>
          </cell>
          <cell r="Q275">
            <v>-9.2200893759901703E-3</v>
          </cell>
          <cell r="R275">
            <v>-8.1264242166092515E-3</v>
          </cell>
          <cell r="S275">
            <v>-7.8271095067243834E-3</v>
          </cell>
          <cell r="T275">
            <v>-6.6327633068610226E-3</v>
          </cell>
          <cell r="U275">
            <v>-7.8927684776992635E-3</v>
          </cell>
          <cell r="V275">
            <v>-6.0625799392646229E-3</v>
          </cell>
          <cell r="W275">
            <v>-4.9213712695852507E-3</v>
          </cell>
          <cell r="X275">
            <v>-7.1620105164633685E-3</v>
          </cell>
          <cell r="Y275">
            <v>-9.0682643371771121E-3</v>
          </cell>
          <cell r="Z275">
            <v>-9.2494089672250368E-3</v>
          </cell>
          <cell r="AA275">
            <v>-1.0025944270907416E-2</v>
          </cell>
          <cell r="AB275">
            <v>-1.0153226954031425E-2</v>
          </cell>
          <cell r="AC275">
            <v>-9.0857303740143891E-3</v>
          </cell>
          <cell r="AD275">
            <v>-8.9840659240678633E-3</v>
          </cell>
          <cell r="AE275">
            <v>-7.8153251860229034E-3</v>
          </cell>
          <cell r="AF275">
            <v>-5.641830730247932E-3</v>
          </cell>
          <cell r="AG275">
            <v>-6.4289287407532925E-3</v>
          </cell>
          <cell r="AH275">
            <v>-7.4052985995685106E-3</v>
          </cell>
          <cell r="AI275">
            <v>-6.1942202502081045E-3</v>
          </cell>
          <cell r="AJ275">
            <v>-5.4169646195170174E-3</v>
          </cell>
          <cell r="AK275">
            <v>-6.4235354840960213E-3</v>
          </cell>
          <cell r="AL275">
            <v>-9.4311459819849119E-3</v>
          </cell>
          <cell r="AM275">
            <v>-9.307787797943945E-3</v>
          </cell>
          <cell r="AN275">
            <v>-9.5406590579827366E-3</v>
          </cell>
          <cell r="AO275">
            <v>-9.5793161482298217E-3</v>
          </cell>
          <cell r="AP275">
            <v>-8.5640154699078153E-3</v>
          </cell>
          <cell r="AQ275">
            <v>-9.419629360337467E-3</v>
          </cell>
          <cell r="AR275">
            <v>3.8065981962986939E-4</v>
          </cell>
          <cell r="AS275">
            <v>7.951353843438369E-4</v>
          </cell>
          <cell r="AT275">
            <v>5.3958644867790895E-4</v>
          </cell>
          <cell r="AU275">
            <v>1.1033103334508354E-2</v>
          </cell>
          <cell r="AV275">
            <v>3.5240898194395243E-3</v>
          </cell>
          <cell r="AW275">
            <v>1.8693897899701994E-3</v>
          </cell>
          <cell r="AX275">
            <v>-2.7125642997560817E-5</v>
          </cell>
          <cell r="AY275">
            <v>-3.0171732630961401E-3</v>
          </cell>
          <cell r="AZ275">
            <v>-3.4947191551708556E-3</v>
          </cell>
          <cell r="BA275">
            <v>-2.618513481671414E-3</v>
          </cell>
          <cell r="BB275">
            <v>-1.1024502461438601E-3</v>
          </cell>
          <cell r="BC275">
            <v>1.1872102140237928E-3</v>
          </cell>
          <cell r="BD275">
            <v>-2.628035519457228E-3</v>
          </cell>
          <cell r="BE275">
            <v>-3.8175250206862188E-4</v>
          </cell>
          <cell r="BF275">
            <v>6.6131694945070763E-4</v>
          </cell>
          <cell r="BG275">
            <v>5.9474619624921843E-4</v>
          </cell>
          <cell r="BH275">
            <v>2.5170510988630213E-3</v>
          </cell>
          <cell r="BI275">
            <v>3.740170465537318E-3</v>
          </cell>
          <cell r="BJ275">
            <v>1.8974680844436875E-3</v>
          </cell>
          <cell r="BK275">
            <v>-8.088065385791765E-5</v>
          </cell>
          <cell r="BL275">
            <v>-3.0497204999768712E-3</v>
          </cell>
          <cell r="BM275">
            <v>-3.5815266539778179E-3</v>
          </cell>
          <cell r="BN275">
            <v>-2.8240128713470369E-3</v>
          </cell>
          <cell r="BO275">
            <v>-1.1069463594068907E-3</v>
          </cell>
          <cell r="BP275">
            <v>1.2688768063355838E-3</v>
          </cell>
          <cell r="BQ275">
            <v>-3.3038180356221858E-3</v>
          </cell>
          <cell r="BR275">
            <v>-8.082810246179406E-5</v>
          </cell>
          <cell r="BS275">
            <v>6.8613499369263309E-4</v>
          </cell>
          <cell r="BT275">
            <v>2.3196287480331534E-3</v>
          </cell>
          <cell r="BU275">
            <v>2.7377408269231296E-3</v>
          </cell>
          <cell r="BV275">
            <v>3.9788301586725083E-3</v>
          </cell>
          <cell r="BW275">
            <v>1.9718002904660636E-3</v>
          </cell>
          <cell r="BX275">
            <v>-1.9502581416830367E-4</v>
          </cell>
          <cell r="BY275">
            <v>-3.1817509379337139E-3</v>
          </cell>
          <cell r="BZ275">
            <v>-3.4002164897692921E-3</v>
          </cell>
          <cell r="CA275">
            <v>-2.4169219033360889E-3</v>
          </cell>
          <cell r="CB275">
            <v>-1.2215918690152705E-3</v>
          </cell>
          <cell r="CC275">
            <v>1.8036970342159009E-3</v>
          </cell>
          <cell r="CD275">
            <v>-2.6143323732732426E-3</v>
          </cell>
          <cell r="CE275">
            <v>7.9988031200883825E-4</v>
          </cell>
          <cell r="CF275">
            <v>7.9100654448893692E-4</v>
          </cell>
          <cell r="CG275">
            <v>1.4646538103342266E-3</v>
          </cell>
          <cell r="CH275">
            <v>2.2408503015363124E-3</v>
          </cell>
          <cell r="CI275">
            <v>4.3764352801076711E-3</v>
          </cell>
          <cell r="CJ275">
            <v>1.6390490479132325E-3</v>
          </cell>
          <cell r="CK275">
            <v>-4.5330712919167127E-4</v>
          </cell>
          <cell r="CL275">
            <v>-3.9451592464878615E-3</v>
          </cell>
          <cell r="CM275">
            <v>1.2323610574696886E-2</v>
          </cell>
          <cell r="CN275">
            <v>-5.7878401942055291E-3</v>
          </cell>
          <cell r="CO275">
            <v>-2.0567669032907077E-3</v>
          </cell>
          <cell r="CP275">
            <v>1.3497443729804104E-3</v>
          </cell>
          <cell r="CQ275">
            <v>-2.5153831107367353E-3</v>
          </cell>
          <cell r="CR275">
            <v>-1.764084221683504E-3</v>
          </cell>
          <cell r="CS275">
            <v>-3.9187542956398147E-5</v>
          </cell>
          <cell r="CT275">
            <v>9.2602014740350569E-4</v>
          </cell>
          <cell r="CU275">
            <v>2.3540746152974634E-3</v>
          </cell>
          <cell r="CV275">
            <v>4.168203946147031E-3</v>
          </cell>
          <cell r="CW275">
            <v>2.0440619389532344E-3</v>
          </cell>
          <cell r="CX275">
            <v>-8.2294767835122684E-4</v>
          </cell>
          <cell r="CY275">
            <v>-4.7000229221794143E-3</v>
          </cell>
          <cell r="CZ275">
            <v>-4.2136523212334964E-3</v>
          </cell>
          <cell r="DA275">
            <v>-1.5436100033561218E-2</v>
          </cell>
          <cell r="DB275">
            <v>-1.7053218963631878E-3</v>
          </cell>
          <cell r="DC275">
            <v>8.3882381772326653E-4</v>
          </cell>
          <cell r="DD275">
            <v>-3.441061530057965E-3</v>
          </cell>
          <cell r="DE275">
            <v>-3.5762472142053525E-4</v>
          </cell>
          <cell r="DF275">
            <v>5.9318536644781261E-4</v>
          </cell>
          <cell r="DG275">
            <v>1.7782420745611205E-3</v>
          </cell>
          <cell r="DH275">
            <v>3.4207038173477144E-3</v>
          </cell>
          <cell r="DI275">
            <v>4.9084534125967139E-3</v>
          </cell>
          <cell r="DJ275">
            <v>1.7692638228830049E-3</v>
          </cell>
          <cell r="DK275">
            <v>1.8227330279074749E-4</v>
          </cell>
          <cell r="DL275">
            <v>-4.529305272303219E-3</v>
          </cell>
          <cell r="DM275">
            <v>-4.2934378026941999E-3</v>
          </cell>
          <cell r="DN275">
            <v>-3.6830873359825489E-3</v>
          </cell>
          <cell r="DO275">
            <v>-1.8585941190067956E-3</v>
          </cell>
          <cell r="DP275">
            <v>1.5730337388255577E-3</v>
          </cell>
          <cell r="DQ275">
            <v>-2.4604317241028184E-3</v>
          </cell>
          <cell r="DR275">
            <v>3.3747266339645421E-5</v>
          </cell>
          <cell r="DS275">
            <v>1.9283955455584589E-3</v>
          </cell>
          <cell r="DT275">
            <v>2.6299440352914871E-3</v>
          </cell>
          <cell r="DU275">
            <v>4.8584139132792359E-3</v>
          </cell>
          <cell r="DV275">
            <v>5.35306645086564E-3</v>
          </cell>
          <cell r="DW275">
            <v>2.2638228684712658E-3</v>
          </cell>
          <cell r="DX275">
            <v>-2.9888382601583885E-4</v>
          </cell>
          <cell r="DY275">
            <v>-4.6623768718063729E-3</v>
          </cell>
          <cell r="DZ275">
            <v>-5.0230305006770948E-3</v>
          </cell>
          <cell r="EA275">
            <v>-4.2854236122913392E-3</v>
          </cell>
          <cell r="EB275">
            <v>-1.6648285345830516E-3</v>
          </cell>
          <cell r="EC275">
            <v>2.1651529595985153E-3</v>
          </cell>
          <cell r="ED275">
            <v>-1.2229451096850141E-3</v>
          </cell>
        </row>
        <row r="276">
          <cell r="F276">
            <v>20.875336507658222</v>
          </cell>
          <cell r="G276">
            <v>23.671288016734877</v>
          </cell>
          <cell r="H276">
            <v>21.392186982191063</v>
          </cell>
          <cell r="I276">
            <v>17.245607603231569</v>
          </cell>
          <cell r="J276">
            <v>15.496863047139543</v>
          </cell>
          <cell r="K276">
            <v>15.118263965327161</v>
          </cell>
          <cell r="L276">
            <v>17.51619328042478</v>
          </cell>
          <cell r="M276">
            <v>18.053495639360996</v>
          </cell>
          <cell r="N276">
            <v>17.137339566055093</v>
          </cell>
          <cell r="O276">
            <v>17.44518470199905</v>
          </cell>
          <cell r="P276">
            <v>17.682195566817654</v>
          </cell>
          <cell r="Q276">
            <v>19.360205165516806</v>
          </cell>
          <cell r="R276">
            <v>17.609476282691944</v>
          </cell>
          <cell r="S276">
            <v>19.961607946943207</v>
          </cell>
          <cell r="T276">
            <v>17.977871868348696</v>
          </cell>
          <cell r="U276">
            <v>17.822453661790981</v>
          </cell>
          <cell r="V276">
            <v>14.953163363047752</v>
          </cell>
          <cell r="W276">
            <v>12.841338045867033</v>
          </cell>
          <cell r="X276">
            <v>15.556344508161798</v>
          </cell>
          <cell r="Y276">
            <v>19.546943696490327</v>
          </cell>
          <cell r="Z276">
            <v>18.418399463798668</v>
          </cell>
          <cell r="AA276">
            <v>17.922061606271566</v>
          </cell>
          <cell r="AB276">
            <v>18.55332017618813</v>
          </cell>
          <cell r="AC276">
            <v>16.976765393684939</v>
          </cell>
          <cell r="AD276">
            <v>18.907484291502236</v>
          </cell>
          <cell r="AE276">
            <v>16.895714158969433</v>
          </cell>
          <cell r="AF276">
            <v>14.356817235338665</v>
          </cell>
          <cell r="AG276">
            <v>17.019012064368251</v>
          </cell>
          <cell r="AH276">
            <v>16.669761849898634</v>
          </cell>
          <cell r="AI276">
            <v>15.227309222112186</v>
          </cell>
          <cell r="AJ276">
            <v>14.097016516703265</v>
          </cell>
          <cell r="AK276">
            <v>13.940791328053276</v>
          </cell>
          <cell r="AL276">
            <v>20.350896056646754</v>
          </cell>
          <cell r="AM276">
            <v>18.534609627449115</v>
          </cell>
          <cell r="AN276">
            <v>17.109171838333605</v>
          </cell>
          <cell r="AO276">
            <v>17.461910101673826</v>
          </cell>
          <cell r="AP276">
            <v>15.970110062739771</v>
          </cell>
          <cell r="AQ276">
            <v>19.78456082229356</v>
          </cell>
          <cell r="AR276">
            <v>-0.82398149205100146</v>
          </cell>
          <cell r="AS276">
            <v>-2.0269242699509524</v>
          </cell>
          <cell r="AT276">
            <v>-1.4603219991592888</v>
          </cell>
          <cell r="AU276">
            <v>-24.859059375561731</v>
          </cell>
          <cell r="AV276">
            <v>-8.6740148759891902</v>
          </cell>
          <cell r="AW276">
            <v>-4.8681394602582921</v>
          </cell>
          <cell r="AX276">
            <v>5.8840648616775078E-2</v>
          </cell>
          <cell r="AY276">
            <v>6.5034272126094246</v>
          </cell>
          <cell r="AZ276">
            <v>6.954335819410332</v>
          </cell>
          <cell r="BA276">
            <v>4.6745379159182354</v>
          </cell>
          <cell r="BB276">
            <v>2.012462662717295</v>
          </cell>
          <cell r="BC276">
            <v>-2.2173756752813869</v>
          </cell>
          <cell r="BD276">
            <v>5.5292013579455466</v>
          </cell>
          <cell r="BE276">
            <v>0.82937190498511493</v>
          </cell>
          <cell r="BF276">
            <v>-1.6919251413976704</v>
          </cell>
          <cell r="BG276">
            <v>-1.6153339774844455</v>
          </cell>
          <cell r="BH276">
            <v>-5.6916585854034594</v>
          </cell>
          <cell r="BI276">
            <v>-9.2405940812359333</v>
          </cell>
          <cell r="BJ276">
            <v>-4.9561338558798234</v>
          </cell>
          <cell r="BK276">
            <v>0.17607384900054196</v>
          </cell>
          <cell r="BL276">
            <v>6.598057130921795</v>
          </cell>
          <cell r="BM276">
            <v>7.1498873679880477</v>
          </cell>
          <cell r="BN276">
            <v>5.0598786396629194</v>
          </cell>
          <cell r="BO276">
            <v>2.0284096772120326</v>
          </cell>
          <cell r="BP276">
            <v>-2.3798059767040565</v>
          </cell>
          <cell r="BQ276">
            <v>6.9800576301915767</v>
          </cell>
          <cell r="BR276">
            <v>0.1765114762036149</v>
          </cell>
          <cell r="BS276">
            <v>-1.7626267792330983</v>
          </cell>
          <cell r="BT276">
            <v>-6.3266749753630807</v>
          </cell>
          <cell r="BU276">
            <v>-6.2177481814301441</v>
          </cell>
          <cell r="BV276">
            <v>-9.8722726670399883</v>
          </cell>
          <cell r="BW276">
            <v>-5.1691459030273732</v>
          </cell>
          <cell r="BX276">
            <v>0.42698259643777831</v>
          </cell>
          <cell r="BY276">
            <v>6.9271899472172818</v>
          </cell>
          <cell r="BZ276">
            <v>6.8250974717014241</v>
          </cell>
          <cell r="CA276">
            <v>4.3746546969463012</v>
          </cell>
          <cell r="CB276">
            <v>2.247654670675272</v>
          </cell>
          <cell r="CC276">
            <v>-3.3991147892696536</v>
          </cell>
          <cell r="CD276">
            <v>5.5495806924380053</v>
          </cell>
          <cell r="CE276">
            <v>-1.7511595559144708</v>
          </cell>
          <cell r="CF276">
            <v>-2.040977598389234</v>
          </cell>
          <cell r="CG276">
            <v>-3.929479091950022</v>
          </cell>
          <cell r="CH276">
            <v>-5.1148703586652919</v>
          </cell>
          <cell r="CI276">
            <v>-10.90479862711306</v>
          </cell>
          <cell r="CJ276">
            <v>-4.3154306092972474</v>
          </cell>
          <cell r="CK276">
            <v>0.99553694681039961</v>
          </cell>
          <cell r="CL276">
            <v>8.5981672696480604</v>
          </cell>
          <cell r="CM276">
            <v>-24.807252622982976</v>
          </cell>
          <cell r="CN276">
            <v>10.462763268891345</v>
          </cell>
          <cell r="CO276">
            <v>3.8002863895849148</v>
          </cell>
          <cell r="CP276">
            <v>-2.5565722615922382</v>
          </cell>
          <cell r="CQ276">
            <v>5.3654760357653366</v>
          </cell>
          <cell r="CR276">
            <v>3.8799447850989801</v>
          </cell>
          <cell r="CS276">
            <v>0.10151163121296353</v>
          </cell>
          <cell r="CT276">
            <v>-2.5464543281226053</v>
          </cell>
          <cell r="CU276">
            <v>-5.3923096135521789</v>
          </cell>
          <cell r="CV276">
            <v>-10.421599476021848</v>
          </cell>
          <cell r="CW276">
            <v>-5.4011377168672334</v>
          </cell>
          <cell r="CX276">
            <v>1.8131975063906525</v>
          </cell>
          <cell r="CY276">
            <v>10.278450519225975</v>
          </cell>
          <cell r="CZ276">
            <v>8.5141209878902604</v>
          </cell>
          <cell r="DA276">
            <v>27.991399942738497</v>
          </cell>
          <cell r="DB276">
            <v>3.162654290101063</v>
          </cell>
          <cell r="DC276">
            <v>-1.5957150528326851</v>
          </cell>
          <cell r="DD276">
            <v>7.367787937750732</v>
          </cell>
          <cell r="DE276">
            <v>0.78067836153752024</v>
          </cell>
          <cell r="DF276">
            <v>-1.5272077465746394</v>
          </cell>
          <cell r="DG276">
            <v>-4.8370670000890872</v>
          </cell>
          <cell r="DH276">
            <v>-7.762123430559968</v>
          </cell>
          <cell r="DI276">
            <v>-12.114085132312043</v>
          </cell>
          <cell r="DJ276">
            <v>-4.6252626762097409</v>
          </cell>
          <cell r="DK276">
            <v>-0.3982505480351437</v>
          </cell>
          <cell r="DL276">
            <v>9.8270796029748286</v>
          </cell>
          <cell r="DM276">
            <v>8.6002025104794448</v>
          </cell>
          <cell r="DN276">
            <v>6.6560270716022751</v>
          </cell>
          <cell r="DO276">
            <v>3.4384939565967172</v>
          </cell>
          <cell r="DP276">
            <v>-2.9813982495101032</v>
          </cell>
          <cell r="DQ276">
            <v>5.2373551107551899</v>
          </cell>
          <cell r="DR276">
            <v>-7.373912356940801E-2</v>
          </cell>
          <cell r="DS276">
            <v>-4.987845737098108</v>
          </cell>
          <cell r="DT276">
            <v>-7.1843629005418004</v>
          </cell>
          <cell r="DU276">
            <v>-11.066681302400887</v>
          </cell>
          <cell r="DV276">
            <v>-13.268639321742002</v>
          </cell>
          <cell r="DW276">
            <v>-5.939177333336878</v>
          </cell>
          <cell r="DX276">
            <v>0.65454159777544674</v>
          </cell>
          <cell r="DY276">
            <v>10.089762825265822</v>
          </cell>
          <cell r="DZ276">
            <v>10.036601338031977</v>
          </cell>
          <cell r="EA276">
            <v>7.6972606650610214</v>
          </cell>
          <cell r="EB276">
            <v>3.0800050325991055</v>
          </cell>
          <cell r="EC276">
            <v>-4.1038019403876129</v>
          </cell>
          <cell r="ED276">
            <v>2.6047622455041064</v>
          </cell>
        </row>
        <row r="277">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row>
        <row r="278">
          <cell r="A278" t="str">
            <v>Adjustments to Load</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row>
        <row r="279">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row>
        <row r="280">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row>
        <row r="281">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row>
        <row r="282">
          <cell r="A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row>
        <row r="283">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row>
        <row r="284">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row>
        <row r="285">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row>
        <row r="286">
          <cell r="A286" t="str">
            <v>Net System Load</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row>
        <row r="287">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row>
        <row r="288">
          <cell r="A288" t="str">
            <v>Special Sales For Resale</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row>
        <row r="289">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0</v>
          </cell>
          <cell r="CN289">
            <v>0</v>
          </cell>
          <cell r="CO289">
            <v>0</v>
          </cell>
          <cell r="CP289">
            <v>0</v>
          </cell>
          <cell r="CQ289">
            <v>0</v>
          </cell>
          <cell r="CR289">
            <v>0</v>
          </cell>
          <cell r="CS289">
            <v>0</v>
          </cell>
          <cell r="CT289">
            <v>0</v>
          </cell>
          <cell r="CU289">
            <v>0</v>
          </cell>
          <cell r="CV289">
            <v>0</v>
          </cell>
          <cell r="CW289">
            <v>0</v>
          </cell>
          <cell r="CX289">
            <v>0</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0</v>
          </cell>
          <cell r="EA289">
            <v>0</v>
          </cell>
          <cell r="EB289">
            <v>0</v>
          </cell>
          <cell r="EC289">
            <v>0</v>
          </cell>
          <cell r="ED289">
            <v>0</v>
          </cell>
          <cell r="EE289">
            <v>0</v>
          </cell>
        </row>
        <row r="290">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0</v>
          </cell>
          <cell r="CN290">
            <v>0</v>
          </cell>
          <cell r="CO290">
            <v>0</v>
          </cell>
          <cell r="CP290">
            <v>0</v>
          </cell>
          <cell r="CQ290">
            <v>0</v>
          </cell>
          <cell r="CR290">
            <v>0</v>
          </cell>
          <cell r="CS290">
            <v>0</v>
          </cell>
          <cell r="CT290">
            <v>0</v>
          </cell>
          <cell r="CU290">
            <v>0</v>
          </cell>
          <cell r="CV290">
            <v>0</v>
          </cell>
          <cell r="CW290">
            <v>0</v>
          </cell>
          <cell r="CX290">
            <v>0</v>
          </cell>
          <cell r="CY290">
            <v>0</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row>
        <row r="291">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0</v>
          </cell>
          <cell r="CN291">
            <v>0</v>
          </cell>
          <cell r="CO291">
            <v>0</v>
          </cell>
          <cell r="CP291">
            <v>0</v>
          </cell>
          <cell r="CQ291">
            <v>0</v>
          </cell>
          <cell r="CR291">
            <v>0</v>
          </cell>
          <cell r="CS291">
            <v>0</v>
          </cell>
          <cell r="CT291">
            <v>0</v>
          </cell>
          <cell r="CU291">
            <v>0</v>
          </cell>
          <cell r="CV291">
            <v>0</v>
          </cell>
          <cell r="CW291">
            <v>0</v>
          </cell>
          <cell r="CX291">
            <v>0</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0</v>
          </cell>
          <cell r="EB291">
            <v>0</v>
          </cell>
          <cell r="EC291">
            <v>0</v>
          </cell>
          <cell r="ED291">
            <v>0</v>
          </cell>
          <cell r="EE291">
            <v>0</v>
          </cell>
        </row>
        <row r="292">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0</v>
          </cell>
          <cell r="CN292">
            <v>0</v>
          </cell>
          <cell r="CO292">
            <v>0</v>
          </cell>
          <cell r="CP292">
            <v>0</v>
          </cell>
          <cell r="CQ292">
            <v>0</v>
          </cell>
          <cell r="CR292">
            <v>0</v>
          </cell>
          <cell r="CS292">
            <v>0</v>
          </cell>
          <cell r="CT292">
            <v>0</v>
          </cell>
          <cell r="CU292">
            <v>0</v>
          </cell>
          <cell r="CV292">
            <v>0</v>
          </cell>
          <cell r="CW292">
            <v>0</v>
          </cell>
          <cell r="CX292">
            <v>0</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0</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row>
        <row r="293">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0</v>
          </cell>
          <cell r="CN293">
            <v>0</v>
          </cell>
          <cell r="CO293">
            <v>0</v>
          </cell>
          <cell r="CP293">
            <v>0</v>
          </cell>
          <cell r="CQ293">
            <v>0</v>
          </cell>
          <cell r="CR293">
            <v>0</v>
          </cell>
          <cell r="CS293">
            <v>0</v>
          </cell>
          <cell r="CT293">
            <v>0</v>
          </cell>
          <cell r="CU293">
            <v>0</v>
          </cell>
          <cell r="CV293">
            <v>0</v>
          </cell>
          <cell r="CW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K293">
            <v>0</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row>
        <row r="294">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row>
        <row r="295">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row>
        <row r="296">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0</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row>
        <row r="297">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0</v>
          </cell>
          <cell r="EB297">
            <v>0</v>
          </cell>
          <cell r="EC297">
            <v>0</v>
          </cell>
          <cell r="ED297">
            <v>0</v>
          </cell>
          <cell r="EE297">
            <v>0</v>
          </cell>
        </row>
        <row r="298">
          <cell r="A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row>
        <row r="299">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row>
        <row r="300">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row>
        <row r="301">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row>
        <row r="302">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row>
        <row r="303">
          <cell r="C303" t="str">
            <v>Four Corners</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row>
        <row r="304">
          <cell r="C304" t="str">
            <v>Mid Columbia</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row>
        <row r="305">
          <cell r="C305" t="str">
            <v>Mona</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row>
        <row r="306">
          <cell r="C306" t="str">
            <v>Palo Verde</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row>
        <row r="307">
          <cell r="C307" t="str">
            <v>SP15</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row>
        <row r="308">
          <cell r="A308">
            <v>0</v>
          </cell>
          <cell r="C308" t="str">
            <v>STF Index Trades</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row>
        <row r="309">
          <cell r="A309">
            <v>0</v>
          </cell>
          <cell r="C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row>
        <row r="310">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row>
        <row r="311">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row>
        <row r="312">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row>
        <row r="313">
          <cell r="C313" t="str">
            <v>COB</v>
          </cell>
          <cell r="F313">
            <v>0</v>
          </cell>
          <cell r="G313">
            <v>17.509999999994761</v>
          </cell>
          <cell r="H313">
            <v>7.8000000000029104</v>
          </cell>
          <cell r="I313">
            <v>30.911999999996624</v>
          </cell>
          <cell r="J313">
            <v>0.58999999999650754</v>
          </cell>
          <cell r="K313">
            <v>9.9800000000032014</v>
          </cell>
          <cell r="L313">
            <v>27.400000000008731</v>
          </cell>
          <cell r="M313">
            <v>0</v>
          </cell>
          <cell r="N313">
            <v>0</v>
          </cell>
          <cell r="O313">
            <v>0</v>
          </cell>
          <cell r="P313">
            <v>1.1499999999941792</v>
          </cell>
          <cell r="Q313">
            <v>0</v>
          </cell>
          <cell r="R313">
            <v>139.26300000003539</v>
          </cell>
          <cell r="S313">
            <v>0</v>
          </cell>
          <cell r="T313">
            <v>11.430000000007567</v>
          </cell>
          <cell r="U313">
            <v>4.8849999999947613</v>
          </cell>
          <cell r="V313">
            <v>5.7360000000044238</v>
          </cell>
          <cell r="W313">
            <v>54.006999999997788</v>
          </cell>
          <cell r="X313">
            <v>33.320000000006985</v>
          </cell>
          <cell r="Y313">
            <v>27.869999999995343</v>
          </cell>
          <cell r="Z313">
            <v>2.0150000000139698</v>
          </cell>
          <cell r="AA313">
            <v>0</v>
          </cell>
          <cell r="AB313">
            <v>0</v>
          </cell>
          <cell r="AC313">
            <v>0</v>
          </cell>
          <cell r="AD313">
            <v>0</v>
          </cell>
          <cell r="AE313">
            <v>32.878999999957159</v>
          </cell>
          <cell r="AF313">
            <v>1.5959999999977299</v>
          </cell>
          <cell r="AG313">
            <v>0</v>
          </cell>
          <cell r="AH313">
            <v>0</v>
          </cell>
          <cell r="AI313">
            <v>0</v>
          </cell>
          <cell r="AJ313">
            <v>6.4629999999961001</v>
          </cell>
          <cell r="AK313">
            <v>9.5750000000043656</v>
          </cell>
          <cell r="AL313">
            <v>8.9200000000128057</v>
          </cell>
          <cell r="AM313">
            <v>6.3250000000116415</v>
          </cell>
          <cell r="AN313">
            <v>0</v>
          </cell>
          <cell r="AO313">
            <v>0</v>
          </cell>
          <cell r="AP313">
            <v>0</v>
          </cell>
          <cell r="AQ313">
            <v>0</v>
          </cell>
          <cell r="AR313">
            <v>11.483000000007451</v>
          </cell>
          <cell r="AS313">
            <v>0</v>
          </cell>
          <cell r="AT313">
            <v>-1.5199999999895226</v>
          </cell>
          <cell r="AU313">
            <v>0</v>
          </cell>
          <cell r="AV313">
            <v>5.0559999999968568</v>
          </cell>
          <cell r="AW313">
            <v>0.10899999999674037</v>
          </cell>
          <cell r="AX313">
            <v>5.7980000000025029</v>
          </cell>
          <cell r="AY313">
            <v>2.0400000000081491</v>
          </cell>
          <cell r="AZ313">
            <v>0</v>
          </cell>
          <cell r="BA313">
            <v>0</v>
          </cell>
          <cell r="BB313">
            <v>0</v>
          </cell>
          <cell r="BC313">
            <v>0</v>
          </cell>
          <cell r="BD313">
            <v>0</v>
          </cell>
          <cell r="BE313">
            <v>199.48699999984819</v>
          </cell>
          <cell r="BF313">
            <v>0</v>
          </cell>
          <cell r="BG313">
            <v>136</v>
          </cell>
          <cell r="BH313">
            <v>3.0299999999988358</v>
          </cell>
          <cell r="BI313">
            <v>0</v>
          </cell>
          <cell r="BJ313">
            <v>4.0049999999973807</v>
          </cell>
          <cell r="BK313">
            <v>39.452000000004773</v>
          </cell>
          <cell r="BL313">
            <v>17.55000000000291</v>
          </cell>
          <cell r="BM313">
            <v>-0.55000000000291038</v>
          </cell>
          <cell r="BN313">
            <v>0</v>
          </cell>
          <cell r="BO313">
            <v>0</v>
          </cell>
          <cell r="BP313">
            <v>0</v>
          </cell>
          <cell r="BQ313">
            <v>0</v>
          </cell>
          <cell r="BR313">
            <v>26.217000000062399</v>
          </cell>
          <cell r="BS313">
            <v>0</v>
          </cell>
          <cell r="BT313">
            <v>0</v>
          </cell>
          <cell r="BU313">
            <v>0</v>
          </cell>
          <cell r="BV313">
            <v>-4.4219999999986612</v>
          </cell>
          <cell r="BW313">
            <v>6.8589999999967404</v>
          </cell>
          <cell r="BX313">
            <v>33.838999999999942</v>
          </cell>
          <cell r="BY313">
            <v>-14.214999999996508</v>
          </cell>
          <cell r="BZ313">
            <v>-3.2400000000052387</v>
          </cell>
          <cell r="CA313">
            <v>-1.9539999999979045</v>
          </cell>
          <cell r="CB313">
            <v>0</v>
          </cell>
          <cell r="CC313">
            <v>0</v>
          </cell>
          <cell r="CD313">
            <v>9.3500000000058208</v>
          </cell>
          <cell r="CE313">
            <v>-299.56000000005588</v>
          </cell>
          <cell r="CF313">
            <v>0</v>
          </cell>
          <cell r="CG313">
            <v>0</v>
          </cell>
          <cell r="CH313">
            <v>2.8000000000029104</v>
          </cell>
          <cell r="CI313">
            <v>6.8500000000058208</v>
          </cell>
          <cell r="CJ313">
            <v>1.5630000000019209</v>
          </cell>
          <cell r="CK313">
            <v>22.292999999997846</v>
          </cell>
          <cell r="CL313">
            <v>2.8760000000038417</v>
          </cell>
          <cell r="CM313">
            <v>-372.30999999999767</v>
          </cell>
          <cell r="CN313">
            <v>36.024000000004889</v>
          </cell>
          <cell r="CO313">
            <v>-3.8760000000038417</v>
          </cell>
          <cell r="CP313">
            <v>0</v>
          </cell>
          <cell r="CQ313">
            <v>4.2200000000011642</v>
          </cell>
          <cell r="CR313">
            <v>136.51400000008289</v>
          </cell>
          <cell r="CS313">
            <v>0</v>
          </cell>
          <cell r="CT313">
            <v>6.5339999999996508</v>
          </cell>
          <cell r="CU313">
            <v>0</v>
          </cell>
          <cell r="CV313">
            <v>0</v>
          </cell>
          <cell r="CW313">
            <v>8.7420000000056461</v>
          </cell>
          <cell r="CX313">
            <v>7.319999999999709</v>
          </cell>
          <cell r="CY313">
            <v>14.955999999991036</v>
          </cell>
          <cell r="CZ313">
            <v>1.2770000000018626</v>
          </cell>
          <cell r="DA313">
            <v>105.4600000000064</v>
          </cell>
          <cell r="DB313">
            <v>-3.1200000000026193</v>
          </cell>
          <cell r="DC313">
            <v>-3.6150000000052387</v>
          </cell>
          <cell r="DD313">
            <v>-1.0399999999935972</v>
          </cell>
          <cell r="DE313">
            <v>30.992999999783933</v>
          </cell>
          <cell r="DF313">
            <v>0</v>
          </cell>
          <cell r="DG313">
            <v>7.5160000000032596</v>
          </cell>
          <cell r="DH313">
            <v>0</v>
          </cell>
          <cell r="DI313">
            <v>5.1200000000098953</v>
          </cell>
          <cell r="DJ313">
            <v>9.5710000000035507</v>
          </cell>
          <cell r="DK313">
            <v>7.1059999999997672</v>
          </cell>
          <cell r="DL313">
            <v>-5.0099999999947613</v>
          </cell>
          <cell r="DM313">
            <v>-4.3499999999985448</v>
          </cell>
          <cell r="DN313">
            <v>6.3500000000058208</v>
          </cell>
          <cell r="DO313">
            <v>-4.5820000000021537</v>
          </cell>
          <cell r="DP313">
            <v>0</v>
          </cell>
          <cell r="DQ313">
            <v>9.271999999997206</v>
          </cell>
          <cell r="DR313">
            <v>85.544999999925494</v>
          </cell>
          <cell r="DS313">
            <v>0</v>
          </cell>
          <cell r="DT313">
            <v>4.0899999999965075</v>
          </cell>
          <cell r="DU313">
            <v>2.9539999999979045</v>
          </cell>
          <cell r="DV313">
            <v>0</v>
          </cell>
          <cell r="DW313">
            <v>-3.3519999999989523</v>
          </cell>
          <cell r="DX313">
            <v>51.203999999997905</v>
          </cell>
          <cell r="DY313">
            <v>0.47999999999592546</v>
          </cell>
          <cell r="DZ313">
            <v>9.4959999999991851</v>
          </cell>
          <cell r="EA313">
            <v>25.214999999996508</v>
          </cell>
          <cell r="EB313">
            <v>1.6229999999995925</v>
          </cell>
          <cell r="EC313">
            <v>0.54000000000087311</v>
          </cell>
          <cell r="ED313">
            <v>-6.7049999999871943</v>
          </cell>
          <cell r="EE313">
            <v>0</v>
          </cell>
        </row>
        <row r="314">
          <cell r="C314" t="str">
            <v>Four Corners</v>
          </cell>
          <cell r="F314">
            <v>146.83999999999651</v>
          </cell>
          <cell r="G314">
            <v>49.456000000005588</v>
          </cell>
          <cell r="H314">
            <v>93.160000000003492</v>
          </cell>
          <cell r="I314">
            <v>54.175999999999476</v>
          </cell>
          <cell r="J314">
            <v>58.813999999998487</v>
          </cell>
          <cell r="K314">
            <v>68.479999999995925</v>
          </cell>
          <cell r="L314">
            <v>-0.5</v>
          </cell>
          <cell r="M314">
            <v>-2.7799999999988358</v>
          </cell>
          <cell r="N314">
            <v>42.25</v>
          </cell>
          <cell r="O314">
            <v>42.679999999993015</v>
          </cell>
          <cell r="P314">
            <v>146.32999999998719</v>
          </cell>
          <cell r="Q314">
            <v>68.67500000000291</v>
          </cell>
          <cell r="R314">
            <v>372.71199999982491</v>
          </cell>
          <cell r="S314">
            <v>62.119999999995343</v>
          </cell>
          <cell r="T314">
            <v>5.4199999999982538</v>
          </cell>
          <cell r="U314">
            <v>23.619999999995343</v>
          </cell>
          <cell r="V314">
            <v>100.08299999999872</v>
          </cell>
          <cell r="W314">
            <v>41.263999999999214</v>
          </cell>
          <cell r="X314">
            <v>4.4599999999991269</v>
          </cell>
          <cell r="Y314">
            <v>8.625</v>
          </cell>
          <cell r="Z314">
            <v>8</v>
          </cell>
          <cell r="AA314">
            <v>34.910000000003492</v>
          </cell>
          <cell r="AB314">
            <v>34.040000000008149</v>
          </cell>
          <cell r="AC314">
            <v>25.580000000016298</v>
          </cell>
          <cell r="AD314">
            <v>24.590000000011059</v>
          </cell>
          <cell r="AE314">
            <v>1100.6359999999404</v>
          </cell>
          <cell r="AF314">
            <v>166</v>
          </cell>
          <cell r="AG314">
            <v>14.510000000009313</v>
          </cell>
          <cell r="AH314">
            <v>82.370000000024447</v>
          </cell>
          <cell r="AI314">
            <v>85.470000000001164</v>
          </cell>
          <cell r="AJ314">
            <v>176.33200000000215</v>
          </cell>
          <cell r="AK314">
            <v>254.37200000000303</v>
          </cell>
          <cell r="AL314">
            <v>-0.19000000000232831</v>
          </cell>
          <cell r="AM314">
            <v>-0.73999999999068677</v>
          </cell>
          <cell r="AN314">
            <v>37.4259999999922</v>
          </cell>
          <cell r="AO314">
            <v>-5.2200000000011642</v>
          </cell>
          <cell r="AP314">
            <v>7.360000000015134</v>
          </cell>
          <cell r="AQ314">
            <v>282.94599999999627</v>
          </cell>
          <cell r="AR314">
            <v>719.98499999986961</v>
          </cell>
          <cell r="AS314">
            <v>12.279999999998836</v>
          </cell>
          <cell r="AT314">
            <v>9.5</v>
          </cell>
          <cell r="AU314">
            <v>37</v>
          </cell>
          <cell r="AV314">
            <v>33.475000000005821</v>
          </cell>
          <cell r="AW314">
            <v>85.649999999994179</v>
          </cell>
          <cell r="AX314">
            <v>256.26000000000931</v>
          </cell>
          <cell r="AY314">
            <v>3.3999999999941792</v>
          </cell>
          <cell r="AZ314">
            <v>0</v>
          </cell>
          <cell r="BA314">
            <v>64.64000000001397</v>
          </cell>
          <cell r="BB314">
            <v>84.920000000012806</v>
          </cell>
          <cell r="BC314">
            <v>10.869999999995343</v>
          </cell>
          <cell r="BD314">
            <v>121.99000000000524</v>
          </cell>
          <cell r="BE314">
            <v>435.68300000019372</v>
          </cell>
          <cell r="BF314">
            <v>4.6199999999953434</v>
          </cell>
          <cell r="BG314">
            <v>9.9400000000023283</v>
          </cell>
          <cell r="BH314">
            <v>4.2300000000104774</v>
          </cell>
          <cell r="BI314">
            <v>19.099999999991269</v>
          </cell>
          <cell r="BJ314">
            <v>41.414000000004307</v>
          </cell>
          <cell r="BK314">
            <v>157.89499999998952</v>
          </cell>
          <cell r="BL314">
            <v>0.86000000000058208</v>
          </cell>
          <cell r="BM314">
            <v>2.2200000000011642</v>
          </cell>
          <cell r="BN314">
            <v>77.019999999989523</v>
          </cell>
          <cell r="BO314">
            <v>40.350000000005821</v>
          </cell>
          <cell r="BP314">
            <v>5.8299999999871943</v>
          </cell>
          <cell r="BQ314">
            <v>72.203999999997905</v>
          </cell>
          <cell r="BR314">
            <v>454.31700000003912</v>
          </cell>
          <cell r="BS314">
            <v>61.720000000001164</v>
          </cell>
          <cell r="BT314">
            <v>11.619999999995343</v>
          </cell>
          <cell r="BU314">
            <v>-9.9999999976716936E-2</v>
          </cell>
          <cell r="BV314">
            <v>1.5599999999976717</v>
          </cell>
          <cell r="BW314">
            <v>18.140999999988708</v>
          </cell>
          <cell r="BX314">
            <v>18.559999999997672</v>
          </cell>
          <cell r="BY314">
            <v>16.745999999999185</v>
          </cell>
          <cell r="BZ314">
            <v>10.680000000022119</v>
          </cell>
          <cell r="CA314">
            <v>41.239999999990687</v>
          </cell>
          <cell r="CB314">
            <v>114.42000000001281</v>
          </cell>
          <cell r="CC314">
            <v>51.639999999984866</v>
          </cell>
          <cell r="CD314">
            <v>108.08999999999651</v>
          </cell>
          <cell r="CE314">
            <v>513.56600000010803</v>
          </cell>
          <cell r="CF314">
            <v>4.1999999999825377</v>
          </cell>
          <cell r="CG314">
            <v>30.470000000001164</v>
          </cell>
          <cell r="CH314">
            <v>42.860000000015134</v>
          </cell>
          <cell r="CI314">
            <v>-6.3800000000046566</v>
          </cell>
          <cell r="CJ314">
            <v>23.919999999998254</v>
          </cell>
          <cell r="CK314">
            <v>-8.6599999999889405</v>
          </cell>
          <cell r="CL314">
            <v>4.9859999999898719</v>
          </cell>
          <cell r="CM314">
            <v>2.9999999998835847E-2</v>
          </cell>
          <cell r="CN314">
            <v>237.04999999998836</v>
          </cell>
          <cell r="CO314">
            <v>115.79999999998836</v>
          </cell>
          <cell r="CP314">
            <v>3.5199999999895226</v>
          </cell>
          <cell r="CQ314">
            <v>65.770000000004075</v>
          </cell>
          <cell r="CR314">
            <v>514.67399999988265</v>
          </cell>
          <cell r="CS314">
            <v>84.600000000005821</v>
          </cell>
          <cell r="CT314">
            <v>30.105000000010477</v>
          </cell>
          <cell r="CU314">
            <v>58.850000000005821</v>
          </cell>
          <cell r="CV314">
            <v>11.835000000006403</v>
          </cell>
          <cell r="CW314">
            <v>6.2900000000081491</v>
          </cell>
          <cell r="CX314">
            <v>12.873999999996158</v>
          </cell>
          <cell r="CY314">
            <v>38.029999999998836</v>
          </cell>
          <cell r="CZ314">
            <v>5.8499999999767169</v>
          </cell>
          <cell r="DA314">
            <v>86.220000000001164</v>
          </cell>
          <cell r="DB314">
            <v>71.660000000003492</v>
          </cell>
          <cell r="DC314">
            <v>35.880000000004657</v>
          </cell>
          <cell r="DD314">
            <v>72.479999999995925</v>
          </cell>
          <cell r="DE314">
            <v>414.76599999959581</v>
          </cell>
          <cell r="DF314">
            <v>59.369999999995343</v>
          </cell>
          <cell r="DG314">
            <v>7.0400000000081491</v>
          </cell>
          <cell r="DH314">
            <v>1.5799999999871943</v>
          </cell>
          <cell r="DI314">
            <v>61.809999999997672</v>
          </cell>
          <cell r="DJ314">
            <v>-1.1000000000058208</v>
          </cell>
          <cell r="DK314">
            <v>-0.33999999999650754</v>
          </cell>
          <cell r="DL314">
            <v>24.555999999996857</v>
          </cell>
          <cell r="DM314">
            <v>15.550000000017462</v>
          </cell>
          <cell r="DN314">
            <v>40.64000000001397</v>
          </cell>
          <cell r="DO314">
            <v>90.339999999996508</v>
          </cell>
          <cell r="DP314">
            <v>47.470000000001164</v>
          </cell>
          <cell r="DQ314">
            <v>67.849999999991269</v>
          </cell>
          <cell r="DR314">
            <v>272.34000000008382</v>
          </cell>
          <cell r="DS314">
            <v>11.079999999987194</v>
          </cell>
          <cell r="DT314">
            <v>-3.4599999999918509</v>
          </cell>
          <cell r="DU314">
            <v>5.2399999999906868</v>
          </cell>
          <cell r="DV314">
            <v>-24.794999999998254</v>
          </cell>
          <cell r="DW314">
            <v>3.2599999999947613</v>
          </cell>
          <cell r="DX314">
            <v>-1.0200000000040745</v>
          </cell>
          <cell r="DY314">
            <v>17.660000000003492</v>
          </cell>
          <cell r="DZ314">
            <v>12.040000000008149</v>
          </cell>
          <cell r="EA314">
            <v>155.25</v>
          </cell>
          <cell r="EB314">
            <v>74.059999999997672</v>
          </cell>
          <cell r="EC314">
            <v>5.8900000000139698</v>
          </cell>
          <cell r="ED314">
            <v>17.135000000009313</v>
          </cell>
          <cell r="EE314">
            <v>0</v>
          </cell>
        </row>
        <row r="315">
          <cell r="C315" t="str">
            <v>Mid Columbia</v>
          </cell>
          <cell r="F315">
            <v>23.011999999998807</v>
          </cell>
          <cell r="G315">
            <v>27.543499999999767</v>
          </cell>
          <cell r="H315">
            <v>83.191999999999098</v>
          </cell>
          <cell r="I315">
            <v>14.686000000001513</v>
          </cell>
          <cell r="J315">
            <v>1.2404999999999973</v>
          </cell>
          <cell r="K315">
            <v>1.0291160000000019</v>
          </cell>
          <cell r="L315">
            <v>220.80599999999686</v>
          </cell>
          <cell r="M315">
            <v>73.739999999990687</v>
          </cell>
          <cell r="N315">
            <v>33.05000000000291</v>
          </cell>
          <cell r="O315">
            <v>78.860000000000582</v>
          </cell>
          <cell r="P315">
            <v>15.800999999999476</v>
          </cell>
          <cell r="Q315">
            <v>45.190000000002328</v>
          </cell>
          <cell r="R315">
            <v>231.78729999996722</v>
          </cell>
          <cell r="S315">
            <v>16.226999999998952</v>
          </cell>
          <cell r="T315">
            <v>14.180000000007567</v>
          </cell>
          <cell r="U315">
            <v>131.37000000002445</v>
          </cell>
          <cell r="V315">
            <v>103.92900000000373</v>
          </cell>
          <cell r="W315">
            <v>2.3003000000001066</v>
          </cell>
          <cell r="X315">
            <v>0</v>
          </cell>
          <cell r="Y315">
            <v>86.279999999998836</v>
          </cell>
          <cell r="Z315">
            <v>108.98600000000442</v>
          </cell>
          <cell r="AA315">
            <v>211.80999999999767</v>
          </cell>
          <cell r="AB315">
            <v>69.104999999995925</v>
          </cell>
          <cell r="AC315">
            <v>0</v>
          </cell>
          <cell r="AD315">
            <v>-512.40000000002328</v>
          </cell>
          <cell r="AE315">
            <v>216.9230000001844</v>
          </cell>
          <cell r="AF315">
            <v>5.5179999999963911</v>
          </cell>
          <cell r="AG315">
            <v>6.8240000000077998</v>
          </cell>
          <cell r="AH315">
            <v>8.6699999999837019</v>
          </cell>
          <cell r="AI315">
            <v>47.290000000008149</v>
          </cell>
          <cell r="AJ315">
            <v>16.609000000000378</v>
          </cell>
          <cell r="AK315">
            <v>11.292000000001281</v>
          </cell>
          <cell r="AL315">
            <v>173.30999999999767</v>
          </cell>
          <cell r="AM315">
            <v>65.580000000001746</v>
          </cell>
          <cell r="AN315">
            <v>25.350000000005821</v>
          </cell>
          <cell r="AO315">
            <v>64.889999999999418</v>
          </cell>
          <cell r="AP315">
            <v>5.4599999999918509</v>
          </cell>
          <cell r="AQ315">
            <v>-213.8700000000099</v>
          </cell>
          <cell r="AR315">
            <v>221.1840000001248</v>
          </cell>
          <cell r="AS315">
            <v>0.78300000000308501</v>
          </cell>
          <cell r="AT315">
            <v>6.2300000000104774</v>
          </cell>
          <cell r="AU315">
            <v>36.03000000002794</v>
          </cell>
          <cell r="AV315">
            <v>23.936000000001513</v>
          </cell>
          <cell r="AW315">
            <v>-8.1049999999995634</v>
          </cell>
          <cell r="AX315">
            <v>4.9400000000023283</v>
          </cell>
          <cell r="AY315">
            <v>154.60000000003492</v>
          </cell>
          <cell r="AZ315">
            <v>11.919999999998254</v>
          </cell>
          <cell r="BA315">
            <v>-14.430000000007567</v>
          </cell>
          <cell r="BB315">
            <v>-15.950000000011642</v>
          </cell>
          <cell r="BC315">
            <v>0</v>
          </cell>
          <cell r="BD315">
            <v>21.229999999995925</v>
          </cell>
          <cell r="BE315">
            <v>105.7679999996908</v>
          </cell>
          <cell r="BF315">
            <v>-1.5469999999986612</v>
          </cell>
          <cell r="BG315">
            <v>22.63300000000163</v>
          </cell>
          <cell r="BH315">
            <v>-3.7799999999988358</v>
          </cell>
          <cell r="BI315">
            <v>4.2600000000093132</v>
          </cell>
          <cell r="BJ315">
            <v>18.674999999999272</v>
          </cell>
          <cell r="BK315">
            <v>-37.538999999997031</v>
          </cell>
          <cell r="BL315">
            <v>123.59999999997672</v>
          </cell>
          <cell r="BM315">
            <v>-14.459999999991851</v>
          </cell>
          <cell r="BN315">
            <v>-5.9199999999837019</v>
          </cell>
          <cell r="BO315">
            <v>-9.5339999999996508</v>
          </cell>
          <cell r="BP315">
            <v>-2.7200000000011642</v>
          </cell>
          <cell r="BQ315">
            <v>12.100000000005821</v>
          </cell>
          <cell r="BR315">
            <v>143.61000000033528</v>
          </cell>
          <cell r="BS315">
            <v>9.9859999999898719</v>
          </cell>
          <cell r="BT315">
            <v>-12.790000000008149</v>
          </cell>
          <cell r="BU315">
            <v>-13.779999999998836</v>
          </cell>
          <cell r="BV315">
            <v>12.590000000025611</v>
          </cell>
          <cell r="BW315">
            <v>5.5000000000291038E-2</v>
          </cell>
          <cell r="BX315">
            <v>-23.319999999999709</v>
          </cell>
          <cell r="BY315">
            <v>98.870000000053551</v>
          </cell>
          <cell r="BZ315">
            <v>-1.8899999999994179</v>
          </cell>
          <cell r="CA315">
            <v>-3.6299999999755528</v>
          </cell>
          <cell r="CB315">
            <v>16.968999999997322</v>
          </cell>
          <cell r="CC315">
            <v>-1.2300000000104774</v>
          </cell>
          <cell r="CD315">
            <v>61.78000000002794</v>
          </cell>
          <cell r="CE315">
            <v>419.84499999973923</v>
          </cell>
          <cell r="CF315">
            <v>1.1699999999982538</v>
          </cell>
          <cell r="CG315">
            <v>0.61000000000058208</v>
          </cell>
          <cell r="CH315">
            <v>19.510000000009313</v>
          </cell>
          <cell r="CI315">
            <v>21.220000000001164</v>
          </cell>
          <cell r="CJ315">
            <v>6.8539999999993597</v>
          </cell>
          <cell r="CK315">
            <v>52.98700000000099</v>
          </cell>
          <cell r="CL315">
            <v>209.03999999997905</v>
          </cell>
          <cell r="CM315">
            <v>45.844999999986612</v>
          </cell>
          <cell r="CN315">
            <v>9.2399999999906868</v>
          </cell>
          <cell r="CO315">
            <v>-2.0900000000110595</v>
          </cell>
          <cell r="CP315">
            <v>0.10900000001129229</v>
          </cell>
          <cell r="CQ315">
            <v>55.350000000005821</v>
          </cell>
          <cell r="CR315">
            <v>741.06800000020303</v>
          </cell>
          <cell r="CS315">
            <v>1.7299999999959255</v>
          </cell>
          <cell r="CT315">
            <v>19.630000000004657</v>
          </cell>
          <cell r="CU315">
            <v>-2.4800000000104774</v>
          </cell>
          <cell r="CV315">
            <v>4.6099999999860302</v>
          </cell>
          <cell r="CW315">
            <v>3.2580000000016298</v>
          </cell>
          <cell r="CX315">
            <v>42.594999999993888</v>
          </cell>
          <cell r="CY315">
            <v>193.61999999999534</v>
          </cell>
          <cell r="CZ315">
            <v>21.009999999994761</v>
          </cell>
          <cell r="DA315">
            <v>350.51000000000931</v>
          </cell>
          <cell r="DB315">
            <v>30.125</v>
          </cell>
          <cell r="DC315">
            <v>5.8499999999912689</v>
          </cell>
          <cell r="DD315">
            <v>70.60999999998603</v>
          </cell>
          <cell r="DE315">
            <v>525.2789999996312</v>
          </cell>
          <cell r="DF315">
            <v>20.190000000002328</v>
          </cell>
          <cell r="DG315">
            <v>5.6600000000034925</v>
          </cell>
          <cell r="DH315">
            <v>-18.10999999998603</v>
          </cell>
          <cell r="DI315">
            <v>42.269999999989523</v>
          </cell>
          <cell r="DJ315">
            <v>5.3889999999992142</v>
          </cell>
          <cell r="DK315">
            <v>92.759999999994761</v>
          </cell>
          <cell r="DL315">
            <v>332.90000000002328</v>
          </cell>
          <cell r="DM315">
            <v>13.834999999991851</v>
          </cell>
          <cell r="DN315">
            <v>0.33999999999650754</v>
          </cell>
          <cell r="DO315">
            <v>19.989999999990687</v>
          </cell>
          <cell r="DP315">
            <v>-0.76499999999941792</v>
          </cell>
          <cell r="DQ315">
            <v>10.820000000006985</v>
          </cell>
          <cell r="DR315">
            <v>412.71099999989383</v>
          </cell>
          <cell r="DS315">
            <v>5.7250000000058208</v>
          </cell>
          <cell r="DT315">
            <v>-5.4940000000060536</v>
          </cell>
          <cell r="DU315">
            <v>-38.429999999993015</v>
          </cell>
          <cell r="DV315">
            <v>-28.980000000010477</v>
          </cell>
          <cell r="DW315">
            <v>-1.2340000000003783</v>
          </cell>
          <cell r="DX315">
            <v>8.1090000000040163</v>
          </cell>
          <cell r="DY315">
            <v>452.29999999998836</v>
          </cell>
          <cell r="DZ315">
            <v>31.80000000000291</v>
          </cell>
          <cell r="EA315">
            <v>2.3399999999965075</v>
          </cell>
          <cell r="EB315">
            <v>-11.115000000005239</v>
          </cell>
          <cell r="EC315">
            <v>2.6100000000005821</v>
          </cell>
          <cell r="ED315">
            <v>-4.9200000000128057</v>
          </cell>
          <cell r="EE315">
            <v>0</v>
          </cell>
        </row>
        <row r="316">
          <cell r="C316" t="str">
            <v>Mona</v>
          </cell>
          <cell r="F316">
            <v>236.48800000001211</v>
          </cell>
          <cell r="G316">
            <v>19.281999999999243</v>
          </cell>
          <cell r="H316">
            <v>67.176000000006752</v>
          </cell>
          <cell r="I316">
            <v>12.771999999997206</v>
          </cell>
          <cell r="J316">
            <v>24.139999999992142</v>
          </cell>
          <cell r="K316">
            <v>40.939000000013039</v>
          </cell>
          <cell r="L316">
            <v>0.87600000000384171</v>
          </cell>
          <cell r="M316">
            <v>0</v>
          </cell>
          <cell r="N316">
            <v>75.019999999989523</v>
          </cell>
          <cell r="O316">
            <v>5.5050000000046566</v>
          </cell>
          <cell r="P316">
            <v>167.2159999999858</v>
          </cell>
          <cell r="Q316">
            <v>194.60599999999977</v>
          </cell>
          <cell r="R316">
            <v>412.23199999984354</v>
          </cell>
          <cell r="S316">
            <v>76.661999999996624</v>
          </cell>
          <cell r="T316">
            <v>26.326999999990221</v>
          </cell>
          <cell r="U316">
            <v>57</v>
          </cell>
          <cell r="V316">
            <v>25.605999999999767</v>
          </cell>
          <cell r="W316">
            <v>0.95100000000093132</v>
          </cell>
          <cell r="X316">
            <v>8.6990000000005239</v>
          </cell>
          <cell r="Y316">
            <v>7.3479999999981374</v>
          </cell>
          <cell r="Z316">
            <v>0</v>
          </cell>
          <cell r="AA316">
            <v>27.796000000031199</v>
          </cell>
          <cell r="AB316">
            <v>37.56600000000617</v>
          </cell>
          <cell r="AC316">
            <v>34.440000000002328</v>
          </cell>
          <cell r="AD316">
            <v>109.83699999999953</v>
          </cell>
          <cell r="AE316">
            <v>604.48299999977462</v>
          </cell>
          <cell r="AF316">
            <v>157.36000000000058</v>
          </cell>
          <cell r="AG316">
            <v>21.111999999993714</v>
          </cell>
          <cell r="AH316">
            <v>29.724999999991269</v>
          </cell>
          <cell r="AI316">
            <v>76.281999999991967</v>
          </cell>
          <cell r="AJ316">
            <v>40.794999999998254</v>
          </cell>
          <cell r="AK316">
            <v>12.398999999997613</v>
          </cell>
          <cell r="AL316">
            <v>3.3980000000010477</v>
          </cell>
          <cell r="AM316">
            <v>0</v>
          </cell>
          <cell r="AN316">
            <v>17.429999999993015</v>
          </cell>
          <cell r="AO316">
            <v>27.494999999995343</v>
          </cell>
          <cell r="AP316">
            <v>10.343999999982771</v>
          </cell>
          <cell r="AQ316">
            <v>208.14300000001094</v>
          </cell>
          <cell r="AR316">
            <v>364.08999999961816</v>
          </cell>
          <cell r="AS316">
            <v>40.613999999986845</v>
          </cell>
          <cell r="AT316">
            <v>1.7030000000086147</v>
          </cell>
          <cell r="AU316">
            <v>11.843999999997322</v>
          </cell>
          <cell r="AV316">
            <v>-1.1779999999998836</v>
          </cell>
          <cell r="AW316">
            <v>-8.4830000000074506</v>
          </cell>
          <cell r="AX316">
            <v>37.903999999994994</v>
          </cell>
          <cell r="AY316">
            <v>0.22599999999511056</v>
          </cell>
          <cell r="AZ316">
            <v>0</v>
          </cell>
          <cell r="BA316">
            <v>39.350000000034925</v>
          </cell>
          <cell r="BB316">
            <v>44.934000000008382</v>
          </cell>
          <cell r="BC316">
            <v>34.968999999982771</v>
          </cell>
          <cell r="BD316">
            <v>162.20699999999488</v>
          </cell>
          <cell r="BE316">
            <v>224.57899999967776</v>
          </cell>
          <cell r="BF316">
            <v>38.512000000002445</v>
          </cell>
          <cell r="BG316">
            <v>6.5500000000029104</v>
          </cell>
          <cell r="BH316">
            <v>7.6870000000053551</v>
          </cell>
          <cell r="BI316">
            <v>-0.47200000000884756</v>
          </cell>
          <cell r="BJ316">
            <v>19.89100000000326</v>
          </cell>
          <cell r="BK316">
            <v>20.463999999999942</v>
          </cell>
          <cell r="BL316">
            <v>7.5980000000126893</v>
          </cell>
          <cell r="BM316">
            <v>-51.090000000025611</v>
          </cell>
          <cell r="BN316">
            <v>83.159999999974389</v>
          </cell>
          <cell r="BO316">
            <v>11.035000000003492</v>
          </cell>
          <cell r="BP316">
            <v>27.259999999980209</v>
          </cell>
          <cell r="BQ316">
            <v>53.98399999999674</v>
          </cell>
          <cell r="BR316">
            <v>467.80999999982305</v>
          </cell>
          <cell r="BS316">
            <v>153.71700000000419</v>
          </cell>
          <cell r="BT316">
            <v>-2.9450000000069849</v>
          </cell>
          <cell r="BU316">
            <v>13.599999999991269</v>
          </cell>
          <cell r="BV316">
            <v>0</v>
          </cell>
          <cell r="BW316">
            <v>10.817999999999302</v>
          </cell>
          <cell r="BX316">
            <v>31.604999999995925</v>
          </cell>
          <cell r="BY316">
            <v>-0.4980000000068685</v>
          </cell>
          <cell r="BZ316">
            <v>0</v>
          </cell>
          <cell r="CA316">
            <v>37.28000000002794</v>
          </cell>
          <cell r="CB316">
            <v>-0.28999999997904524</v>
          </cell>
          <cell r="CC316">
            <v>99.934000000008382</v>
          </cell>
          <cell r="CD316">
            <v>124.58899999997811</v>
          </cell>
          <cell r="CE316">
            <v>359.80600000033155</v>
          </cell>
          <cell r="CF316">
            <v>89.49199999999837</v>
          </cell>
          <cell r="CG316">
            <v>35.977000000013504</v>
          </cell>
          <cell r="CH316">
            <v>8.1549999999988358</v>
          </cell>
          <cell r="CI316">
            <v>2.7039999999979045</v>
          </cell>
          <cell r="CJ316">
            <v>0.23199999998905696</v>
          </cell>
          <cell r="CK316">
            <v>3.6070000000036089</v>
          </cell>
          <cell r="CL316">
            <v>0.29499999999825377</v>
          </cell>
          <cell r="CM316">
            <v>-35.529999999969732</v>
          </cell>
          <cell r="CN316">
            <v>99.504000000015367</v>
          </cell>
          <cell r="CO316">
            <v>18.477000000013504</v>
          </cell>
          <cell r="CP316">
            <v>19.710000000020955</v>
          </cell>
          <cell r="CQ316">
            <v>117.18300000000454</v>
          </cell>
          <cell r="CR316">
            <v>406.62699999962933</v>
          </cell>
          <cell r="CS316">
            <v>74.452999999994063</v>
          </cell>
          <cell r="CT316">
            <v>90.785999999992782</v>
          </cell>
          <cell r="CU316">
            <v>35.180000000007567</v>
          </cell>
          <cell r="CV316">
            <v>5.8249999999825377</v>
          </cell>
          <cell r="CW316">
            <v>-1.6220000000030268</v>
          </cell>
          <cell r="CX316">
            <v>-4.2850000000034925</v>
          </cell>
          <cell r="CY316">
            <v>23.940000000002328</v>
          </cell>
          <cell r="CZ316">
            <v>11.435999999986961</v>
          </cell>
          <cell r="DA316">
            <v>52.385999999998603</v>
          </cell>
          <cell r="DB316">
            <v>14.958000000013271</v>
          </cell>
          <cell r="DC316">
            <v>43.075000000011642</v>
          </cell>
          <cell r="DD316">
            <v>60.494999999995343</v>
          </cell>
          <cell r="DE316">
            <v>413.94999999995343</v>
          </cell>
          <cell r="DF316">
            <v>96.687999999994645</v>
          </cell>
          <cell r="DG316">
            <v>61.64100000000326</v>
          </cell>
          <cell r="DH316">
            <v>15.834000000002561</v>
          </cell>
          <cell r="DI316">
            <v>29.796000000002095</v>
          </cell>
          <cell r="DJ316">
            <v>3.3940000000002328</v>
          </cell>
          <cell r="DK316">
            <v>-6.9640000000072177</v>
          </cell>
          <cell r="DL316">
            <v>5.966999999989639</v>
          </cell>
          <cell r="DM316">
            <v>7.0240000000048894</v>
          </cell>
          <cell r="DN316">
            <v>106.28599999996368</v>
          </cell>
          <cell r="DO316">
            <v>16.154000000009546</v>
          </cell>
          <cell r="DP316">
            <v>29.223999999987427</v>
          </cell>
          <cell r="DQ316">
            <v>48.905999999988126</v>
          </cell>
          <cell r="DR316">
            <v>205.5050000003539</v>
          </cell>
          <cell r="DS316">
            <v>16.752000000007683</v>
          </cell>
          <cell r="DT316">
            <v>5.1209999999991851</v>
          </cell>
          <cell r="DU316">
            <v>6.7060000000055879</v>
          </cell>
          <cell r="DV316">
            <v>-16.489999999990687</v>
          </cell>
          <cell r="DW316">
            <v>14.577999999994063</v>
          </cell>
          <cell r="DX316">
            <v>15.139999999999418</v>
          </cell>
          <cell r="DY316">
            <v>5.3509999999951106</v>
          </cell>
          <cell r="DZ316">
            <v>10.176000000006752</v>
          </cell>
          <cell r="EA316">
            <v>59.07999999995809</v>
          </cell>
          <cell r="EB316">
            <v>80.304999999993015</v>
          </cell>
          <cell r="EC316">
            <v>6.6760000000067521</v>
          </cell>
          <cell r="ED316">
            <v>2.110000000015134</v>
          </cell>
          <cell r="EE316">
            <v>0</v>
          </cell>
        </row>
        <row r="317">
          <cell r="C317" t="str">
            <v>Palo Verde</v>
          </cell>
          <cell r="F317">
            <v>132.52000000001863</v>
          </cell>
          <cell r="G317">
            <v>61.779999999998836</v>
          </cell>
          <cell r="H317">
            <v>103.97000000000116</v>
          </cell>
          <cell r="I317">
            <v>96.940000000002328</v>
          </cell>
          <cell r="J317">
            <v>97.900000000023283</v>
          </cell>
          <cell r="K317">
            <v>127.4100000000326</v>
          </cell>
          <cell r="L317">
            <v>16.5</v>
          </cell>
          <cell r="M317">
            <v>-13.169999999983702</v>
          </cell>
          <cell r="N317">
            <v>40.369999999995343</v>
          </cell>
          <cell r="O317">
            <v>84.759999999951106</v>
          </cell>
          <cell r="P317">
            <v>74.21999999997206</v>
          </cell>
          <cell r="Q317">
            <v>103.68000000005122</v>
          </cell>
          <cell r="R317">
            <v>520.59000000078231</v>
          </cell>
          <cell r="S317">
            <v>91.440000000002328</v>
          </cell>
          <cell r="T317">
            <v>30.419999999983702</v>
          </cell>
          <cell r="U317">
            <v>27.25</v>
          </cell>
          <cell r="V317">
            <v>135.90000000002328</v>
          </cell>
          <cell r="W317">
            <v>68.160000000003492</v>
          </cell>
          <cell r="X317">
            <v>21.080000000016298</v>
          </cell>
          <cell r="Y317">
            <v>5.970000000030268</v>
          </cell>
          <cell r="Z317">
            <v>10.950000000011642</v>
          </cell>
          <cell r="AA317">
            <v>0</v>
          </cell>
          <cell r="AB317">
            <v>16.5</v>
          </cell>
          <cell r="AC317">
            <v>16.539999999979045</v>
          </cell>
          <cell r="AD317">
            <v>96.380000000004657</v>
          </cell>
          <cell r="AE317">
            <v>6.6599999987520278</v>
          </cell>
          <cell r="AF317">
            <v>-430.26000000000931</v>
          </cell>
          <cell r="AG317">
            <v>18.430000000051223</v>
          </cell>
          <cell r="AH317">
            <v>6.2399999999906868</v>
          </cell>
          <cell r="AI317">
            <v>15.659999999974389</v>
          </cell>
          <cell r="AJ317">
            <v>149.63000000000466</v>
          </cell>
          <cell r="AK317">
            <v>38.090000000025611</v>
          </cell>
          <cell r="AL317">
            <v>27.159999999974389</v>
          </cell>
          <cell r="AM317">
            <v>8.0600000000267755</v>
          </cell>
          <cell r="AN317">
            <v>48.720000000030268</v>
          </cell>
          <cell r="AO317">
            <v>38.870000000053551</v>
          </cell>
          <cell r="AP317">
            <v>10.839999999967404</v>
          </cell>
          <cell r="AQ317">
            <v>75.21999999997206</v>
          </cell>
          <cell r="AR317">
            <v>34.113999999826774</v>
          </cell>
          <cell r="AS317">
            <v>-0.31000000001222361</v>
          </cell>
          <cell r="AT317">
            <v>1.1699999999982538</v>
          </cell>
          <cell r="AU317">
            <v>2.2899999999935972</v>
          </cell>
          <cell r="AV317">
            <v>-0.125</v>
          </cell>
          <cell r="AW317">
            <v>8.8840000000054715</v>
          </cell>
          <cell r="AX317">
            <v>11.640999999988708</v>
          </cell>
          <cell r="AY317">
            <v>-0.21600000000034925</v>
          </cell>
          <cell r="AZ317">
            <v>0.43999999998777639</v>
          </cell>
          <cell r="BA317">
            <v>0</v>
          </cell>
          <cell r="BB317">
            <v>-1.3300000000017462</v>
          </cell>
          <cell r="BC317">
            <v>0.20599999999103602</v>
          </cell>
          <cell r="BD317">
            <v>11.464000000007218</v>
          </cell>
          <cell r="BE317">
            <v>12.975000000325963</v>
          </cell>
          <cell r="BF317">
            <v>0</v>
          </cell>
          <cell r="BG317">
            <v>0</v>
          </cell>
          <cell r="BH317">
            <v>0</v>
          </cell>
          <cell r="BI317">
            <v>0</v>
          </cell>
          <cell r="BJ317">
            <v>8.6999999999970896</v>
          </cell>
          <cell r="BK317">
            <v>10.219999999986612</v>
          </cell>
          <cell r="BL317">
            <v>-3.6100000000005821</v>
          </cell>
          <cell r="BM317">
            <v>5.2449999999953434</v>
          </cell>
          <cell r="BN317">
            <v>-3.2739999999903375</v>
          </cell>
          <cell r="BO317">
            <v>3.4649999999965075</v>
          </cell>
          <cell r="BP317">
            <v>-3.2700000000004366</v>
          </cell>
          <cell r="BQ317">
            <v>-4.5009999999983847</v>
          </cell>
          <cell r="BR317">
            <v>7.5177000000257976</v>
          </cell>
          <cell r="BS317">
            <v>0</v>
          </cell>
          <cell r="BT317">
            <v>0</v>
          </cell>
          <cell r="BU317">
            <v>0</v>
          </cell>
          <cell r="BV317">
            <v>0</v>
          </cell>
          <cell r="BW317">
            <v>1.5310000000008586</v>
          </cell>
          <cell r="BX317">
            <v>3.5215000000007421</v>
          </cell>
          <cell r="BY317">
            <v>-2.0000000004074536E-3</v>
          </cell>
          <cell r="BZ317">
            <v>0.96770000000014988</v>
          </cell>
          <cell r="CA317">
            <v>0.41020000000025902</v>
          </cell>
          <cell r="CB317">
            <v>-1.2056999999995242</v>
          </cell>
          <cell r="CC317">
            <v>0</v>
          </cell>
          <cell r="CD317">
            <v>2.2950000000000728</v>
          </cell>
          <cell r="CE317">
            <v>-11.049100000003818</v>
          </cell>
          <cell r="CF317">
            <v>1.4009999999998399</v>
          </cell>
          <cell r="CG317">
            <v>0</v>
          </cell>
          <cell r="CH317">
            <v>0.19200000000091677</v>
          </cell>
          <cell r="CI317">
            <v>0</v>
          </cell>
          <cell r="CJ317">
            <v>2.5249999999996362</v>
          </cell>
          <cell r="CK317">
            <v>0</v>
          </cell>
          <cell r="CL317">
            <v>0.2797999999993408</v>
          </cell>
          <cell r="CM317">
            <v>-24.615300000000389</v>
          </cell>
          <cell r="CN317">
            <v>0</v>
          </cell>
          <cell r="CO317">
            <v>10.63839999999982</v>
          </cell>
          <cell r="CP317">
            <v>1.5069999999996071</v>
          </cell>
          <cell r="CQ317">
            <v>-2.9769999999989523</v>
          </cell>
          <cell r="CR317">
            <v>89.878400000015972</v>
          </cell>
          <cell r="CS317">
            <v>2.7635000000000218</v>
          </cell>
          <cell r="CT317">
            <v>0</v>
          </cell>
          <cell r="CU317">
            <v>3.3539999999993597</v>
          </cell>
          <cell r="CV317">
            <v>-1.7744999999995343</v>
          </cell>
          <cell r="CW317">
            <v>-3.0259999999998399</v>
          </cell>
          <cell r="CX317">
            <v>12.985000000000582</v>
          </cell>
          <cell r="CY317">
            <v>4.694999999999709</v>
          </cell>
          <cell r="CZ317">
            <v>18.285399999999754</v>
          </cell>
          <cell r="DA317">
            <v>45.021999999999935</v>
          </cell>
          <cell r="DB317">
            <v>6.0820000000003347</v>
          </cell>
          <cell r="DC317">
            <v>0</v>
          </cell>
          <cell r="DD317">
            <v>1.4920000000001892</v>
          </cell>
          <cell r="DE317">
            <v>1.029499999989639</v>
          </cell>
          <cell r="DF317">
            <v>3.327000000001135</v>
          </cell>
          <cell r="DG317">
            <v>1.5339999999996508</v>
          </cell>
          <cell r="DH317">
            <v>0</v>
          </cell>
          <cell r="DI317">
            <v>4.8899999999994179</v>
          </cell>
          <cell r="DJ317">
            <v>-6.7759999999998399</v>
          </cell>
          <cell r="DK317">
            <v>0.48100000000158616</v>
          </cell>
          <cell r="DL317">
            <v>0</v>
          </cell>
          <cell r="DM317">
            <v>-0.4760999999998603</v>
          </cell>
          <cell r="DN317">
            <v>-0.31199999999989814</v>
          </cell>
          <cell r="DO317">
            <v>5.7726000000002387</v>
          </cell>
          <cell r="DP317">
            <v>-5.0209999999988213</v>
          </cell>
          <cell r="DQ317">
            <v>-2.3899999999994179</v>
          </cell>
          <cell r="DR317">
            <v>3.3458000000100583</v>
          </cell>
          <cell r="DS317">
            <v>2.8140000000003056</v>
          </cell>
          <cell r="DT317">
            <v>0</v>
          </cell>
          <cell r="DU317">
            <v>0</v>
          </cell>
          <cell r="DV317">
            <v>-2.3150000000005093</v>
          </cell>
          <cell r="DW317">
            <v>-5.1553999999996449</v>
          </cell>
          <cell r="DX317">
            <v>0</v>
          </cell>
          <cell r="DY317">
            <v>-3.8578999999999724</v>
          </cell>
          <cell r="DZ317">
            <v>4.6117999999996755</v>
          </cell>
          <cell r="EA317">
            <v>-1.56670000000031</v>
          </cell>
          <cell r="EB317">
            <v>8.8150000000005093</v>
          </cell>
          <cell r="EC317">
            <v>0</v>
          </cell>
          <cell r="ED317">
            <v>0</v>
          </cell>
          <cell r="EE317">
            <v>0</v>
          </cell>
        </row>
        <row r="318">
          <cell r="C318" t="str">
            <v>SP15</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row>
        <row r="319">
          <cell r="A319">
            <v>0</v>
          </cell>
          <cell r="C319" t="str">
            <v>Trapped Energy - Curtailment</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-8919.3755799999926</v>
          </cell>
          <cell r="AS319">
            <v>-1945.1520000000019</v>
          </cell>
          <cell r="AT319">
            <v>-1401.1010000000024</v>
          </cell>
          <cell r="AU319">
            <v>-989.47599999999875</v>
          </cell>
          <cell r="AV319">
            <v>-282.13559999999961</v>
          </cell>
          <cell r="AW319">
            <v>-48.053440000000023</v>
          </cell>
          <cell r="AX319">
            <v>-101.57839999999987</v>
          </cell>
          <cell r="AY319">
            <v>-42.832040000000006</v>
          </cell>
          <cell r="AZ319">
            <v>-69.002599999999916</v>
          </cell>
          <cell r="BA319">
            <v>-141.2494999999999</v>
          </cell>
          <cell r="BB319">
            <v>-604.64800000000105</v>
          </cell>
          <cell r="BC319">
            <v>-1254.9360000000015</v>
          </cell>
          <cell r="BD319">
            <v>-2039.211000000003</v>
          </cell>
          <cell r="BE319">
            <v>-8200.9094500000065</v>
          </cell>
          <cell r="BF319">
            <v>-1800.3559999999998</v>
          </cell>
          <cell r="BG319">
            <v>-1213.1500000000015</v>
          </cell>
          <cell r="BH319">
            <v>-920.50400000000081</v>
          </cell>
          <cell r="BI319">
            <v>-185.26729999999998</v>
          </cell>
          <cell r="BJ319">
            <v>-32.736809999999991</v>
          </cell>
          <cell r="BK319">
            <v>-78.101599999999962</v>
          </cell>
          <cell r="BL319">
            <v>-34.405900000000003</v>
          </cell>
          <cell r="BM319">
            <v>-62.546340000000043</v>
          </cell>
          <cell r="BN319">
            <v>-141.2494999999999</v>
          </cell>
          <cell r="BO319">
            <v>-581.07799999999952</v>
          </cell>
          <cell r="BP319">
            <v>-1139.7369999999974</v>
          </cell>
          <cell r="BQ319">
            <v>-2011.7769999999946</v>
          </cell>
          <cell r="BR319">
            <v>-8146.3338700000022</v>
          </cell>
          <cell r="BS319">
            <v>-1766.273000000001</v>
          </cell>
          <cell r="BT319">
            <v>-1237.1959999999999</v>
          </cell>
          <cell r="BU319">
            <v>-910.64099999999962</v>
          </cell>
          <cell r="BV319">
            <v>-191.45139999999992</v>
          </cell>
          <cell r="BW319">
            <v>-29.044880000000006</v>
          </cell>
          <cell r="BX319">
            <v>-78.101700000000164</v>
          </cell>
          <cell r="BY319">
            <v>-38.899010000000004</v>
          </cell>
          <cell r="BZ319">
            <v>-44.165279999999996</v>
          </cell>
          <cell r="CA319">
            <v>-141.2496000000001</v>
          </cell>
          <cell r="CB319">
            <v>-573.80600000000049</v>
          </cell>
          <cell r="CC319">
            <v>-1140.9319999999971</v>
          </cell>
          <cell r="CD319">
            <v>-1994.5740000000005</v>
          </cell>
          <cell r="CE319">
            <v>-8446.9362100000144</v>
          </cell>
          <cell r="CF319">
            <v>-1875.6140000000014</v>
          </cell>
          <cell r="CG319">
            <v>-1350.3709999999992</v>
          </cell>
          <cell r="CH319">
            <v>-890.66899999999987</v>
          </cell>
          <cell r="CI319">
            <v>-239.36030000000028</v>
          </cell>
          <cell r="CJ319">
            <v>-98.690960000000018</v>
          </cell>
          <cell r="CK319">
            <v>-87.570500000000038</v>
          </cell>
          <cell r="CL319">
            <v>-25.417110000000008</v>
          </cell>
          <cell r="CM319">
            <v>-8.0212399999999917</v>
          </cell>
          <cell r="CN319">
            <v>-147.90409999999974</v>
          </cell>
          <cell r="CO319">
            <v>-608.27499999999964</v>
          </cell>
          <cell r="CP319">
            <v>-1132.507999999998</v>
          </cell>
          <cell r="CQ319">
            <v>-1982.5350000000035</v>
          </cell>
          <cell r="CR319">
            <v>-8318.3647499999788</v>
          </cell>
          <cell r="CS319">
            <v>-1909.3830000000016</v>
          </cell>
          <cell r="CT319">
            <v>-1224.7520000000004</v>
          </cell>
          <cell r="CU319">
            <v>-857.78999999999905</v>
          </cell>
          <cell r="CV319">
            <v>-232.51440000000002</v>
          </cell>
          <cell r="CW319">
            <v>-92.986660000000029</v>
          </cell>
          <cell r="CX319">
            <v>-92.444400000000087</v>
          </cell>
          <cell r="CY319">
            <v>-22.369350000000011</v>
          </cell>
          <cell r="CZ319">
            <v>-8.0212400000000059</v>
          </cell>
          <cell r="DA319">
            <v>-141.2497000000003</v>
          </cell>
          <cell r="DB319">
            <v>-605.76999999999862</v>
          </cell>
          <cell r="DC319">
            <v>-1143.0540000000001</v>
          </cell>
          <cell r="DD319">
            <v>-1988.0299999999988</v>
          </cell>
          <cell r="DE319">
            <v>-8238.0780089999898</v>
          </cell>
          <cell r="DF319">
            <v>-1879.8459999999977</v>
          </cell>
          <cell r="DG319">
            <v>-1212.4940000000024</v>
          </cell>
          <cell r="DH319">
            <v>-862.74599999999919</v>
          </cell>
          <cell r="DI319">
            <v>-214.66730000000007</v>
          </cell>
          <cell r="DJ319">
            <v>-98.19426999999996</v>
          </cell>
          <cell r="DK319">
            <v>-92.028499999999894</v>
          </cell>
          <cell r="DL319">
            <v>-22.39119500000001</v>
          </cell>
          <cell r="DM319">
            <v>-8.0212440000000029</v>
          </cell>
          <cell r="DN319">
            <v>-141.2494999999999</v>
          </cell>
          <cell r="DO319">
            <v>-593.14699999999903</v>
          </cell>
          <cell r="DP319">
            <v>-1112.7970000000023</v>
          </cell>
          <cell r="DQ319">
            <v>-2000.4959999999992</v>
          </cell>
          <cell r="DR319">
            <v>-8187.7366500000062</v>
          </cell>
          <cell r="DS319">
            <v>-1877.1080000000002</v>
          </cell>
          <cell r="DT319">
            <v>-1173.893</v>
          </cell>
          <cell r="DU319">
            <v>-862.89199999999983</v>
          </cell>
          <cell r="DV319">
            <v>-205.87969999999996</v>
          </cell>
          <cell r="DW319">
            <v>-93.838669999999979</v>
          </cell>
          <cell r="DX319">
            <v>-93.940700000000106</v>
          </cell>
          <cell r="DY319">
            <v>-17.179939999999988</v>
          </cell>
          <cell r="DZ319">
            <v>-8.0212400000000024</v>
          </cell>
          <cell r="EA319">
            <v>-141.24940000000015</v>
          </cell>
          <cell r="EB319">
            <v>-593.71100000000115</v>
          </cell>
          <cell r="EC319">
            <v>-1108.7410000000018</v>
          </cell>
          <cell r="ED319">
            <v>-2011.2819999999992</v>
          </cell>
          <cell r="EE319">
            <v>0</v>
          </cell>
        </row>
        <row r="320">
          <cell r="A320">
            <v>0</v>
          </cell>
          <cell r="C320" t="str">
            <v>Trapped Energy</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-13.329735999999684</v>
          </cell>
          <cell r="AS320">
            <v>0</v>
          </cell>
          <cell r="AT320">
            <v>0</v>
          </cell>
          <cell r="AU320">
            <v>3.5995299999995041</v>
          </cell>
          <cell r="AV320">
            <v>-16.929265999999188</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-57.925325000000612</v>
          </cell>
          <cell r="BS320">
            <v>0</v>
          </cell>
          <cell r="BT320">
            <v>0</v>
          </cell>
          <cell r="BU320">
            <v>-30.954470000000583</v>
          </cell>
          <cell r="BV320">
            <v>-26.970855000000029</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1.799804000000222</v>
          </cell>
          <cell r="DF320">
            <v>0</v>
          </cell>
          <cell r="DG320">
            <v>0</v>
          </cell>
          <cell r="DH320">
            <v>1.799804000000222</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row>
        <row r="321">
          <cell r="A321">
            <v>0</v>
          </cell>
          <cell r="C321">
            <v>0</v>
          </cell>
          <cell r="F321">
            <v>538.85999999998603</v>
          </cell>
          <cell r="G321">
            <v>175.57149999996182</v>
          </cell>
          <cell r="H321">
            <v>355.29800000000978</v>
          </cell>
          <cell r="I321">
            <v>209.48600000003353</v>
          </cell>
          <cell r="J321">
            <v>182.68450000003213</v>
          </cell>
          <cell r="K321">
            <v>247.8381160000572</v>
          </cell>
          <cell r="L321">
            <v>265.08199999993667</v>
          </cell>
          <cell r="M321">
            <v>57.790000000037253</v>
          </cell>
          <cell r="N321">
            <v>190.69000000006054</v>
          </cell>
          <cell r="O321">
            <v>211.80499999993481</v>
          </cell>
          <cell r="P321">
            <v>404.71699999994598</v>
          </cell>
          <cell r="Q321">
            <v>412.15100000007078</v>
          </cell>
          <cell r="R321">
            <v>1676.5842999992892</v>
          </cell>
          <cell r="S321">
            <v>246.44900000002235</v>
          </cell>
          <cell r="T321">
            <v>87.777000000001863</v>
          </cell>
          <cell r="U321">
            <v>244.125</v>
          </cell>
          <cell r="V321">
            <v>371.25400000007357</v>
          </cell>
          <cell r="W321">
            <v>166.68229999998584</v>
          </cell>
          <cell r="X321">
            <v>67.559000000008382</v>
          </cell>
          <cell r="Y321">
            <v>136.09299999999348</v>
          </cell>
          <cell r="Z321">
            <v>129.95099999988452</v>
          </cell>
          <cell r="AA321">
            <v>274.51600000006147</v>
          </cell>
          <cell r="AB321">
            <v>157.21100000001024</v>
          </cell>
          <cell r="AC321">
            <v>76.559999999939464</v>
          </cell>
          <cell r="AD321">
            <v>-281.59299999999348</v>
          </cell>
          <cell r="AE321">
            <v>1961.5809999965131</v>
          </cell>
          <cell r="AF321">
            <v>-99.786000000080094</v>
          </cell>
          <cell r="AG321">
            <v>60.876000000047497</v>
          </cell>
          <cell r="AH321">
            <v>127.00500000012107</v>
          </cell>
          <cell r="AI321">
            <v>224.70200000004843</v>
          </cell>
          <cell r="AJ321">
            <v>389.82900000002701</v>
          </cell>
          <cell r="AK321">
            <v>325.72800000000279</v>
          </cell>
          <cell r="AL321">
            <v>212.59799999999814</v>
          </cell>
          <cell r="AM321">
            <v>79.225000000093132</v>
          </cell>
          <cell r="AN321">
            <v>128.92599999997765</v>
          </cell>
          <cell r="AO321">
            <v>126.03500000014901</v>
          </cell>
          <cell r="AP321">
            <v>34.003999999957159</v>
          </cell>
          <cell r="AQ321">
            <v>352.43899999989662</v>
          </cell>
          <cell r="AR321">
            <v>-7581.8493160000071</v>
          </cell>
          <cell r="AS321">
            <v>-1891.7849999999162</v>
          </cell>
          <cell r="AT321">
            <v>-1384.0179999999236</v>
          </cell>
          <cell r="AU321">
            <v>-898.71247000014409</v>
          </cell>
          <cell r="AV321">
            <v>-237.90086600009818</v>
          </cell>
          <cell r="AW321">
            <v>30.001560000004247</v>
          </cell>
          <cell r="AX321">
            <v>214.96460000000661</v>
          </cell>
          <cell r="AY321">
            <v>117.21795999992173</v>
          </cell>
          <cell r="AZ321">
            <v>-56.642600000021048</v>
          </cell>
          <cell r="BA321">
            <v>-51.68950000021141</v>
          </cell>
          <cell r="BB321">
            <v>-492.07399999990594</v>
          </cell>
          <cell r="BC321">
            <v>-1208.8909999999451</v>
          </cell>
          <cell r="BD321">
            <v>-1722.3200000000652</v>
          </cell>
          <cell r="BE321">
            <v>-7222.417450000532</v>
          </cell>
          <cell r="BF321">
            <v>-1758.7710000000079</v>
          </cell>
          <cell r="BG321">
            <v>-1038.0270000000019</v>
          </cell>
          <cell r="BH321">
            <v>-909.33699999994133</v>
          </cell>
          <cell r="BI321">
            <v>-162.37930000014603</v>
          </cell>
          <cell r="BJ321">
            <v>59.948190000024624</v>
          </cell>
          <cell r="BK321">
            <v>112.39039999997476</v>
          </cell>
          <cell r="BL321">
            <v>111.59210000012536</v>
          </cell>
          <cell r="BM321">
            <v>-121.1813400000101</v>
          </cell>
          <cell r="BN321">
            <v>9.7364999999990687</v>
          </cell>
          <cell r="BO321">
            <v>-535.76199999998789</v>
          </cell>
          <cell r="BP321">
            <v>-1112.6369999999879</v>
          </cell>
          <cell r="BQ321">
            <v>-1877.9899999999907</v>
          </cell>
          <cell r="BR321">
            <v>-7104.7874950002879</v>
          </cell>
          <cell r="BS321">
            <v>-1540.8500000000349</v>
          </cell>
          <cell r="BT321">
            <v>-1241.310999999987</v>
          </cell>
          <cell r="BU321">
            <v>-941.87547000002814</v>
          </cell>
          <cell r="BV321">
            <v>-208.69425499992212</v>
          </cell>
          <cell r="BW321">
            <v>8.3591200000082608</v>
          </cell>
          <cell r="BX321">
            <v>-13.896200000017416</v>
          </cell>
          <cell r="BY321">
            <v>62.001990000135265</v>
          </cell>
          <cell r="BZ321">
            <v>-37.64757999998983</v>
          </cell>
          <cell r="CA321">
            <v>-67.903399999951944</v>
          </cell>
          <cell r="CB321">
            <v>-443.91269999998622</v>
          </cell>
          <cell r="CC321">
            <v>-990.58800000004703</v>
          </cell>
          <cell r="CD321">
            <v>-1688.4699999999139</v>
          </cell>
          <cell r="CE321">
            <v>-7464.3283099988475</v>
          </cell>
          <cell r="CF321">
            <v>-1779.350999999966</v>
          </cell>
          <cell r="CG321">
            <v>-1283.3140000001295</v>
          </cell>
          <cell r="CH321">
            <v>-817.15199999994365</v>
          </cell>
          <cell r="CI321">
            <v>-214.96630000002915</v>
          </cell>
          <cell r="CJ321">
            <v>-63.596960000053514</v>
          </cell>
          <cell r="CK321">
            <v>-17.343499999900814</v>
          </cell>
          <cell r="CL321">
            <v>192.05968999990728</v>
          </cell>
          <cell r="CM321">
            <v>-394.6015400000033</v>
          </cell>
          <cell r="CN321">
            <v>233.91390000004321</v>
          </cell>
          <cell r="CO321">
            <v>-469.32560000004014</v>
          </cell>
          <cell r="CP321">
            <v>-1107.661999999953</v>
          </cell>
          <cell r="CQ321">
            <v>-1742.9889999999432</v>
          </cell>
          <cell r="CR321">
            <v>-6429.603350000456</v>
          </cell>
          <cell r="CS321">
            <v>-1745.836500000034</v>
          </cell>
          <cell r="CT321">
            <v>-1077.6969999999856</v>
          </cell>
          <cell r="CU321">
            <v>-762.8859999999986</v>
          </cell>
          <cell r="CV321">
            <v>-212.01889999996638</v>
          </cell>
          <cell r="CW321">
            <v>-79.344660000002477</v>
          </cell>
          <cell r="CX321">
            <v>-20.955400000035297</v>
          </cell>
          <cell r="CY321">
            <v>252.87164999986999</v>
          </cell>
          <cell r="CZ321">
            <v>49.837159999995492</v>
          </cell>
          <cell r="DA321">
            <v>498.34829999995418</v>
          </cell>
          <cell r="DB321">
            <v>-486.06499999994412</v>
          </cell>
          <cell r="DC321">
            <v>-1061.8640000000014</v>
          </cell>
          <cell r="DD321">
            <v>-1783.9930000000168</v>
          </cell>
          <cell r="DE321">
            <v>-6850.2607050016522</v>
          </cell>
          <cell r="DF321">
            <v>-1700.2710000000079</v>
          </cell>
          <cell r="DG321">
            <v>-1129.1030000000028</v>
          </cell>
          <cell r="DH321">
            <v>-861.6421960000298</v>
          </cell>
          <cell r="DI321">
            <v>-70.781299999915063</v>
          </cell>
          <cell r="DJ321">
            <v>-87.716269999975339</v>
          </cell>
          <cell r="DK321">
            <v>1.0144999998738058</v>
          </cell>
          <cell r="DL321">
            <v>336.02180500025861</v>
          </cell>
          <cell r="DM321">
            <v>23.56165599997621</v>
          </cell>
          <cell r="DN321">
            <v>12.054499999852851</v>
          </cell>
          <cell r="DO321">
            <v>-465.47240000002785</v>
          </cell>
          <cell r="DP321">
            <v>-1041.8890000000829</v>
          </cell>
          <cell r="DQ321">
            <v>-1866.0380000000587</v>
          </cell>
          <cell r="DR321">
            <v>-7208.2898499984294</v>
          </cell>
          <cell r="DS321">
            <v>-1840.7369999999646</v>
          </cell>
          <cell r="DT321">
            <v>-1173.6360000000568</v>
          </cell>
          <cell r="DU321">
            <v>-886.42200000002049</v>
          </cell>
          <cell r="DV321">
            <v>-278.45970000000671</v>
          </cell>
          <cell r="DW321">
            <v>-85.742069999978412</v>
          </cell>
          <cell r="DX321">
            <v>-20.507699999958277</v>
          </cell>
          <cell r="DY321">
            <v>454.75315999996383</v>
          </cell>
          <cell r="DZ321">
            <v>60.102559999970254</v>
          </cell>
          <cell r="EA321">
            <v>99.068899999954738</v>
          </cell>
          <cell r="EB321">
            <v>-440.0229999999865</v>
          </cell>
          <cell r="EC321">
            <v>-1093.0249999999069</v>
          </cell>
          <cell r="ED321">
            <v>-2003.6620000000112</v>
          </cell>
          <cell r="EE321">
            <v>0</v>
          </cell>
        </row>
        <row r="322">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row>
        <row r="323">
          <cell r="A323" t="str">
            <v>Total Special Sales For Resale</v>
          </cell>
          <cell r="F323">
            <v>538.85999999998603</v>
          </cell>
          <cell r="G323">
            <v>175.57149999996182</v>
          </cell>
          <cell r="H323">
            <v>355.29799999995157</v>
          </cell>
          <cell r="I323">
            <v>209.48600000003353</v>
          </cell>
          <cell r="J323">
            <v>182.68450000003213</v>
          </cell>
          <cell r="K323">
            <v>247.8381160000572</v>
          </cell>
          <cell r="L323">
            <v>265.08199999993667</v>
          </cell>
          <cell r="M323">
            <v>57.790000000037253</v>
          </cell>
          <cell r="N323">
            <v>190.69000000006054</v>
          </cell>
          <cell r="O323">
            <v>211.80499999993481</v>
          </cell>
          <cell r="P323">
            <v>404.71699999994598</v>
          </cell>
          <cell r="Q323">
            <v>412.15100000007078</v>
          </cell>
          <cell r="R323">
            <v>1676.5842999983579</v>
          </cell>
          <cell r="S323">
            <v>246.44900000002235</v>
          </cell>
          <cell r="T323">
            <v>87.777000000001863</v>
          </cell>
          <cell r="U323">
            <v>244.125</v>
          </cell>
          <cell r="V323">
            <v>371.25400000007357</v>
          </cell>
          <cell r="W323">
            <v>166.68229999998584</v>
          </cell>
          <cell r="X323">
            <v>67.559000000008382</v>
          </cell>
          <cell r="Y323">
            <v>136.0930000001099</v>
          </cell>
          <cell r="Z323">
            <v>129.95099999988452</v>
          </cell>
          <cell r="AA323">
            <v>274.51600000006147</v>
          </cell>
          <cell r="AB323">
            <v>157.21100000001024</v>
          </cell>
          <cell r="AC323">
            <v>76.559999999939464</v>
          </cell>
          <cell r="AD323">
            <v>-281.59299999999348</v>
          </cell>
          <cell r="AE323">
            <v>1961.5810000002384</v>
          </cell>
          <cell r="AF323">
            <v>-99.786000000080094</v>
          </cell>
          <cell r="AG323">
            <v>60.876000000047497</v>
          </cell>
          <cell r="AH323">
            <v>127.00500000012107</v>
          </cell>
          <cell r="AI323">
            <v>224.70200000004843</v>
          </cell>
          <cell r="AJ323">
            <v>389.82900000002701</v>
          </cell>
          <cell r="AK323">
            <v>325.72800000000279</v>
          </cell>
          <cell r="AL323">
            <v>212.59799999999814</v>
          </cell>
          <cell r="AM323">
            <v>79.225000000093132</v>
          </cell>
          <cell r="AN323">
            <v>128.92599999997765</v>
          </cell>
          <cell r="AO323">
            <v>126.03500000014901</v>
          </cell>
          <cell r="AP323">
            <v>34.003999999957159</v>
          </cell>
          <cell r="AQ323">
            <v>352.43899999989662</v>
          </cell>
          <cell r="AR323">
            <v>-7581.8493160009384</v>
          </cell>
          <cell r="AS323">
            <v>-1891.7849999999162</v>
          </cell>
          <cell r="AT323">
            <v>-1384.0179999999236</v>
          </cell>
          <cell r="AU323">
            <v>-898.71247000014409</v>
          </cell>
          <cell r="AV323">
            <v>-237.90086600009818</v>
          </cell>
          <cell r="AW323">
            <v>30.001560000004247</v>
          </cell>
          <cell r="AX323">
            <v>214.96460000000661</v>
          </cell>
          <cell r="AY323">
            <v>117.21795999992173</v>
          </cell>
          <cell r="AZ323">
            <v>-56.642600000021048</v>
          </cell>
          <cell r="BA323">
            <v>-51.68950000021141</v>
          </cell>
          <cell r="BB323">
            <v>-492.07399999990594</v>
          </cell>
          <cell r="BC323">
            <v>-1208.8909999999451</v>
          </cell>
          <cell r="BD323">
            <v>-1722.3200000000652</v>
          </cell>
          <cell r="BE323">
            <v>-7222.417449997738</v>
          </cell>
          <cell r="BF323">
            <v>-1758.7709999999497</v>
          </cell>
          <cell r="BG323">
            <v>-1038.0270000000019</v>
          </cell>
          <cell r="BH323">
            <v>-909.33699999994133</v>
          </cell>
          <cell r="BI323">
            <v>-162.37930000014603</v>
          </cell>
          <cell r="BJ323">
            <v>59.948190000024624</v>
          </cell>
          <cell r="BK323">
            <v>112.39039999997476</v>
          </cell>
          <cell r="BL323">
            <v>111.59210000012536</v>
          </cell>
          <cell r="BM323">
            <v>-121.1813400000101</v>
          </cell>
          <cell r="BN323">
            <v>9.7364999999990687</v>
          </cell>
          <cell r="BO323">
            <v>-535.76199999998789</v>
          </cell>
          <cell r="BP323">
            <v>-1112.6369999999879</v>
          </cell>
          <cell r="BQ323">
            <v>-1877.9899999999907</v>
          </cell>
          <cell r="BR323">
            <v>-7104.7874949993566</v>
          </cell>
          <cell r="BS323">
            <v>-1540.8500000000349</v>
          </cell>
          <cell r="BT323">
            <v>-1241.310999999987</v>
          </cell>
          <cell r="BU323">
            <v>-941.87547000008635</v>
          </cell>
          <cell r="BV323">
            <v>-208.69425499992212</v>
          </cell>
          <cell r="BW323">
            <v>8.3591200000373647</v>
          </cell>
          <cell r="BX323">
            <v>-13.896200000017416</v>
          </cell>
          <cell r="BY323">
            <v>62.001990000135265</v>
          </cell>
          <cell r="BZ323">
            <v>-37.64757999998983</v>
          </cell>
          <cell r="CA323">
            <v>-67.903399999951944</v>
          </cell>
          <cell r="CB323">
            <v>-443.91269999998622</v>
          </cell>
          <cell r="CC323">
            <v>-990.58800000010524</v>
          </cell>
          <cell r="CD323">
            <v>-1688.4699999998556</v>
          </cell>
          <cell r="CE323">
            <v>-7464.3283099997789</v>
          </cell>
          <cell r="CF323">
            <v>-1779.350999999966</v>
          </cell>
          <cell r="CG323">
            <v>-1283.3140000001295</v>
          </cell>
          <cell r="CH323">
            <v>-817.15199999994365</v>
          </cell>
          <cell r="CI323">
            <v>-214.96630000002915</v>
          </cell>
          <cell r="CJ323">
            <v>-63.596960000053514</v>
          </cell>
          <cell r="CK323">
            <v>-17.343499999900814</v>
          </cell>
          <cell r="CL323">
            <v>192.05968999990728</v>
          </cell>
          <cell r="CM323">
            <v>-394.6015400000033</v>
          </cell>
          <cell r="CN323">
            <v>233.91390000004321</v>
          </cell>
          <cell r="CO323">
            <v>-469.32560000004014</v>
          </cell>
          <cell r="CP323">
            <v>-1107.661999999953</v>
          </cell>
          <cell r="CQ323">
            <v>-1742.9889999999432</v>
          </cell>
          <cell r="CR323">
            <v>-6429.603350000456</v>
          </cell>
          <cell r="CS323">
            <v>-1745.836500000034</v>
          </cell>
          <cell r="CT323">
            <v>-1077.6969999999856</v>
          </cell>
          <cell r="CU323">
            <v>-762.8859999999986</v>
          </cell>
          <cell r="CV323">
            <v>-212.01889999996638</v>
          </cell>
          <cell r="CW323">
            <v>-79.344660000002477</v>
          </cell>
          <cell r="CX323">
            <v>-20.955400000035297</v>
          </cell>
          <cell r="CY323">
            <v>252.87164999986999</v>
          </cell>
          <cell r="CZ323">
            <v>49.837159999995492</v>
          </cell>
          <cell r="DA323">
            <v>498.34829999995418</v>
          </cell>
          <cell r="DB323">
            <v>-486.06499999994412</v>
          </cell>
          <cell r="DC323">
            <v>-1061.8640000000014</v>
          </cell>
          <cell r="DD323">
            <v>-1783.9930000000168</v>
          </cell>
          <cell r="DE323">
            <v>-6850.2607049997896</v>
          </cell>
          <cell r="DF323">
            <v>-1700.2710000000079</v>
          </cell>
          <cell r="DG323">
            <v>-1129.1030000000028</v>
          </cell>
          <cell r="DH323">
            <v>-861.6421960000298</v>
          </cell>
          <cell r="DI323">
            <v>-70.781299999915063</v>
          </cell>
          <cell r="DJ323">
            <v>-87.716269999975339</v>
          </cell>
          <cell r="DK323">
            <v>1.0144999998738058</v>
          </cell>
          <cell r="DL323">
            <v>336.02180500025861</v>
          </cell>
          <cell r="DM323">
            <v>23.56165599997621</v>
          </cell>
          <cell r="DN323">
            <v>12.054499999852851</v>
          </cell>
          <cell r="DO323">
            <v>-465.47240000002785</v>
          </cell>
          <cell r="DP323">
            <v>-1041.8890000000829</v>
          </cell>
          <cell r="DQ323">
            <v>-1866.0380000000587</v>
          </cell>
          <cell r="DR323">
            <v>-7208.2898499984294</v>
          </cell>
          <cell r="DS323">
            <v>-1840.7369999999646</v>
          </cell>
          <cell r="DT323">
            <v>-1173.6360000000568</v>
          </cell>
          <cell r="DU323">
            <v>-886.42200000002049</v>
          </cell>
          <cell r="DV323">
            <v>-278.45970000000671</v>
          </cell>
          <cell r="DW323">
            <v>-85.742069999978412</v>
          </cell>
          <cell r="DX323">
            <v>-20.507699999958277</v>
          </cell>
          <cell r="DY323">
            <v>454.75315999996383</v>
          </cell>
          <cell r="DZ323">
            <v>60.102559999970254</v>
          </cell>
          <cell r="EA323">
            <v>99.068899999954738</v>
          </cell>
          <cell r="EB323">
            <v>-440.0229999999865</v>
          </cell>
          <cell r="EC323">
            <v>-1093.0249999999069</v>
          </cell>
          <cell r="ED323">
            <v>-2003.6620000000112</v>
          </cell>
          <cell r="EE323">
            <v>0</v>
          </cell>
        </row>
        <row r="324">
          <cell r="F324" t="str">
            <v>=</v>
          </cell>
          <cell r="G324" t="str">
            <v>=</v>
          </cell>
          <cell r="H324" t="str">
            <v>=</v>
          </cell>
          <cell r="I324" t="str">
            <v>=</v>
          </cell>
          <cell r="J324" t="str">
            <v>=</v>
          </cell>
          <cell r="K324" t="str">
            <v>=</v>
          </cell>
          <cell r="L324" t="str">
            <v>=</v>
          </cell>
          <cell r="M324" t="str">
            <v>=</v>
          </cell>
          <cell r="N324" t="str">
            <v>=</v>
          </cell>
          <cell r="O324" t="str">
            <v>=</v>
          </cell>
          <cell r="P324" t="str">
            <v>=</v>
          </cell>
          <cell r="Q324" t="str">
            <v>=</v>
          </cell>
          <cell r="R324" t="str">
            <v>=</v>
          </cell>
          <cell r="S324" t="str">
            <v>=</v>
          </cell>
          <cell r="T324" t="str">
            <v>=</v>
          </cell>
          <cell r="U324" t="str">
            <v>=</v>
          </cell>
          <cell r="V324" t="str">
            <v>=</v>
          </cell>
          <cell r="W324" t="str">
            <v>=</v>
          </cell>
          <cell r="X324" t="str">
            <v>=</v>
          </cell>
          <cell r="Y324" t="str">
            <v>=</v>
          </cell>
          <cell r="Z324" t="str">
            <v>=</v>
          </cell>
          <cell r="AA324" t="str">
            <v>=</v>
          </cell>
          <cell r="AB324" t="str">
            <v>=</v>
          </cell>
          <cell r="AC324" t="str">
            <v>=</v>
          </cell>
          <cell r="AD324" t="str">
            <v>=</v>
          </cell>
          <cell r="AE324" t="str">
            <v>=</v>
          </cell>
          <cell r="AF324" t="str">
            <v>=</v>
          </cell>
          <cell r="AG324" t="str">
            <v>=</v>
          </cell>
          <cell r="AH324" t="str">
            <v>=</v>
          </cell>
          <cell r="AI324" t="str">
            <v>=</v>
          </cell>
          <cell r="AJ324" t="str">
            <v>=</v>
          </cell>
          <cell r="AK324" t="str">
            <v>=</v>
          </cell>
          <cell r="AL324" t="str">
            <v>=</v>
          </cell>
          <cell r="AM324" t="str">
            <v>=</v>
          </cell>
          <cell r="AN324" t="str">
            <v>=</v>
          </cell>
          <cell r="AO324" t="str">
            <v>=</v>
          </cell>
          <cell r="AP324" t="str">
            <v>=</v>
          </cell>
          <cell r="AQ324" t="str">
            <v>=</v>
          </cell>
          <cell r="AR324" t="str">
            <v>=</v>
          </cell>
          <cell r="AS324" t="str">
            <v>=</v>
          </cell>
          <cell r="AT324" t="str">
            <v>=</v>
          </cell>
          <cell r="AU324" t="str">
            <v>=</v>
          </cell>
          <cell r="AV324" t="str">
            <v>=</v>
          </cell>
          <cell r="AW324" t="str">
            <v>=</v>
          </cell>
          <cell r="AX324" t="str">
            <v>=</v>
          </cell>
          <cell r="AY324" t="str">
            <v>=</v>
          </cell>
          <cell r="AZ324" t="str">
            <v>=</v>
          </cell>
          <cell r="BA324" t="str">
            <v>=</v>
          </cell>
          <cell r="BB324" t="str">
            <v>=</v>
          </cell>
          <cell r="BC324" t="str">
            <v>=</v>
          </cell>
          <cell r="BD324" t="str">
            <v>=</v>
          </cell>
          <cell r="BE324" t="str">
            <v>=</v>
          </cell>
          <cell r="BF324" t="str">
            <v>=</v>
          </cell>
          <cell r="BG324" t="str">
            <v>=</v>
          </cell>
          <cell r="BH324" t="str">
            <v>=</v>
          </cell>
          <cell r="BI324" t="str">
            <v>=</v>
          </cell>
          <cell r="BJ324" t="str">
            <v>=</v>
          </cell>
          <cell r="BK324" t="str">
            <v>=</v>
          </cell>
          <cell r="BL324" t="str">
            <v>=</v>
          </cell>
          <cell r="BM324" t="str">
            <v>=</v>
          </cell>
          <cell r="BN324" t="str">
            <v>=</v>
          </cell>
          <cell r="BO324" t="str">
            <v>=</v>
          </cell>
          <cell r="BP324" t="str">
            <v>=</v>
          </cell>
          <cell r="BQ324" t="str">
            <v>=</v>
          </cell>
          <cell r="BR324" t="str">
            <v>=</v>
          </cell>
          <cell r="BS324" t="str">
            <v>=</v>
          </cell>
          <cell r="BT324" t="str">
            <v>=</v>
          </cell>
          <cell r="BU324" t="str">
            <v>=</v>
          </cell>
          <cell r="BV324" t="str">
            <v>=</v>
          </cell>
          <cell r="BW324" t="str">
            <v>=</v>
          </cell>
          <cell r="BX324" t="str">
            <v>=</v>
          </cell>
          <cell r="BY324" t="str">
            <v>=</v>
          </cell>
          <cell r="BZ324" t="str">
            <v>=</v>
          </cell>
          <cell r="CA324" t="str">
            <v>=</v>
          </cell>
          <cell r="CB324" t="str">
            <v>=</v>
          </cell>
          <cell r="CC324" t="str">
            <v>=</v>
          </cell>
          <cell r="CD324" t="str">
            <v>=</v>
          </cell>
          <cell r="CE324" t="str">
            <v>=</v>
          </cell>
          <cell r="CF324" t="str">
            <v>=</v>
          </cell>
          <cell r="CG324" t="str">
            <v>=</v>
          </cell>
          <cell r="CH324" t="str">
            <v>=</v>
          </cell>
          <cell r="CI324" t="str">
            <v>=</v>
          </cell>
          <cell r="CJ324" t="str">
            <v>=</v>
          </cell>
          <cell r="CK324" t="str">
            <v>=</v>
          </cell>
          <cell r="CL324" t="str">
            <v>=</v>
          </cell>
          <cell r="CM324" t="str">
            <v>=</v>
          </cell>
          <cell r="CN324" t="str">
            <v>=</v>
          </cell>
          <cell r="CO324" t="str">
            <v>=</v>
          </cell>
          <cell r="CP324" t="str">
            <v>=</v>
          </cell>
          <cell r="CQ324" t="str">
            <v>=</v>
          </cell>
          <cell r="CR324" t="str">
            <v>=</v>
          </cell>
          <cell r="CS324" t="str">
            <v>=</v>
          </cell>
          <cell r="CT324" t="str">
            <v>=</v>
          </cell>
          <cell r="CU324" t="str">
            <v>=</v>
          </cell>
          <cell r="CV324" t="str">
            <v>=</v>
          </cell>
          <cell r="CW324" t="str">
            <v>=</v>
          </cell>
          <cell r="CX324" t="str">
            <v>=</v>
          </cell>
          <cell r="CY324" t="str">
            <v>=</v>
          </cell>
          <cell r="CZ324" t="str">
            <v>=</v>
          </cell>
          <cell r="DA324" t="str">
            <v>=</v>
          </cell>
          <cell r="DB324" t="str">
            <v>=</v>
          </cell>
          <cell r="DC324" t="str">
            <v>=</v>
          </cell>
          <cell r="DD324" t="str">
            <v>=</v>
          </cell>
          <cell r="DE324" t="str">
            <v>=</v>
          </cell>
          <cell r="DF324" t="str">
            <v>=</v>
          </cell>
          <cell r="DG324" t="str">
            <v>=</v>
          </cell>
          <cell r="DH324" t="str">
            <v>=</v>
          </cell>
          <cell r="DI324" t="str">
            <v>=</v>
          </cell>
          <cell r="DJ324" t="str">
            <v>=</v>
          </cell>
          <cell r="DK324" t="str">
            <v>=</v>
          </cell>
          <cell r="DL324" t="str">
            <v>=</v>
          </cell>
          <cell r="DM324" t="str">
            <v>=</v>
          </cell>
          <cell r="DN324" t="str">
            <v>=</v>
          </cell>
          <cell r="DO324" t="str">
            <v>=</v>
          </cell>
          <cell r="DP324" t="str">
            <v>=</v>
          </cell>
          <cell r="DQ324" t="str">
            <v>=</v>
          </cell>
          <cell r="DR324" t="str">
            <v>=</v>
          </cell>
          <cell r="DS324" t="str">
            <v>=</v>
          </cell>
          <cell r="DT324" t="str">
            <v>=</v>
          </cell>
          <cell r="DU324" t="str">
            <v>=</v>
          </cell>
          <cell r="DV324" t="str">
            <v>=</v>
          </cell>
          <cell r="DW324" t="str">
            <v>=</v>
          </cell>
          <cell r="DX324" t="str">
            <v>=</v>
          </cell>
          <cell r="DY324" t="str">
            <v>=</v>
          </cell>
          <cell r="DZ324" t="str">
            <v>=</v>
          </cell>
          <cell r="EA324" t="str">
            <v>=</v>
          </cell>
          <cell r="EB324" t="str">
            <v>=</v>
          </cell>
          <cell r="EC324" t="str">
            <v>=</v>
          </cell>
          <cell r="ED324" t="str">
            <v>=</v>
          </cell>
        </row>
        <row r="325">
          <cell r="A325" t="str">
            <v>Total Requirements</v>
          </cell>
          <cell r="F325">
            <v>538.86000000033528</v>
          </cell>
          <cell r="G325">
            <v>175.57149999961257</v>
          </cell>
          <cell r="H325">
            <v>355.29800000041723</v>
          </cell>
          <cell r="I325">
            <v>209.48599999956787</v>
          </cell>
          <cell r="J325">
            <v>182.68450000043958</v>
          </cell>
          <cell r="K325">
            <v>247.83811599947512</v>
          </cell>
          <cell r="L325">
            <v>265.08200000040233</v>
          </cell>
          <cell r="M325">
            <v>57.790000000037253</v>
          </cell>
          <cell r="N325">
            <v>190.69000000040978</v>
          </cell>
          <cell r="O325">
            <v>211.80499999970198</v>
          </cell>
          <cell r="P325">
            <v>404.71700000017881</v>
          </cell>
          <cell r="Q325">
            <v>412.15099999960512</v>
          </cell>
          <cell r="R325">
            <v>1676.5842999964952</v>
          </cell>
          <cell r="S325">
            <v>246.44900000002235</v>
          </cell>
          <cell r="T325">
            <v>87.777000000700355</v>
          </cell>
          <cell r="U325">
            <v>244.125</v>
          </cell>
          <cell r="V325">
            <v>371.25399999972433</v>
          </cell>
          <cell r="W325">
            <v>166.68230000045151</v>
          </cell>
          <cell r="X325">
            <v>67.559000000357628</v>
          </cell>
          <cell r="Y325">
            <v>136.0929999994114</v>
          </cell>
          <cell r="Z325">
            <v>129.95099999941885</v>
          </cell>
          <cell r="AA325">
            <v>274.51599999982864</v>
          </cell>
          <cell r="AB325">
            <v>157.21100000012666</v>
          </cell>
          <cell r="AC325">
            <v>76.559999999590218</v>
          </cell>
          <cell r="AD325">
            <v>-281.59300000034273</v>
          </cell>
          <cell r="AE325">
            <v>1961.5810000002384</v>
          </cell>
          <cell r="AF325">
            <v>-99.786000000312924</v>
          </cell>
          <cell r="AG325">
            <v>60.876000000163913</v>
          </cell>
          <cell r="AH325">
            <v>127.00499999988824</v>
          </cell>
          <cell r="AI325">
            <v>224.70200000051409</v>
          </cell>
          <cell r="AJ325">
            <v>389.82899999991059</v>
          </cell>
          <cell r="AK325">
            <v>325.72799999918789</v>
          </cell>
          <cell r="AL325">
            <v>212.59800000023097</v>
          </cell>
          <cell r="AM325">
            <v>79.225000000558794</v>
          </cell>
          <cell r="AN325">
            <v>128.92599999997765</v>
          </cell>
          <cell r="AO325">
            <v>126.03500000014901</v>
          </cell>
          <cell r="AP325">
            <v>34.003999999724329</v>
          </cell>
          <cell r="AQ325">
            <v>352.43899999931455</v>
          </cell>
          <cell r="AR325">
            <v>-7581.8493160009384</v>
          </cell>
          <cell r="AS325">
            <v>-1891.785000000149</v>
          </cell>
          <cell r="AT325">
            <v>-1384.0180000001565</v>
          </cell>
          <cell r="AU325">
            <v>-898.71247000060976</v>
          </cell>
          <cell r="AV325">
            <v>-237.90086599998176</v>
          </cell>
          <cell r="AW325">
            <v>30.001559999771416</v>
          </cell>
          <cell r="AX325">
            <v>214.96459999959916</v>
          </cell>
          <cell r="AY325">
            <v>117.21796000003815</v>
          </cell>
          <cell r="AZ325">
            <v>-56.642599999904633</v>
          </cell>
          <cell r="BA325">
            <v>-51.689500000327826</v>
          </cell>
          <cell r="BB325">
            <v>-492.07400000002235</v>
          </cell>
          <cell r="BC325">
            <v>-1208.8909999998286</v>
          </cell>
          <cell r="BD325">
            <v>-1722.320000000298</v>
          </cell>
          <cell r="BE325">
            <v>-7222.4174500033259</v>
          </cell>
          <cell r="BF325">
            <v>-1758.7709999997169</v>
          </cell>
          <cell r="BG325">
            <v>-1038.0270000007004</v>
          </cell>
          <cell r="BH325">
            <v>-909.33700000029057</v>
          </cell>
          <cell r="BI325">
            <v>-162.37930000014603</v>
          </cell>
          <cell r="BJ325">
            <v>59.948189999908209</v>
          </cell>
          <cell r="BK325">
            <v>112.39039999991655</v>
          </cell>
          <cell r="BL325">
            <v>111.59210000000894</v>
          </cell>
          <cell r="BM325">
            <v>-121.18134000059217</v>
          </cell>
          <cell r="BN325">
            <v>9.7365000005811453</v>
          </cell>
          <cell r="BO325">
            <v>-535.76199999917299</v>
          </cell>
          <cell r="BP325">
            <v>-1112.636999999173</v>
          </cell>
          <cell r="BQ325">
            <v>-1877.9900000002235</v>
          </cell>
          <cell r="BR325">
            <v>-7104.7874950096011</v>
          </cell>
          <cell r="BS325">
            <v>-1540.8500000005588</v>
          </cell>
          <cell r="BT325">
            <v>-1241.3109999997541</v>
          </cell>
          <cell r="BU325">
            <v>-941.87546999938786</v>
          </cell>
          <cell r="BV325">
            <v>-208.69425499998033</v>
          </cell>
          <cell r="BW325">
            <v>8.35912000015378</v>
          </cell>
          <cell r="BX325">
            <v>-13.896199999377131</v>
          </cell>
          <cell r="BY325">
            <v>62.001989999786019</v>
          </cell>
          <cell r="BZ325">
            <v>-37.647579999640584</v>
          </cell>
          <cell r="CA325">
            <v>-67.903400000184774</v>
          </cell>
          <cell r="CB325">
            <v>-443.91270000021905</v>
          </cell>
          <cell r="CC325">
            <v>-990.58799999952316</v>
          </cell>
          <cell r="CD325">
            <v>-1688.4699999997392</v>
          </cell>
          <cell r="CE325">
            <v>-7464.3283099979162</v>
          </cell>
          <cell r="CF325">
            <v>-1779.3509999997914</v>
          </cell>
          <cell r="CG325">
            <v>-1283.3140000002459</v>
          </cell>
          <cell r="CH325">
            <v>-817.15199999976903</v>
          </cell>
          <cell r="CI325">
            <v>-214.96629999950528</v>
          </cell>
          <cell r="CJ325">
            <v>-63.596960000693798</v>
          </cell>
          <cell r="CK325">
            <v>-17.343499999493361</v>
          </cell>
          <cell r="CL325">
            <v>192.05968999955803</v>
          </cell>
          <cell r="CM325">
            <v>-394.6015399992466</v>
          </cell>
          <cell r="CN325">
            <v>233.91390000004321</v>
          </cell>
          <cell r="CO325">
            <v>-469.32560000009835</v>
          </cell>
          <cell r="CP325">
            <v>-1107.6619999995455</v>
          </cell>
          <cell r="CQ325">
            <v>-1742.9890000000596</v>
          </cell>
          <cell r="CR325">
            <v>-6429.6033499985933</v>
          </cell>
          <cell r="CS325">
            <v>-1745.8364999992773</v>
          </cell>
          <cell r="CT325">
            <v>-1077.6969999996945</v>
          </cell>
          <cell r="CU325">
            <v>-762.8859999999404</v>
          </cell>
          <cell r="CV325">
            <v>-212.01889999955893</v>
          </cell>
          <cell r="CW325">
            <v>-79.34465999994427</v>
          </cell>
          <cell r="CX325">
            <v>-20.955400000326335</v>
          </cell>
          <cell r="CY325">
            <v>252.87165000010282</v>
          </cell>
          <cell r="CZ325">
            <v>49.837160000577569</v>
          </cell>
          <cell r="DA325">
            <v>498.34830000065267</v>
          </cell>
          <cell r="DB325">
            <v>-486.06499999947846</v>
          </cell>
          <cell r="DC325">
            <v>-1061.8640000000596</v>
          </cell>
          <cell r="DD325">
            <v>-1783.9929999997839</v>
          </cell>
          <cell r="DE325">
            <v>-6850.2607050091028</v>
          </cell>
          <cell r="DF325">
            <v>-1700.2709999997169</v>
          </cell>
          <cell r="DG325">
            <v>-1129.1030000001192</v>
          </cell>
          <cell r="DH325">
            <v>-861.64219600055367</v>
          </cell>
          <cell r="DI325">
            <v>-70.781299999915063</v>
          </cell>
          <cell r="DJ325">
            <v>-87.716269999742508</v>
          </cell>
          <cell r="DK325">
            <v>1.0144999995827675</v>
          </cell>
          <cell r="DL325">
            <v>336.02180500049144</v>
          </cell>
          <cell r="DM325">
            <v>23.561656000092626</v>
          </cell>
          <cell r="DN325">
            <v>12.05449999962002</v>
          </cell>
          <cell r="DO325">
            <v>-465.47240000031888</v>
          </cell>
          <cell r="DP325">
            <v>-1041.8889999995008</v>
          </cell>
          <cell r="DQ325">
            <v>-1866.0379999997094</v>
          </cell>
          <cell r="DR325">
            <v>-7208.2898500040174</v>
          </cell>
          <cell r="DS325">
            <v>-1840.7369999997318</v>
          </cell>
          <cell r="DT325">
            <v>-1173.6359999999404</v>
          </cell>
          <cell r="DU325">
            <v>-886.42200000025332</v>
          </cell>
          <cell r="DV325">
            <v>-278.45969999954104</v>
          </cell>
          <cell r="DW325">
            <v>-85.742069999687374</v>
          </cell>
          <cell r="DX325">
            <v>-20.507699999958277</v>
          </cell>
          <cell r="DY325">
            <v>454.75315999984741</v>
          </cell>
          <cell r="DZ325">
            <v>60.1025599995628</v>
          </cell>
          <cell r="EA325">
            <v>99.068900000303984</v>
          </cell>
          <cell r="EB325">
            <v>-440.02299999911338</v>
          </cell>
          <cell r="EC325">
            <v>-1093.0250000003725</v>
          </cell>
          <cell r="ED325">
            <v>-2003.6619999995455</v>
          </cell>
          <cell r="EE325">
            <v>0</v>
          </cell>
        </row>
        <row r="326">
          <cell r="F326" t="str">
            <v>=</v>
          </cell>
          <cell r="G326" t="str">
            <v>=</v>
          </cell>
          <cell r="H326" t="str">
            <v>=</v>
          </cell>
          <cell r="I326" t="str">
            <v>=</v>
          </cell>
          <cell r="J326" t="str">
            <v>=</v>
          </cell>
          <cell r="K326" t="str">
            <v>=</v>
          </cell>
          <cell r="L326" t="str">
            <v>=</v>
          </cell>
          <cell r="M326" t="str">
            <v>=</v>
          </cell>
          <cell r="N326" t="str">
            <v>=</v>
          </cell>
          <cell r="O326" t="str">
            <v>=</v>
          </cell>
          <cell r="P326" t="str">
            <v>=</v>
          </cell>
          <cell r="Q326" t="str">
            <v>=</v>
          </cell>
          <cell r="R326" t="str">
            <v>=</v>
          </cell>
          <cell r="S326" t="str">
            <v>=</v>
          </cell>
          <cell r="T326" t="str">
            <v>=</v>
          </cell>
          <cell r="U326" t="str">
            <v>=</v>
          </cell>
          <cell r="V326" t="str">
            <v>=</v>
          </cell>
          <cell r="W326" t="str">
            <v>=</v>
          </cell>
          <cell r="X326" t="str">
            <v>=</v>
          </cell>
          <cell r="Y326" t="str">
            <v>=</v>
          </cell>
          <cell r="Z326" t="str">
            <v>=</v>
          </cell>
          <cell r="AA326" t="str">
            <v>=</v>
          </cell>
          <cell r="AB326" t="str">
            <v>=</v>
          </cell>
          <cell r="AC326" t="str">
            <v>=</v>
          </cell>
          <cell r="AD326" t="str">
            <v>=</v>
          </cell>
          <cell r="AE326" t="str">
            <v>=</v>
          </cell>
          <cell r="AF326" t="str">
            <v>=</v>
          </cell>
          <cell r="AG326" t="str">
            <v>=</v>
          </cell>
          <cell r="AH326" t="str">
            <v>=</v>
          </cell>
          <cell r="AI326" t="str">
            <v>=</v>
          </cell>
          <cell r="AJ326" t="str">
            <v>=</v>
          </cell>
          <cell r="AK326" t="str">
            <v>=</v>
          </cell>
          <cell r="AL326" t="str">
            <v>=</v>
          </cell>
          <cell r="AM326" t="str">
            <v>=</v>
          </cell>
          <cell r="AN326" t="str">
            <v>=</v>
          </cell>
          <cell r="AO326" t="str">
            <v>=</v>
          </cell>
          <cell r="AP326" t="str">
            <v>=</v>
          </cell>
          <cell r="AQ326" t="str">
            <v>=</v>
          </cell>
          <cell r="AR326" t="str">
            <v>=</v>
          </cell>
          <cell r="AS326" t="str">
            <v>=</v>
          </cell>
          <cell r="AT326" t="str">
            <v>=</v>
          </cell>
          <cell r="AU326" t="str">
            <v>=</v>
          </cell>
          <cell r="AV326" t="str">
            <v>=</v>
          </cell>
          <cell r="AW326" t="str">
            <v>=</v>
          </cell>
          <cell r="AX326" t="str">
            <v>=</v>
          </cell>
          <cell r="AY326" t="str">
            <v>=</v>
          </cell>
          <cell r="AZ326" t="str">
            <v>=</v>
          </cell>
          <cell r="BA326" t="str">
            <v>=</v>
          </cell>
          <cell r="BB326" t="str">
            <v>=</v>
          </cell>
          <cell r="BC326" t="str">
            <v>=</v>
          </cell>
          <cell r="BD326" t="str">
            <v>=</v>
          </cell>
          <cell r="BE326" t="str">
            <v>=</v>
          </cell>
          <cell r="BF326" t="str">
            <v>=</v>
          </cell>
          <cell r="BG326" t="str">
            <v>=</v>
          </cell>
          <cell r="BH326" t="str">
            <v>=</v>
          </cell>
          <cell r="BI326" t="str">
            <v>=</v>
          </cell>
          <cell r="BJ326" t="str">
            <v>=</v>
          </cell>
          <cell r="BK326" t="str">
            <v>=</v>
          </cell>
          <cell r="BL326" t="str">
            <v>=</v>
          </cell>
          <cell r="BM326" t="str">
            <v>=</v>
          </cell>
          <cell r="BN326" t="str">
            <v>=</v>
          </cell>
          <cell r="BO326" t="str">
            <v>=</v>
          </cell>
          <cell r="BP326" t="str">
            <v>=</v>
          </cell>
          <cell r="BQ326" t="str">
            <v>=</v>
          </cell>
          <cell r="BR326" t="str">
            <v>=</v>
          </cell>
          <cell r="BS326" t="str">
            <v>=</v>
          </cell>
          <cell r="BT326" t="str">
            <v>=</v>
          </cell>
          <cell r="BU326" t="str">
            <v>=</v>
          </cell>
          <cell r="BV326" t="str">
            <v>=</v>
          </cell>
          <cell r="BW326" t="str">
            <v>=</v>
          </cell>
          <cell r="BX326" t="str">
            <v>=</v>
          </cell>
          <cell r="BY326" t="str">
            <v>=</v>
          </cell>
          <cell r="BZ326" t="str">
            <v>=</v>
          </cell>
          <cell r="CA326" t="str">
            <v>=</v>
          </cell>
          <cell r="CB326" t="str">
            <v>=</v>
          </cell>
          <cell r="CC326" t="str">
            <v>=</v>
          </cell>
          <cell r="CD326" t="str">
            <v>=</v>
          </cell>
          <cell r="CE326" t="str">
            <v>=</v>
          </cell>
          <cell r="CF326" t="str">
            <v>=</v>
          </cell>
          <cell r="CG326" t="str">
            <v>=</v>
          </cell>
          <cell r="CH326" t="str">
            <v>=</v>
          </cell>
          <cell r="CI326" t="str">
            <v>=</v>
          </cell>
          <cell r="CJ326" t="str">
            <v>=</v>
          </cell>
          <cell r="CK326" t="str">
            <v>=</v>
          </cell>
          <cell r="CL326" t="str">
            <v>=</v>
          </cell>
          <cell r="CM326" t="str">
            <v>=</v>
          </cell>
          <cell r="CN326" t="str">
            <v>=</v>
          </cell>
          <cell r="CO326" t="str">
            <v>=</v>
          </cell>
          <cell r="CP326" t="str">
            <v>=</v>
          </cell>
          <cell r="CQ326" t="str">
            <v>=</v>
          </cell>
          <cell r="CR326" t="str">
            <v>=</v>
          </cell>
          <cell r="CS326" t="str">
            <v>=</v>
          </cell>
          <cell r="CT326" t="str">
            <v>=</v>
          </cell>
          <cell r="CU326" t="str">
            <v>=</v>
          </cell>
          <cell r="CV326" t="str">
            <v>=</v>
          </cell>
          <cell r="CW326" t="str">
            <v>=</v>
          </cell>
          <cell r="CX326" t="str">
            <v>=</v>
          </cell>
          <cell r="CY326" t="str">
            <v>=</v>
          </cell>
          <cell r="CZ326" t="str">
            <v>=</v>
          </cell>
          <cell r="DA326" t="str">
            <v>=</v>
          </cell>
          <cell r="DB326" t="str">
            <v>=</v>
          </cell>
          <cell r="DC326" t="str">
            <v>=</v>
          </cell>
          <cell r="DD326" t="str">
            <v>=</v>
          </cell>
          <cell r="DE326" t="str">
            <v>=</v>
          </cell>
          <cell r="DF326" t="str">
            <v>=</v>
          </cell>
          <cell r="DG326" t="str">
            <v>=</v>
          </cell>
          <cell r="DH326" t="str">
            <v>=</v>
          </cell>
          <cell r="DI326" t="str">
            <v>=</v>
          </cell>
          <cell r="DJ326" t="str">
            <v>=</v>
          </cell>
          <cell r="DK326" t="str">
            <v>=</v>
          </cell>
          <cell r="DL326" t="str">
            <v>=</v>
          </cell>
          <cell r="DM326" t="str">
            <v>=</v>
          </cell>
          <cell r="DN326" t="str">
            <v>=</v>
          </cell>
          <cell r="DO326" t="str">
            <v>=</v>
          </cell>
          <cell r="DP326" t="str">
            <v>=</v>
          </cell>
          <cell r="DQ326" t="str">
            <v>=</v>
          </cell>
          <cell r="DR326" t="str">
            <v>=</v>
          </cell>
          <cell r="DS326" t="str">
            <v>=</v>
          </cell>
          <cell r="DT326" t="str">
            <v>=</v>
          </cell>
          <cell r="DU326" t="str">
            <v>=</v>
          </cell>
          <cell r="DV326" t="str">
            <v>=</v>
          </cell>
          <cell r="DW326" t="str">
            <v>=</v>
          </cell>
          <cell r="DX326" t="str">
            <v>=</v>
          </cell>
          <cell r="DY326" t="str">
            <v>=</v>
          </cell>
          <cell r="DZ326" t="str">
            <v>=</v>
          </cell>
          <cell r="EA326" t="str">
            <v>=</v>
          </cell>
          <cell r="EB326" t="str">
            <v>=</v>
          </cell>
          <cell r="EC326" t="str">
            <v>=</v>
          </cell>
          <cell r="ED326" t="str">
            <v>=</v>
          </cell>
        </row>
        <row r="327">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row>
        <row r="328">
          <cell r="A328" t="str">
            <v>Purchased Power &amp; Net Interchange</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row>
        <row r="329">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row>
        <row r="330">
          <cell r="C330" t="str">
            <v>APS Supplemental</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row>
        <row r="331">
          <cell r="C331" t="str">
            <v xml:space="preserve">Combine Hills Wind </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row>
        <row r="332">
          <cell r="C332" t="str">
            <v>Constellation Seasonal 2013-2016</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row>
        <row r="333">
          <cell r="C333" t="str">
            <v>Deseret Purchase</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row>
        <row r="334">
          <cell r="C334" t="str">
            <v>Douglas PUD Settlement</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row>
        <row r="335">
          <cell r="C335" t="str">
            <v>Georgia-Pacific Camas</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row>
        <row r="336">
          <cell r="C336" t="str">
            <v>Gemstate</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row>
        <row r="337">
          <cell r="C337" t="str">
            <v>Hermiston Purchase</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row>
        <row r="338">
          <cell r="C338" t="str">
            <v>Hurricane Purchase</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row>
        <row r="339">
          <cell r="C339" t="str">
            <v>IPP Purchase</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row>
        <row r="340">
          <cell r="C340" t="str">
            <v>MagCorp Reserves</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row>
        <row r="341">
          <cell r="C341" t="str">
            <v>Nucor</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row>
        <row r="342">
          <cell r="C342" t="str">
            <v>Old Mill Solar</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row>
        <row r="343">
          <cell r="C343" t="str">
            <v>P4 Production</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row>
        <row r="344">
          <cell r="C344" t="str">
            <v>Pavant III Solar</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row>
        <row r="345">
          <cell r="C345" t="str">
            <v>PGE Cove</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row>
        <row r="346">
          <cell r="C346" t="str">
            <v>Rock River Wind</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row>
        <row r="347">
          <cell r="C347" t="str">
            <v>Small Purchases east</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row>
        <row r="348">
          <cell r="C348" t="str">
            <v>Small Purchases west</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row>
        <row r="349">
          <cell r="C349" t="str">
            <v>Three Buttes Wind</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row>
        <row r="350">
          <cell r="C350" t="str">
            <v xml:space="preserve">Top of the World Wind </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row>
        <row r="351">
          <cell r="C351" t="str">
            <v>Tri-State Purchase</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row>
        <row r="352">
          <cell r="C352" t="str">
            <v>UAMPS</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row>
        <row r="353">
          <cell r="C353" t="str">
            <v>UMPA</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row>
        <row r="354">
          <cell r="C354" t="str">
            <v>Wolverine Creek Wind</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row>
        <row r="355">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row>
        <row r="356">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row>
        <row r="357">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row>
        <row r="358">
          <cell r="C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v>0</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row>
        <row r="359">
          <cell r="C359" t="str">
            <v>QF - Sch37 - UT - Wind</v>
          </cell>
          <cell r="F359">
            <v>2064.39</v>
          </cell>
          <cell r="G359">
            <v>1726.86</v>
          </cell>
          <cell r="H359">
            <v>2109.59</v>
          </cell>
          <cell r="I359">
            <v>1813.23</v>
          </cell>
          <cell r="J359">
            <v>1789.22</v>
          </cell>
          <cell r="K359">
            <v>2245.64</v>
          </cell>
          <cell r="L359">
            <v>2583.9</v>
          </cell>
          <cell r="M359">
            <v>2688.27</v>
          </cell>
          <cell r="N359">
            <v>2638.25</v>
          </cell>
          <cell r="O359">
            <v>2527.7199999999998</v>
          </cell>
          <cell r="P359">
            <v>2521.9</v>
          </cell>
          <cell r="Q359">
            <v>2481.9</v>
          </cell>
          <cell r="R359">
            <v>27190.870000000003</v>
          </cell>
          <cell r="S359">
            <v>2064.39</v>
          </cell>
          <cell r="T359">
            <v>1726.86</v>
          </cell>
          <cell r="U359">
            <v>2109.59</v>
          </cell>
          <cell r="V359">
            <v>1813.23</v>
          </cell>
          <cell r="W359">
            <v>1789.22</v>
          </cell>
          <cell r="X359">
            <v>2245.64</v>
          </cell>
          <cell r="Y359">
            <v>2583.9</v>
          </cell>
          <cell r="Z359">
            <v>2688.27</v>
          </cell>
          <cell r="AA359">
            <v>2638.25</v>
          </cell>
          <cell r="AB359">
            <v>2527.7199999999998</v>
          </cell>
          <cell r="AC359">
            <v>2521.9</v>
          </cell>
          <cell r="AD359">
            <v>2481.9</v>
          </cell>
          <cell r="AE359">
            <v>27270.980000000003</v>
          </cell>
          <cell r="AF359">
            <v>2064.39</v>
          </cell>
          <cell r="AG359">
            <v>1806.97</v>
          </cell>
          <cell r="AH359">
            <v>2109.59</v>
          </cell>
          <cell r="AI359">
            <v>1813.23</v>
          </cell>
          <cell r="AJ359">
            <v>1789.22</v>
          </cell>
          <cell r="AK359">
            <v>2245.64</v>
          </cell>
          <cell r="AL359">
            <v>2583.9</v>
          </cell>
          <cell r="AM359">
            <v>2688.27</v>
          </cell>
          <cell r="AN359">
            <v>2638.25</v>
          </cell>
          <cell r="AO359">
            <v>2527.7199999999998</v>
          </cell>
          <cell r="AP359">
            <v>2521.9</v>
          </cell>
          <cell r="AQ359">
            <v>2481.9</v>
          </cell>
          <cell r="AR359">
            <v>27190.870000000003</v>
          </cell>
          <cell r="AS359">
            <v>2064.39</v>
          </cell>
          <cell r="AT359">
            <v>1726.86</v>
          </cell>
          <cell r="AU359">
            <v>2109.59</v>
          </cell>
          <cell r="AV359">
            <v>1813.23</v>
          </cell>
          <cell r="AW359">
            <v>1789.22</v>
          </cell>
          <cell r="AX359">
            <v>2245.64</v>
          </cell>
          <cell r="AY359">
            <v>2583.9</v>
          </cell>
          <cell r="AZ359">
            <v>2688.27</v>
          </cell>
          <cell r="BA359">
            <v>2638.25</v>
          </cell>
          <cell r="BB359">
            <v>2527.7199999999998</v>
          </cell>
          <cell r="BC359">
            <v>2521.9</v>
          </cell>
          <cell r="BD359">
            <v>2481.9</v>
          </cell>
          <cell r="BE359">
            <v>27190.870000000003</v>
          </cell>
          <cell r="BF359">
            <v>2064.39</v>
          </cell>
          <cell r="BG359">
            <v>1726.86</v>
          </cell>
          <cell r="BH359">
            <v>2109.59</v>
          </cell>
          <cell r="BI359">
            <v>1813.23</v>
          </cell>
          <cell r="BJ359">
            <v>1789.22</v>
          </cell>
          <cell r="BK359">
            <v>2245.64</v>
          </cell>
          <cell r="BL359">
            <v>2583.9</v>
          </cell>
          <cell r="BM359">
            <v>2688.27</v>
          </cell>
          <cell r="BN359">
            <v>2638.25</v>
          </cell>
          <cell r="BO359">
            <v>2527.7199999999998</v>
          </cell>
          <cell r="BP359">
            <v>2521.9</v>
          </cell>
          <cell r="BQ359">
            <v>2481.9</v>
          </cell>
          <cell r="BR359">
            <v>27190.870000000003</v>
          </cell>
          <cell r="BS359">
            <v>2064.39</v>
          </cell>
          <cell r="BT359">
            <v>1726.86</v>
          </cell>
          <cell r="BU359">
            <v>2109.59</v>
          </cell>
          <cell r="BV359">
            <v>1813.23</v>
          </cell>
          <cell r="BW359">
            <v>1789.22</v>
          </cell>
          <cell r="BX359">
            <v>2245.64</v>
          </cell>
          <cell r="BY359">
            <v>2583.9</v>
          </cell>
          <cell r="BZ359">
            <v>2688.27</v>
          </cell>
          <cell r="CA359">
            <v>2638.25</v>
          </cell>
          <cell r="CB359">
            <v>2527.7199999999998</v>
          </cell>
          <cell r="CC359">
            <v>2521.9</v>
          </cell>
          <cell r="CD359">
            <v>2481.9</v>
          </cell>
          <cell r="CE359">
            <v>27270.980000000003</v>
          </cell>
          <cell r="CF359">
            <v>2064.39</v>
          </cell>
          <cell r="CG359">
            <v>1806.97</v>
          </cell>
          <cell r="CH359">
            <v>2109.59</v>
          </cell>
          <cell r="CI359">
            <v>1813.23</v>
          </cell>
          <cell r="CJ359">
            <v>1789.22</v>
          </cell>
          <cell r="CK359">
            <v>2245.64</v>
          </cell>
          <cell r="CL359">
            <v>2583.9</v>
          </cell>
          <cell r="CM359">
            <v>2688.27</v>
          </cell>
          <cell r="CN359">
            <v>2638.25</v>
          </cell>
          <cell r="CO359">
            <v>2527.7199999999998</v>
          </cell>
          <cell r="CP359">
            <v>2521.9</v>
          </cell>
          <cell r="CQ359">
            <v>2481.9</v>
          </cell>
          <cell r="CR359">
            <v>27190.870000000003</v>
          </cell>
          <cell r="CS359">
            <v>2064.39</v>
          </cell>
          <cell r="CT359">
            <v>1726.86</v>
          </cell>
          <cell r="CU359">
            <v>2109.59</v>
          </cell>
          <cell r="CV359">
            <v>1813.23</v>
          </cell>
          <cell r="CW359">
            <v>1789.22</v>
          </cell>
          <cell r="CX359">
            <v>2245.64</v>
          </cell>
          <cell r="CY359">
            <v>2583.9</v>
          </cell>
          <cell r="CZ359">
            <v>2688.27</v>
          </cell>
          <cell r="DA359">
            <v>2638.25</v>
          </cell>
          <cell r="DB359">
            <v>2527.7199999999998</v>
          </cell>
          <cell r="DC359">
            <v>2521.9</v>
          </cell>
          <cell r="DD359">
            <v>2481.9</v>
          </cell>
          <cell r="DE359">
            <v>27190.870000000003</v>
          </cell>
          <cell r="DF359">
            <v>2064.39</v>
          </cell>
          <cell r="DG359">
            <v>1726.86</v>
          </cell>
          <cell r="DH359">
            <v>2109.59</v>
          </cell>
          <cell r="DI359">
            <v>1813.23</v>
          </cell>
          <cell r="DJ359">
            <v>1789.22</v>
          </cell>
          <cell r="DK359">
            <v>2245.64</v>
          </cell>
          <cell r="DL359">
            <v>2583.9</v>
          </cell>
          <cell r="DM359">
            <v>2688.27</v>
          </cell>
          <cell r="DN359">
            <v>2638.25</v>
          </cell>
          <cell r="DO359">
            <v>2527.7199999999998</v>
          </cell>
          <cell r="DP359">
            <v>2521.9</v>
          </cell>
          <cell r="DQ359">
            <v>2481.9</v>
          </cell>
          <cell r="DR359">
            <v>27190.870000000003</v>
          </cell>
          <cell r="DS359">
            <v>2064.39</v>
          </cell>
          <cell r="DT359">
            <v>1726.86</v>
          </cell>
          <cell r="DU359">
            <v>2109.59</v>
          </cell>
          <cell r="DV359">
            <v>1813.23</v>
          </cell>
          <cell r="DW359">
            <v>1789.22</v>
          </cell>
          <cell r="DX359">
            <v>2245.64</v>
          </cell>
          <cell r="DY359">
            <v>2583.9</v>
          </cell>
          <cell r="DZ359">
            <v>2688.27</v>
          </cell>
          <cell r="EA359">
            <v>2638.25</v>
          </cell>
          <cell r="EB359">
            <v>2527.7199999999998</v>
          </cell>
          <cell r="EC359">
            <v>2521.9</v>
          </cell>
          <cell r="ED359">
            <v>2481.9</v>
          </cell>
          <cell r="EE359">
            <v>0</v>
          </cell>
        </row>
        <row r="360">
          <cell r="C360" t="str">
            <v>Curtailment</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0</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row>
        <row r="361">
          <cell r="C361" t="str">
            <v>Net Generation</v>
          </cell>
          <cell r="F361">
            <v>2064.39</v>
          </cell>
          <cell r="G361">
            <v>1726.86</v>
          </cell>
          <cell r="H361">
            <v>2109.59</v>
          </cell>
          <cell r="I361">
            <v>1813.23</v>
          </cell>
          <cell r="J361">
            <v>1789.22</v>
          </cell>
          <cell r="K361">
            <v>2245.64</v>
          </cell>
          <cell r="L361">
            <v>2583.9</v>
          </cell>
          <cell r="M361">
            <v>2688.27</v>
          </cell>
          <cell r="N361">
            <v>2638.25</v>
          </cell>
          <cell r="O361">
            <v>2527.7199999999998</v>
          </cell>
          <cell r="P361">
            <v>2521.9</v>
          </cell>
          <cell r="Q361">
            <v>2481.9</v>
          </cell>
          <cell r="R361">
            <v>27190.870000000003</v>
          </cell>
          <cell r="S361">
            <v>2064.39</v>
          </cell>
          <cell r="T361">
            <v>1726.86</v>
          </cell>
          <cell r="U361">
            <v>2109.59</v>
          </cell>
          <cell r="V361">
            <v>1813.23</v>
          </cell>
          <cell r="W361">
            <v>1789.22</v>
          </cell>
          <cell r="X361">
            <v>2245.64</v>
          </cell>
          <cell r="Y361">
            <v>2583.9</v>
          </cell>
          <cell r="Z361">
            <v>2688.27</v>
          </cell>
          <cell r="AA361">
            <v>2638.25</v>
          </cell>
          <cell r="AB361">
            <v>2527.7199999999998</v>
          </cell>
          <cell r="AC361">
            <v>2521.9</v>
          </cell>
          <cell r="AD361">
            <v>2481.9</v>
          </cell>
          <cell r="AE361">
            <v>27270.980000000003</v>
          </cell>
          <cell r="AF361">
            <v>2064.39</v>
          </cell>
          <cell r="AG361">
            <v>1806.97</v>
          </cell>
          <cell r="AH361">
            <v>2109.59</v>
          </cell>
          <cell r="AI361">
            <v>1813.23</v>
          </cell>
          <cell r="AJ361">
            <v>1789.22</v>
          </cell>
          <cell r="AK361">
            <v>2245.64</v>
          </cell>
          <cell r="AL361">
            <v>2583.9</v>
          </cell>
          <cell r="AM361">
            <v>2688.27</v>
          </cell>
          <cell r="AN361">
            <v>2638.25</v>
          </cell>
          <cell r="AO361">
            <v>2527.7199999999998</v>
          </cell>
          <cell r="AP361">
            <v>2521.9</v>
          </cell>
          <cell r="AQ361">
            <v>2481.9</v>
          </cell>
          <cell r="AR361">
            <v>27190.870000000003</v>
          </cell>
          <cell r="AS361">
            <v>2064.39</v>
          </cell>
          <cell r="AT361">
            <v>1726.86</v>
          </cell>
          <cell r="AU361">
            <v>2109.59</v>
          </cell>
          <cell r="AV361">
            <v>1813.23</v>
          </cell>
          <cell r="AW361">
            <v>1789.22</v>
          </cell>
          <cell r="AX361">
            <v>2245.64</v>
          </cell>
          <cell r="AY361">
            <v>2583.9</v>
          </cell>
          <cell r="AZ361">
            <v>2688.27</v>
          </cell>
          <cell r="BA361">
            <v>2638.25</v>
          </cell>
          <cell r="BB361">
            <v>2527.7199999999998</v>
          </cell>
          <cell r="BC361">
            <v>2521.9</v>
          </cell>
          <cell r="BD361">
            <v>2481.9</v>
          </cell>
          <cell r="BE361">
            <v>27190.870000000003</v>
          </cell>
          <cell r="BF361">
            <v>2064.39</v>
          </cell>
          <cell r="BG361">
            <v>1726.86</v>
          </cell>
          <cell r="BH361">
            <v>2109.59</v>
          </cell>
          <cell r="BI361">
            <v>1813.23</v>
          </cell>
          <cell r="BJ361">
            <v>1789.22</v>
          </cell>
          <cell r="BK361">
            <v>2245.64</v>
          </cell>
          <cell r="BL361">
            <v>2583.9</v>
          </cell>
          <cell r="BM361">
            <v>2688.27</v>
          </cell>
          <cell r="BN361">
            <v>2638.25</v>
          </cell>
          <cell r="BO361">
            <v>2527.7199999999998</v>
          </cell>
          <cell r="BP361">
            <v>2521.9</v>
          </cell>
          <cell r="BQ361">
            <v>2481.9</v>
          </cell>
          <cell r="BR361">
            <v>27190.870000000003</v>
          </cell>
          <cell r="BS361">
            <v>2064.39</v>
          </cell>
          <cell r="BT361">
            <v>1726.86</v>
          </cell>
          <cell r="BU361">
            <v>2109.59</v>
          </cell>
          <cell r="BV361">
            <v>1813.23</v>
          </cell>
          <cell r="BW361">
            <v>1789.22</v>
          </cell>
          <cell r="BX361">
            <v>2245.64</v>
          </cell>
          <cell r="BY361">
            <v>2583.9</v>
          </cell>
          <cell r="BZ361">
            <v>2688.27</v>
          </cell>
          <cell r="CA361">
            <v>2638.25</v>
          </cell>
          <cell r="CB361">
            <v>2527.7199999999998</v>
          </cell>
          <cell r="CC361">
            <v>2521.9</v>
          </cell>
          <cell r="CD361">
            <v>2481.9</v>
          </cell>
          <cell r="CE361">
            <v>27270.980000000003</v>
          </cell>
          <cell r="CF361">
            <v>2064.39</v>
          </cell>
          <cell r="CG361">
            <v>1806.97</v>
          </cell>
          <cell r="CH361">
            <v>2109.59</v>
          </cell>
          <cell r="CI361">
            <v>1813.23</v>
          </cell>
          <cell r="CJ361">
            <v>1789.22</v>
          </cell>
          <cell r="CK361">
            <v>2245.64</v>
          </cell>
          <cell r="CL361">
            <v>2583.9</v>
          </cell>
          <cell r="CM361">
            <v>2688.27</v>
          </cell>
          <cell r="CN361">
            <v>2638.25</v>
          </cell>
          <cell r="CO361">
            <v>2527.7199999999998</v>
          </cell>
          <cell r="CP361">
            <v>2521.9</v>
          </cell>
          <cell r="CQ361">
            <v>2481.9</v>
          </cell>
          <cell r="CR361">
            <v>27190.870000000003</v>
          </cell>
          <cell r="CS361">
            <v>2064.39</v>
          </cell>
          <cell r="CT361">
            <v>1726.86</v>
          </cell>
          <cell r="CU361">
            <v>2109.59</v>
          </cell>
          <cell r="CV361">
            <v>1813.23</v>
          </cell>
          <cell r="CW361">
            <v>1789.22</v>
          </cell>
          <cell r="CX361">
            <v>2245.64</v>
          </cell>
          <cell r="CY361">
            <v>2583.9</v>
          </cell>
          <cell r="CZ361">
            <v>2688.27</v>
          </cell>
          <cell r="DA361">
            <v>2638.25</v>
          </cell>
          <cell r="DB361">
            <v>2527.7199999999998</v>
          </cell>
          <cell r="DC361">
            <v>2521.9</v>
          </cell>
          <cell r="DD361">
            <v>2481.9</v>
          </cell>
          <cell r="DE361">
            <v>27190.870000000003</v>
          </cell>
          <cell r="DF361">
            <v>2064.39</v>
          </cell>
          <cell r="DG361">
            <v>1726.86</v>
          </cell>
          <cell r="DH361">
            <v>2109.59</v>
          </cell>
          <cell r="DI361">
            <v>1813.23</v>
          </cell>
          <cell r="DJ361">
            <v>1789.22</v>
          </cell>
          <cell r="DK361">
            <v>2245.64</v>
          </cell>
          <cell r="DL361">
            <v>2583.9</v>
          </cell>
          <cell r="DM361">
            <v>2688.27</v>
          </cell>
          <cell r="DN361">
            <v>2638.25</v>
          </cell>
          <cell r="DO361">
            <v>2527.7199999999998</v>
          </cell>
          <cell r="DP361">
            <v>2521.9</v>
          </cell>
          <cell r="DQ361">
            <v>2481.9</v>
          </cell>
          <cell r="DR361">
            <v>27190.870000000003</v>
          </cell>
          <cell r="DS361">
            <v>2064.39</v>
          </cell>
          <cell r="DT361">
            <v>1726.86</v>
          </cell>
          <cell r="DU361">
            <v>2109.59</v>
          </cell>
          <cell r="DV361">
            <v>1813.23</v>
          </cell>
          <cell r="DW361">
            <v>1789.22</v>
          </cell>
          <cell r="DX361">
            <v>2245.64</v>
          </cell>
          <cell r="DY361">
            <v>2583.9</v>
          </cell>
          <cell r="DZ361">
            <v>2688.27</v>
          </cell>
          <cell r="EA361">
            <v>2638.25</v>
          </cell>
          <cell r="EB361">
            <v>2527.7199999999998</v>
          </cell>
          <cell r="EC361">
            <v>2521.9</v>
          </cell>
          <cell r="ED361">
            <v>2481.9</v>
          </cell>
          <cell r="EE361">
            <v>0</v>
          </cell>
        </row>
        <row r="362">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row>
        <row r="363">
          <cell r="C363" t="str">
            <v>Potential QFs  -  Central Oregon</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row>
        <row r="364">
          <cell r="C364" t="str">
            <v>Potential QFs  -  West Main</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row>
        <row r="365">
          <cell r="C365" t="str">
            <v>Potential QFs  -  Walla Walla</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row>
        <row r="366">
          <cell r="C366" t="str">
            <v>Potential QFs  -  Clover</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0</v>
          </cell>
          <cell r="CM366">
            <v>0</v>
          </cell>
          <cell r="CN366">
            <v>0</v>
          </cell>
          <cell r="CO366">
            <v>0</v>
          </cell>
          <cell r="CP366">
            <v>0</v>
          </cell>
          <cell r="CQ366">
            <v>0</v>
          </cell>
          <cell r="CR366">
            <v>0</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row>
        <row r="367">
          <cell r="C367" t="str">
            <v>Potential QFs  -  PP-GC</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S367">
            <v>0</v>
          </cell>
          <cell r="CT367">
            <v>0</v>
          </cell>
          <cell r="CU367">
            <v>0</v>
          </cell>
          <cell r="CV367">
            <v>0</v>
          </cell>
          <cell r="CW367">
            <v>0</v>
          </cell>
          <cell r="CX367">
            <v>0</v>
          </cell>
          <cell r="CY367">
            <v>0</v>
          </cell>
          <cell r="CZ367">
            <v>0</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row>
        <row r="368">
          <cell r="C368" t="str">
            <v>Potential QFs  -  Utah North</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row>
        <row r="369">
          <cell r="C369" t="str">
            <v>Potential QFs  -  Utah South</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0</v>
          </cell>
          <cell r="CN369">
            <v>0</v>
          </cell>
          <cell r="CO369">
            <v>0</v>
          </cell>
          <cell r="CP369">
            <v>0</v>
          </cell>
          <cell r="CQ369">
            <v>0</v>
          </cell>
          <cell r="CR369">
            <v>0</v>
          </cell>
          <cell r="CS369">
            <v>0</v>
          </cell>
          <cell r="CT369">
            <v>0</v>
          </cell>
          <cell r="CU369">
            <v>0</v>
          </cell>
          <cell r="CV369">
            <v>0</v>
          </cell>
          <cell r="CW369">
            <v>0</v>
          </cell>
          <cell r="CX369">
            <v>0</v>
          </cell>
          <cell r="CY369">
            <v>0</v>
          </cell>
          <cell r="CZ369">
            <v>0</v>
          </cell>
          <cell r="DA369">
            <v>0</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row>
        <row r="370">
          <cell r="C370" t="str">
            <v>Potential QFs  -  Trona</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0</v>
          </cell>
          <cell r="CL370">
            <v>0</v>
          </cell>
          <cell r="CM370">
            <v>0</v>
          </cell>
          <cell r="CN370">
            <v>0</v>
          </cell>
          <cell r="CO370">
            <v>0</v>
          </cell>
          <cell r="CP370">
            <v>0</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row>
        <row r="371">
          <cell r="C371" t="str">
            <v>Potential QFs  -  Wyoming Northeast</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S371">
            <v>0</v>
          </cell>
          <cell r="CT371">
            <v>0</v>
          </cell>
          <cell r="CU371">
            <v>0</v>
          </cell>
          <cell r="CV371">
            <v>0</v>
          </cell>
          <cell r="CW371">
            <v>0</v>
          </cell>
          <cell r="CX371">
            <v>0</v>
          </cell>
          <cell r="CY371">
            <v>0</v>
          </cell>
          <cell r="CZ371">
            <v>0</v>
          </cell>
          <cell r="DA371">
            <v>0</v>
          </cell>
          <cell r="DB371">
            <v>0</v>
          </cell>
          <cell r="DC371">
            <v>0</v>
          </cell>
          <cell r="DD371">
            <v>0</v>
          </cell>
          <cell r="DE371">
            <v>0</v>
          </cell>
          <cell r="DF371">
            <v>0</v>
          </cell>
          <cell r="DG371">
            <v>0</v>
          </cell>
          <cell r="DH371">
            <v>0</v>
          </cell>
          <cell r="DI371">
            <v>0</v>
          </cell>
          <cell r="DJ371">
            <v>0</v>
          </cell>
          <cell r="DK371">
            <v>0</v>
          </cell>
          <cell r="DL371">
            <v>0</v>
          </cell>
          <cell r="DM371">
            <v>0</v>
          </cell>
          <cell r="DN371">
            <v>0</v>
          </cell>
          <cell r="DO371">
            <v>0</v>
          </cell>
          <cell r="DP371">
            <v>0</v>
          </cell>
          <cell r="DQ371">
            <v>0</v>
          </cell>
          <cell r="DR371">
            <v>0</v>
          </cell>
          <cell r="DS371">
            <v>0</v>
          </cell>
          <cell r="DT371">
            <v>0</v>
          </cell>
          <cell r="DU371">
            <v>0</v>
          </cell>
          <cell r="DV371">
            <v>0</v>
          </cell>
          <cell r="DW371">
            <v>0</v>
          </cell>
          <cell r="DX371">
            <v>0</v>
          </cell>
          <cell r="DY371">
            <v>0</v>
          </cell>
          <cell r="DZ371">
            <v>0</v>
          </cell>
          <cell r="EA371">
            <v>0</v>
          </cell>
          <cell r="EB371">
            <v>0</v>
          </cell>
          <cell r="EC371">
            <v>0</v>
          </cell>
          <cell r="ED371">
            <v>0</v>
          </cell>
          <cell r="EE371">
            <v>0</v>
          </cell>
        </row>
        <row r="372">
          <cell r="C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cell r="CJ372">
            <v>0</v>
          </cell>
          <cell r="CK372">
            <v>0</v>
          </cell>
          <cell r="CL372">
            <v>0</v>
          </cell>
          <cell r="CM372">
            <v>0</v>
          </cell>
          <cell r="CN372">
            <v>0</v>
          </cell>
          <cell r="CO372">
            <v>0</v>
          </cell>
          <cell r="CP372">
            <v>0</v>
          </cell>
          <cell r="CQ372">
            <v>0</v>
          </cell>
          <cell r="CR372">
            <v>0</v>
          </cell>
          <cell r="CS372">
            <v>0</v>
          </cell>
          <cell r="CT372">
            <v>0</v>
          </cell>
          <cell r="CU372">
            <v>0</v>
          </cell>
          <cell r="CV372">
            <v>0</v>
          </cell>
          <cell r="CW372">
            <v>0</v>
          </cell>
          <cell r="CX372">
            <v>0</v>
          </cell>
          <cell r="CY372">
            <v>0</v>
          </cell>
          <cell r="CZ372">
            <v>0</v>
          </cell>
          <cell r="DA372">
            <v>0</v>
          </cell>
          <cell r="DB372">
            <v>0</v>
          </cell>
          <cell r="DC372">
            <v>0</v>
          </cell>
          <cell r="DD372">
            <v>0</v>
          </cell>
          <cell r="DE372">
            <v>0</v>
          </cell>
          <cell r="DF372">
            <v>0</v>
          </cell>
          <cell r="DG372">
            <v>0</v>
          </cell>
          <cell r="DH372">
            <v>0</v>
          </cell>
          <cell r="DI372">
            <v>0</v>
          </cell>
          <cell r="DJ372">
            <v>0</v>
          </cell>
          <cell r="DK372">
            <v>0</v>
          </cell>
          <cell r="DL372">
            <v>0</v>
          </cell>
          <cell r="DM372">
            <v>0</v>
          </cell>
          <cell r="DN372">
            <v>0</v>
          </cell>
          <cell r="DO372">
            <v>0</v>
          </cell>
          <cell r="DP372">
            <v>0</v>
          </cell>
          <cell r="DQ372">
            <v>0</v>
          </cell>
          <cell r="DR372">
            <v>0</v>
          </cell>
          <cell r="DS372">
            <v>0</v>
          </cell>
          <cell r="DT372">
            <v>0</v>
          </cell>
          <cell r="DU372">
            <v>0</v>
          </cell>
          <cell r="DV372">
            <v>0</v>
          </cell>
          <cell r="DW372">
            <v>0</v>
          </cell>
          <cell r="DX372">
            <v>0</v>
          </cell>
          <cell r="DY372">
            <v>0</v>
          </cell>
          <cell r="DZ372">
            <v>0</v>
          </cell>
          <cell r="EA372">
            <v>0</v>
          </cell>
          <cell r="EB372">
            <v>0</v>
          </cell>
          <cell r="EC372">
            <v>0</v>
          </cell>
          <cell r="ED372">
            <v>0</v>
          </cell>
          <cell r="EE372">
            <v>0</v>
          </cell>
        </row>
        <row r="373">
          <cell r="C373" t="str">
            <v>QF California</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v>0</v>
          </cell>
          <cell r="CJ373">
            <v>0</v>
          </cell>
          <cell r="CK373">
            <v>0</v>
          </cell>
          <cell r="CL373">
            <v>0</v>
          </cell>
          <cell r="CM373">
            <v>0</v>
          </cell>
          <cell r="CN373">
            <v>0</v>
          </cell>
          <cell r="CO373">
            <v>0</v>
          </cell>
          <cell r="CP373">
            <v>0</v>
          </cell>
          <cell r="CQ373">
            <v>0</v>
          </cell>
          <cell r="CR373">
            <v>0</v>
          </cell>
          <cell r="CS373">
            <v>0</v>
          </cell>
          <cell r="CT373">
            <v>0</v>
          </cell>
          <cell r="CU373">
            <v>0</v>
          </cell>
          <cell r="CV373">
            <v>0</v>
          </cell>
          <cell r="CW373">
            <v>0</v>
          </cell>
          <cell r="CX373">
            <v>0</v>
          </cell>
          <cell r="CY373">
            <v>0</v>
          </cell>
          <cell r="CZ373">
            <v>0</v>
          </cell>
          <cell r="DA373">
            <v>0</v>
          </cell>
          <cell r="DB373">
            <v>0</v>
          </cell>
          <cell r="DC373">
            <v>0</v>
          </cell>
          <cell r="DD373">
            <v>0</v>
          </cell>
          <cell r="DE373">
            <v>0</v>
          </cell>
          <cell r="DF373">
            <v>0</v>
          </cell>
          <cell r="DG373">
            <v>0</v>
          </cell>
          <cell r="DH373">
            <v>0</v>
          </cell>
          <cell r="DI373">
            <v>0</v>
          </cell>
          <cell r="DJ373">
            <v>0</v>
          </cell>
          <cell r="DK373">
            <v>0</v>
          </cell>
          <cell r="DL373">
            <v>0</v>
          </cell>
          <cell r="DM373">
            <v>0</v>
          </cell>
          <cell r="DN373">
            <v>0</v>
          </cell>
          <cell r="DO373">
            <v>0</v>
          </cell>
          <cell r="DP373">
            <v>0</v>
          </cell>
          <cell r="DQ373">
            <v>0</v>
          </cell>
          <cell r="DR373">
            <v>0</v>
          </cell>
          <cell r="DS373">
            <v>0</v>
          </cell>
          <cell r="DT373">
            <v>0</v>
          </cell>
          <cell r="DU373">
            <v>0</v>
          </cell>
          <cell r="DV373">
            <v>0</v>
          </cell>
          <cell r="DW373">
            <v>0</v>
          </cell>
          <cell r="DX373">
            <v>0</v>
          </cell>
          <cell r="DY373">
            <v>0</v>
          </cell>
          <cell r="DZ373">
            <v>0</v>
          </cell>
          <cell r="EA373">
            <v>0</v>
          </cell>
          <cell r="EB373">
            <v>0</v>
          </cell>
          <cell r="EC373">
            <v>0</v>
          </cell>
          <cell r="ED373">
            <v>0</v>
          </cell>
          <cell r="EE373">
            <v>0</v>
          </cell>
        </row>
        <row r="374">
          <cell r="C374" t="str">
            <v>QF Idaho</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0</v>
          </cell>
          <cell r="CL374">
            <v>0</v>
          </cell>
          <cell r="CM374">
            <v>0</v>
          </cell>
          <cell r="CN374">
            <v>0</v>
          </cell>
          <cell r="CO374">
            <v>0</v>
          </cell>
          <cell r="CP374">
            <v>0</v>
          </cell>
          <cell r="CQ374">
            <v>0</v>
          </cell>
          <cell r="CR374">
            <v>0</v>
          </cell>
          <cell r="CS374">
            <v>0</v>
          </cell>
          <cell r="CT374">
            <v>0</v>
          </cell>
          <cell r="CU374">
            <v>0</v>
          </cell>
          <cell r="CV374">
            <v>0</v>
          </cell>
          <cell r="CW374">
            <v>0</v>
          </cell>
          <cell r="CX374">
            <v>0</v>
          </cell>
          <cell r="CY374">
            <v>0</v>
          </cell>
          <cell r="CZ374">
            <v>0</v>
          </cell>
          <cell r="DA374">
            <v>0</v>
          </cell>
          <cell r="DB374">
            <v>0</v>
          </cell>
          <cell r="DC374">
            <v>0</v>
          </cell>
          <cell r="DD374">
            <v>0</v>
          </cell>
          <cell r="DE374">
            <v>0</v>
          </cell>
          <cell r="DF374">
            <v>0</v>
          </cell>
          <cell r="DG374">
            <v>0</v>
          </cell>
          <cell r="DH374">
            <v>0</v>
          </cell>
          <cell r="DI374">
            <v>0</v>
          </cell>
          <cell r="DJ374">
            <v>0</v>
          </cell>
          <cell r="DK374">
            <v>0</v>
          </cell>
          <cell r="DL374">
            <v>0</v>
          </cell>
          <cell r="DM374">
            <v>0</v>
          </cell>
          <cell r="DN374">
            <v>0</v>
          </cell>
          <cell r="DO374">
            <v>0</v>
          </cell>
          <cell r="DP374">
            <v>0</v>
          </cell>
          <cell r="DQ374">
            <v>0</v>
          </cell>
          <cell r="DR374">
            <v>0</v>
          </cell>
          <cell r="DS374">
            <v>0</v>
          </cell>
          <cell r="DT374">
            <v>0</v>
          </cell>
          <cell r="DU374">
            <v>0</v>
          </cell>
          <cell r="DV374">
            <v>0</v>
          </cell>
          <cell r="DW374">
            <v>0</v>
          </cell>
          <cell r="DX374">
            <v>0</v>
          </cell>
          <cell r="DY374">
            <v>0</v>
          </cell>
          <cell r="DZ374">
            <v>0</v>
          </cell>
          <cell r="EA374">
            <v>0</v>
          </cell>
          <cell r="EB374">
            <v>0</v>
          </cell>
          <cell r="EC374">
            <v>0</v>
          </cell>
          <cell r="ED374">
            <v>0</v>
          </cell>
          <cell r="EE374">
            <v>0</v>
          </cell>
        </row>
        <row r="375">
          <cell r="C375" t="str">
            <v>QF Oregon</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0</v>
          </cell>
          <cell r="CM375">
            <v>0</v>
          </cell>
          <cell r="CN375">
            <v>0</v>
          </cell>
          <cell r="CO375">
            <v>0</v>
          </cell>
          <cell r="CP375">
            <v>0</v>
          </cell>
          <cell r="CQ375">
            <v>0</v>
          </cell>
          <cell r="CR375">
            <v>0</v>
          </cell>
          <cell r="CS375">
            <v>0</v>
          </cell>
          <cell r="CT375">
            <v>0</v>
          </cell>
          <cell r="CU375">
            <v>0</v>
          </cell>
          <cell r="CV375">
            <v>0</v>
          </cell>
          <cell r="CW375">
            <v>0</v>
          </cell>
          <cell r="CX375">
            <v>0</v>
          </cell>
          <cell r="CY375">
            <v>0</v>
          </cell>
          <cell r="CZ375">
            <v>0</v>
          </cell>
          <cell r="DA375">
            <v>0</v>
          </cell>
          <cell r="DB375">
            <v>0</v>
          </cell>
          <cell r="DC375">
            <v>0</v>
          </cell>
          <cell r="DD375">
            <v>0</v>
          </cell>
          <cell r="DE375">
            <v>0</v>
          </cell>
          <cell r="DF375">
            <v>0</v>
          </cell>
          <cell r="DG375">
            <v>0</v>
          </cell>
          <cell r="DH375">
            <v>0</v>
          </cell>
          <cell r="DI375">
            <v>0</v>
          </cell>
          <cell r="DJ375">
            <v>0</v>
          </cell>
          <cell r="DK375">
            <v>0</v>
          </cell>
          <cell r="DL375">
            <v>0</v>
          </cell>
          <cell r="DM375">
            <v>0</v>
          </cell>
          <cell r="DN375">
            <v>0</v>
          </cell>
          <cell r="DO375">
            <v>0</v>
          </cell>
          <cell r="DP375">
            <v>0</v>
          </cell>
          <cell r="DQ375">
            <v>0</v>
          </cell>
          <cell r="DR375">
            <v>0</v>
          </cell>
          <cell r="DS375">
            <v>0</v>
          </cell>
          <cell r="DT375">
            <v>0</v>
          </cell>
          <cell r="DU375">
            <v>0</v>
          </cell>
          <cell r="DV375">
            <v>0</v>
          </cell>
          <cell r="DW375">
            <v>0</v>
          </cell>
          <cell r="DX375">
            <v>0</v>
          </cell>
          <cell r="DY375">
            <v>0</v>
          </cell>
          <cell r="DZ375">
            <v>0</v>
          </cell>
          <cell r="EA375">
            <v>0</v>
          </cell>
          <cell r="EB375">
            <v>0</v>
          </cell>
          <cell r="EC375">
            <v>0</v>
          </cell>
          <cell r="ED375">
            <v>0</v>
          </cell>
          <cell r="EE375">
            <v>0</v>
          </cell>
        </row>
        <row r="376">
          <cell r="C376" t="str">
            <v>QF Utah</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CN376">
            <v>0</v>
          </cell>
          <cell r="CO376">
            <v>0</v>
          </cell>
          <cell r="CP376">
            <v>0</v>
          </cell>
          <cell r="CQ376">
            <v>0</v>
          </cell>
          <cell r="CR376">
            <v>0</v>
          </cell>
          <cell r="CS376">
            <v>0</v>
          </cell>
          <cell r="CT376">
            <v>0</v>
          </cell>
          <cell r="CU376">
            <v>0</v>
          </cell>
          <cell r="CV376">
            <v>0</v>
          </cell>
          <cell r="CW376">
            <v>0</v>
          </cell>
          <cell r="CX376">
            <v>0</v>
          </cell>
          <cell r="CY376">
            <v>0</v>
          </cell>
          <cell r="CZ376">
            <v>0</v>
          </cell>
          <cell r="DA376">
            <v>0</v>
          </cell>
          <cell r="DB376">
            <v>0</v>
          </cell>
          <cell r="DC376">
            <v>0</v>
          </cell>
          <cell r="DD376">
            <v>0</v>
          </cell>
          <cell r="DE376">
            <v>0</v>
          </cell>
          <cell r="DF376">
            <v>0</v>
          </cell>
          <cell r="DG376">
            <v>0</v>
          </cell>
          <cell r="DH376">
            <v>0</v>
          </cell>
          <cell r="DI376">
            <v>0</v>
          </cell>
          <cell r="DJ376">
            <v>0</v>
          </cell>
          <cell r="DK376">
            <v>0</v>
          </cell>
          <cell r="DL376">
            <v>0</v>
          </cell>
          <cell r="DM376">
            <v>0</v>
          </cell>
          <cell r="DN376">
            <v>0</v>
          </cell>
          <cell r="DO376">
            <v>0</v>
          </cell>
          <cell r="DP376">
            <v>0</v>
          </cell>
          <cell r="DQ376">
            <v>0</v>
          </cell>
          <cell r="DR376">
            <v>0</v>
          </cell>
          <cell r="DS376">
            <v>0</v>
          </cell>
          <cell r="DT376">
            <v>0</v>
          </cell>
          <cell r="DU376">
            <v>0</v>
          </cell>
          <cell r="DV376">
            <v>0</v>
          </cell>
          <cell r="DW376">
            <v>0</v>
          </cell>
          <cell r="DX376">
            <v>0</v>
          </cell>
          <cell r="DY376">
            <v>0</v>
          </cell>
          <cell r="DZ376">
            <v>0</v>
          </cell>
          <cell r="EA376">
            <v>0</v>
          </cell>
          <cell r="EB376">
            <v>0</v>
          </cell>
          <cell r="EC376">
            <v>0</v>
          </cell>
          <cell r="ED376">
            <v>0</v>
          </cell>
          <cell r="EE376">
            <v>0</v>
          </cell>
        </row>
        <row r="377">
          <cell r="C377" t="str">
            <v>QF Washington</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0</v>
          </cell>
          <cell r="CM377">
            <v>0</v>
          </cell>
          <cell r="CN377">
            <v>0</v>
          </cell>
          <cell r="CO377">
            <v>0</v>
          </cell>
          <cell r="CP377">
            <v>0</v>
          </cell>
          <cell r="CQ377">
            <v>0</v>
          </cell>
          <cell r="CR377">
            <v>0</v>
          </cell>
          <cell r="CS377">
            <v>0</v>
          </cell>
          <cell r="CT377">
            <v>0</v>
          </cell>
          <cell r="CU377">
            <v>0</v>
          </cell>
          <cell r="CV377">
            <v>0</v>
          </cell>
          <cell r="CW377">
            <v>0</v>
          </cell>
          <cell r="CX377">
            <v>0</v>
          </cell>
          <cell r="CY377">
            <v>0</v>
          </cell>
          <cell r="CZ377">
            <v>0</v>
          </cell>
          <cell r="DA377">
            <v>0</v>
          </cell>
          <cell r="DB377">
            <v>0</v>
          </cell>
          <cell r="DC377">
            <v>0</v>
          </cell>
          <cell r="DD377">
            <v>0</v>
          </cell>
          <cell r="DE377">
            <v>0</v>
          </cell>
          <cell r="DF377">
            <v>0</v>
          </cell>
          <cell r="DG377">
            <v>0</v>
          </cell>
          <cell r="DH377">
            <v>0</v>
          </cell>
          <cell r="DI377">
            <v>0</v>
          </cell>
          <cell r="DJ377">
            <v>0</v>
          </cell>
          <cell r="DK377">
            <v>0</v>
          </cell>
          <cell r="DL377">
            <v>0</v>
          </cell>
          <cell r="DM377">
            <v>0</v>
          </cell>
          <cell r="DN377">
            <v>0</v>
          </cell>
          <cell r="DO377">
            <v>0</v>
          </cell>
          <cell r="DP377">
            <v>0</v>
          </cell>
          <cell r="DQ377">
            <v>0</v>
          </cell>
          <cell r="DR377">
            <v>0</v>
          </cell>
          <cell r="DS377">
            <v>0</v>
          </cell>
          <cell r="DT377">
            <v>0</v>
          </cell>
          <cell r="DU377">
            <v>0</v>
          </cell>
          <cell r="DV377">
            <v>0</v>
          </cell>
          <cell r="DW377">
            <v>0</v>
          </cell>
          <cell r="DX377">
            <v>0</v>
          </cell>
          <cell r="DY377">
            <v>0</v>
          </cell>
          <cell r="DZ377">
            <v>0</v>
          </cell>
          <cell r="EA377">
            <v>0</v>
          </cell>
          <cell r="EB377">
            <v>0</v>
          </cell>
          <cell r="EC377">
            <v>0</v>
          </cell>
          <cell r="ED377">
            <v>0</v>
          </cell>
          <cell r="EE377">
            <v>0</v>
          </cell>
        </row>
        <row r="378">
          <cell r="C378" t="str">
            <v>QF Wyoming</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S378">
            <v>0</v>
          </cell>
          <cell r="CT378">
            <v>0</v>
          </cell>
          <cell r="CU378">
            <v>0</v>
          </cell>
          <cell r="CV378">
            <v>0</v>
          </cell>
          <cell r="CW378">
            <v>0</v>
          </cell>
          <cell r="CX378">
            <v>0</v>
          </cell>
          <cell r="CY378">
            <v>0</v>
          </cell>
          <cell r="CZ378">
            <v>0</v>
          </cell>
          <cell r="DA378">
            <v>0</v>
          </cell>
          <cell r="DB378">
            <v>0</v>
          </cell>
          <cell r="DC378">
            <v>0</v>
          </cell>
          <cell r="DD378">
            <v>0</v>
          </cell>
          <cell r="DE378">
            <v>0</v>
          </cell>
          <cell r="DF378">
            <v>0</v>
          </cell>
          <cell r="DG378">
            <v>0</v>
          </cell>
          <cell r="DH378">
            <v>0</v>
          </cell>
          <cell r="DI378">
            <v>0</v>
          </cell>
          <cell r="DJ378">
            <v>0</v>
          </cell>
          <cell r="DK378">
            <v>0</v>
          </cell>
          <cell r="DL378">
            <v>0</v>
          </cell>
          <cell r="DM378">
            <v>0</v>
          </cell>
          <cell r="DN378">
            <v>0</v>
          </cell>
          <cell r="DO378">
            <v>0</v>
          </cell>
          <cell r="DP378">
            <v>0</v>
          </cell>
          <cell r="DQ378">
            <v>0</v>
          </cell>
          <cell r="DR378">
            <v>0</v>
          </cell>
          <cell r="DS378">
            <v>0</v>
          </cell>
          <cell r="DT378">
            <v>0</v>
          </cell>
          <cell r="DU378">
            <v>0</v>
          </cell>
          <cell r="DV378">
            <v>0</v>
          </cell>
          <cell r="DW378">
            <v>0</v>
          </cell>
          <cell r="DX378">
            <v>0</v>
          </cell>
          <cell r="DY378">
            <v>0</v>
          </cell>
          <cell r="DZ378">
            <v>0</v>
          </cell>
          <cell r="EA378">
            <v>0</v>
          </cell>
          <cell r="EB378">
            <v>0</v>
          </cell>
          <cell r="EC378">
            <v>0</v>
          </cell>
          <cell r="ED378">
            <v>0</v>
          </cell>
          <cell r="EE378">
            <v>0</v>
          </cell>
        </row>
        <row r="379">
          <cell r="C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v>0</v>
          </cell>
          <cell r="CJ379">
            <v>0</v>
          </cell>
          <cell r="CK379">
            <v>0</v>
          </cell>
          <cell r="CL379">
            <v>0</v>
          </cell>
          <cell r="CM379">
            <v>0</v>
          </cell>
          <cell r="CN379">
            <v>0</v>
          </cell>
          <cell r="CO379">
            <v>0</v>
          </cell>
          <cell r="CP379">
            <v>0</v>
          </cell>
          <cell r="CQ379">
            <v>0</v>
          </cell>
          <cell r="CR379">
            <v>0</v>
          </cell>
          <cell r="CS379">
            <v>0</v>
          </cell>
          <cell r="CT379">
            <v>0</v>
          </cell>
          <cell r="CU379">
            <v>0</v>
          </cell>
          <cell r="CV379">
            <v>0</v>
          </cell>
          <cell r="CW379">
            <v>0</v>
          </cell>
          <cell r="CX379">
            <v>0</v>
          </cell>
          <cell r="CY379">
            <v>0</v>
          </cell>
          <cell r="CZ379">
            <v>0</v>
          </cell>
          <cell r="DA379">
            <v>0</v>
          </cell>
          <cell r="DB379">
            <v>0</v>
          </cell>
          <cell r="DC379">
            <v>0</v>
          </cell>
          <cell r="DD379">
            <v>0</v>
          </cell>
          <cell r="DE379">
            <v>0</v>
          </cell>
          <cell r="DF379">
            <v>0</v>
          </cell>
          <cell r="DG379">
            <v>0</v>
          </cell>
          <cell r="DH379">
            <v>0</v>
          </cell>
          <cell r="DI379">
            <v>0</v>
          </cell>
          <cell r="DJ379">
            <v>0</v>
          </cell>
          <cell r="DK379">
            <v>0</v>
          </cell>
          <cell r="DL379">
            <v>0</v>
          </cell>
          <cell r="DM379">
            <v>0</v>
          </cell>
          <cell r="DN379">
            <v>0</v>
          </cell>
          <cell r="DO379">
            <v>0</v>
          </cell>
          <cell r="DP379">
            <v>0</v>
          </cell>
          <cell r="DQ379">
            <v>0</v>
          </cell>
          <cell r="DR379">
            <v>0</v>
          </cell>
          <cell r="DS379">
            <v>0</v>
          </cell>
          <cell r="DT379">
            <v>0</v>
          </cell>
          <cell r="DU379">
            <v>0</v>
          </cell>
          <cell r="DV379">
            <v>0</v>
          </cell>
          <cell r="DW379">
            <v>0</v>
          </cell>
          <cell r="DX379">
            <v>0</v>
          </cell>
          <cell r="DY379">
            <v>0</v>
          </cell>
          <cell r="DZ379">
            <v>0</v>
          </cell>
          <cell r="EA379">
            <v>0</v>
          </cell>
          <cell r="EB379">
            <v>0</v>
          </cell>
          <cell r="EC379">
            <v>0</v>
          </cell>
          <cell r="ED379">
            <v>0</v>
          </cell>
          <cell r="EE379">
            <v>0</v>
          </cell>
        </row>
        <row r="380">
          <cell r="C380" t="str">
            <v>Biomass QF</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S380">
            <v>0</v>
          </cell>
          <cell r="CT380">
            <v>0</v>
          </cell>
          <cell r="CU380">
            <v>0</v>
          </cell>
          <cell r="CV380">
            <v>0</v>
          </cell>
          <cell r="CW380">
            <v>0</v>
          </cell>
          <cell r="CX380">
            <v>0</v>
          </cell>
          <cell r="CY380">
            <v>0</v>
          </cell>
          <cell r="CZ380">
            <v>0</v>
          </cell>
          <cell r="DA380">
            <v>0</v>
          </cell>
          <cell r="DB380">
            <v>0</v>
          </cell>
          <cell r="DC380">
            <v>0</v>
          </cell>
          <cell r="DD380">
            <v>0</v>
          </cell>
          <cell r="DE380">
            <v>0</v>
          </cell>
          <cell r="DF380">
            <v>0</v>
          </cell>
          <cell r="DG380">
            <v>0</v>
          </cell>
          <cell r="DH380">
            <v>0</v>
          </cell>
          <cell r="DI380">
            <v>0</v>
          </cell>
          <cell r="DJ380">
            <v>0</v>
          </cell>
          <cell r="DK380">
            <v>0</v>
          </cell>
          <cell r="DL380">
            <v>0</v>
          </cell>
          <cell r="DM380">
            <v>0</v>
          </cell>
          <cell r="DN380">
            <v>0</v>
          </cell>
          <cell r="DO380">
            <v>0</v>
          </cell>
          <cell r="DP380">
            <v>0</v>
          </cell>
          <cell r="DQ380">
            <v>0</v>
          </cell>
          <cell r="DR380">
            <v>0</v>
          </cell>
          <cell r="DS380">
            <v>0</v>
          </cell>
          <cell r="DT380">
            <v>0</v>
          </cell>
          <cell r="DU380">
            <v>0</v>
          </cell>
          <cell r="DV380">
            <v>0</v>
          </cell>
          <cell r="DW380">
            <v>0</v>
          </cell>
          <cell r="DX380">
            <v>0</v>
          </cell>
          <cell r="DY380">
            <v>0</v>
          </cell>
          <cell r="DZ380">
            <v>0</v>
          </cell>
          <cell r="EA380">
            <v>0</v>
          </cell>
          <cell r="EB380">
            <v>0</v>
          </cell>
          <cell r="EC380">
            <v>0</v>
          </cell>
          <cell r="ED380">
            <v>0</v>
          </cell>
          <cell r="EE380">
            <v>0</v>
          </cell>
        </row>
        <row r="381">
          <cell r="C381" t="str">
            <v>Black Cap II Solar QF</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0</v>
          </cell>
          <cell r="CL381">
            <v>0</v>
          </cell>
          <cell r="CM381">
            <v>0</v>
          </cell>
          <cell r="CN381">
            <v>0</v>
          </cell>
          <cell r="CO381">
            <v>0</v>
          </cell>
          <cell r="CP381">
            <v>0</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row>
        <row r="382">
          <cell r="C382" t="str">
            <v>Champlin Blue Mtn Wind QF</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0</v>
          </cell>
          <cell r="DU382">
            <v>0</v>
          </cell>
          <cell r="DV382">
            <v>0</v>
          </cell>
          <cell r="DW382">
            <v>0</v>
          </cell>
          <cell r="DX382">
            <v>0</v>
          </cell>
          <cell r="DY382">
            <v>0</v>
          </cell>
          <cell r="DZ382">
            <v>0</v>
          </cell>
          <cell r="EA382">
            <v>0</v>
          </cell>
          <cell r="EB382">
            <v>0</v>
          </cell>
          <cell r="EC382">
            <v>0</v>
          </cell>
          <cell r="ED382">
            <v>0</v>
          </cell>
          <cell r="EE382">
            <v>0</v>
          </cell>
        </row>
        <row r="383">
          <cell r="C383" t="str">
            <v>Chevron Wind QF</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row>
        <row r="384">
          <cell r="C384" t="str">
            <v xml:space="preserve">Douglas County Forest Products QF   </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row>
        <row r="385">
          <cell r="C385" t="str">
            <v>Evergreen BioPower QF</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F385">
            <v>0</v>
          </cell>
          <cell r="DG385">
            <v>0</v>
          </cell>
          <cell r="DH385">
            <v>0</v>
          </cell>
          <cell r="DI385">
            <v>0</v>
          </cell>
          <cell r="DJ385">
            <v>0</v>
          </cell>
          <cell r="DK385">
            <v>0</v>
          </cell>
          <cell r="DL385">
            <v>0</v>
          </cell>
          <cell r="DM385">
            <v>0</v>
          </cell>
          <cell r="DN385">
            <v>0</v>
          </cell>
          <cell r="DO385">
            <v>0</v>
          </cell>
          <cell r="DP385">
            <v>0</v>
          </cell>
          <cell r="DQ385">
            <v>0</v>
          </cell>
          <cell r="DR385">
            <v>0</v>
          </cell>
          <cell r="DS385">
            <v>0</v>
          </cell>
          <cell r="DT385">
            <v>0</v>
          </cell>
          <cell r="DU385">
            <v>0</v>
          </cell>
          <cell r="DV385">
            <v>0</v>
          </cell>
          <cell r="DW385">
            <v>0</v>
          </cell>
          <cell r="DX385">
            <v>0</v>
          </cell>
          <cell r="DY385">
            <v>0</v>
          </cell>
          <cell r="DZ385">
            <v>0</v>
          </cell>
          <cell r="EA385">
            <v>0</v>
          </cell>
          <cell r="EB385">
            <v>0</v>
          </cell>
          <cell r="EC385">
            <v>0</v>
          </cell>
          <cell r="ED385">
            <v>0</v>
          </cell>
          <cell r="EE385">
            <v>0</v>
          </cell>
        </row>
        <row r="386">
          <cell r="C386" t="str">
            <v>ExxonMobil QF</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W386">
            <v>0</v>
          </cell>
          <cell r="CX386">
            <v>0</v>
          </cell>
          <cell r="CY386">
            <v>0</v>
          </cell>
          <cell r="CZ386">
            <v>0</v>
          </cell>
          <cell r="DA386">
            <v>0</v>
          </cell>
          <cell r="DB386">
            <v>0</v>
          </cell>
          <cell r="DC386">
            <v>0</v>
          </cell>
          <cell r="DD386">
            <v>0</v>
          </cell>
          <cell r="DE386">
            <v>0</v>
          </cell>
          <cell r="DF386">
            <v>0</v>
          </cell>
          <cell r="DG386">
            <v>0</v>
          </cell>
          <cell r="DH386">
            <v>0</v>
          </cell>
          <cell r="DI386">
            <v>0</v>
          </cell>
          <cell r="DJ386">
            <v>0</v>
          </cell>
          <cell r="DK386">
            <v>0</v>
          </cell>
          <cell r="DL386">
            <v>0</v>
          </cell>
          <cell r="DM386">
            <v>0</v>
          </cell>
          <cell r="DN386">
            <v>0</v>
          </cell>
          <cell r="DO386">
            <v>0</v>
          </cell>
          <cell r="DP386">
            <v>0</v>
          </cell>
          <cell r="DQ386">
            <v>0</v>
          </cell>
          <cell r="DR386">
            <v>0</v>
          </cell>
          <cell r="DS386">
            <v>0</v>
          </cell>
          <cell r="DT386">
            <v>0</v>
          </cell>
          <cell r="DU386">
            <v>0</v>
          </cell>
          <cell r="DV386">
            <v>0</v>
          </cell>
          <cell r="DW386">
            <v>0</v>
          </cell>
          <cell r="DX386">
            <v>0</v>
          </cell>
          <cell r="DY386">
            <v>0</v>
          </cell>
          <cell r="DZ386">
            <v>0</v>
          </cell>
          <cell r="EA386">
            <v>0</v>
          </cell>
          <cell r="EB386">
            <v>0</v>
          </cell>
          <cell r="EC386">
            <v>0</v>
          </cell>
          <cell r="ED386">
            <v>0</v>
          </cell>
          <cell r="EE386">
            <v>0</v>
          </cell>
        </row>
        <row r="387">
          <cell r="C387" t="str">
            <v>First Wind QF Projects</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U387">
            <v>0</v>
          </cell>
          <cell r="DV387">
            <v>0</v>
          </cell>
          <cell r="DW387">
            <v>0</v>
          </cell>
          <cell r="DX387">
            <v>0</v>
          </cell>
          <cell r="DY387">
            <v>0</v>
          </cell>
          <cell r="DZ387">
            <v>0</v>
          </cell>
          <cell r="EA387">
            <v>0</v>
          </cell>
          <cell r="EB387">
            <v>0</v>
          </cell>
          <cell r="EC387">
            <v>0</v>
          </cell>
          <cell r="ED387">
            <v>0</v>
          </cell>
          <cell r="EE387">
            <v>0</v>
          </cell>
        </row>
        <row r="388">
          <cell r="C388" t="str">
            <v>Five Pine Wind QF</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cell r="DV388">
            <v>0</v>
          </cell>
          <cell r="DW388">
            <v>0</v>
          </cell>
          <cell r="DX388">
            <v>0</v>
          </cell>
          <cell r="DY388">
            <v>0</v>
          </cell>
          <cell r="DZ388">
            <v>0</v>
          </cell>
          <cell r="EA388">
            <v>0</v>
          </cell>
          <cell r="EB388">
            <v>0</v>
          </cell>
          <cell r="EC388">
            <v>0</v>
          </cell>
          <cell r="ED388">
            <v>0</v>
          </cell>
          <cell r="EE388">
            <v>0</v>
          </cell>
        </row>
        <row r="389">
          <cell r="C389" t="str">
            <v>Foote Creek II &amp; III Wind QF</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0</v>
          </cell>
          <cell r="CM389">
            <v>0</v>
          </cell>
          <cell r="CN389">
            <v>0</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row>
        <row r="390">
          <cell r="C390" t="str">
            <v>Kennecott</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cell r="EE390">
            <v>0</v>
          </cell>
        </row>
        <row r="391">
          <cell r="C391" t="str">
            <v>Latigo Wind Park QF</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row>
        <row r="392">
          <cell r="C392" t="str">
            <v>Long Ridge Wind I QF</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0</v>
          </cell>
          <cell r="CM392">
            <v>0</v>
          </cell>
          <cell r="CN392">
            <v>0</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row>
        <row r="393">
          <cell r="C393" t="str">
            <v>Long Ridge Wind II QF</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0</v>
          </cell>
          <cell r="CL393">
            <v>0</v>
          </cell>
          <cell r="CM393">
            <v>0</v>
          </cell>
          <cell r="CN393">
            <v>0</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row>
        <row r="394">
          <cell r="C394" t="str">
            <v>Mountain Wind 1 QF</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0</v>
          </cell>
          <cell r="CM394">
            <v>0</v>
          </cell>
          <cell r="CN394">
            <v>0</v>
          </cell>
          <cell r="CO394">
            <v>0</v>
          </cell>
          <cell r="CP394">
            <v>0</v>
          </cell>
          <cell r="CQ394">
            <v>0</v>
          </cell>
          <cell r="CR394">
            <v>0</v>
          </cell>
          <cell r="CS394">
            <v>0</v>
          </cell>
          <cell r="CT394">
            <v>0</v>
          </cell>
          <cell r="CU394">
            <v>0</v>
          </cell>
          <cell r="CV394">
            <v>0</v>
          </cell>
          <cell r="CW394">
            <v>0</v>
          </cell>
          <cell r="CX394">
            <v>0</v>
          </cell>
          <cell r="CY394">
            <v>0</v>
          </cell>
          <cell r="CZ394">
            <v>0</v>
          </cell>
          <cell r="DA394">
            <v>0</v>
          </cell>
          <cell r="DB394">
            <v>0</v>
          </cell>
          <cell r="DC394">
            <v>0</v>
          </cell>
          <cell r="DD394">
            <v>0</v>
          </cell>
          <cell r="DE394">
            <v>0</v>
          </cell>
          <cell r="DF394">
            <v>0</v>
          </cell>
          <cell r="DG394">
            <v>0</v>
          </cell>
          <cell r="DH394">
            <v>0</v>
          </cell>
          <cell r="DI394">
            <v>0</v>
          </cell>
          <cell r="DJ394">
            <v>0</v>
          </cell>
          <cell r="DK394">
            <v>0</v>
          </cell>
          <cell r="DL394">
            <v>0</v>
          </cell>
          <cell r="DM394">
            <v>0</v>
          </cell>
          <cell r="DN394">
            <v>0</v>
          </cell>
          <cell r="DO394">
            <v>0</v>
          </cell>
          <cell r="DP394">
            <v>0</v>
          </cell>
          <cell r="DQ394">
            <v>0</v>
          </cell>
          <cell r="DR394">
            <v>0</v>
          </cell>
          <cell r="DS394">
            <v>0</v>
          </cell>
          <cell r="DT394">
            <v>0</v>
          </cell>
          <cell r="DU394">
            <v>0</v>
          </cell>
          <cell r="DV394">
            <v>0</v>
          </cell>
          <cell r="DW394">
            <v>0</v>
          </cell>
          <cell r="DX394">
            <v>0</v>
          </cell>
          <cell r="DY394">
            <v>0</v>
          </cell>
          <cell r="DZ394">
            <v>0</v>
          </cell>
          <cell r="EA394">
            <v>0</v>
          </cell>
          <cell r="EB394">
            <v>0</v>
          </cell>
          <cell r="EC394">
            <v>0</v>
          </cell>
          <cell r="ED394">
            <v>0</v>
          </cell>
          <cell r="EE394">
            <v>0</v>
          </cell>
        </row>
        <row r="395">
          <cell r="C395" t="str">
            <v>Mountain Wind 2 QF</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S395">
            <v>0</v>
          </cell>
          <cell r="CT395">
            <v>0</v>
          </cell>
          <cell r="CU395">
            <v>0</v>
          </cell>
          <cell r="CV395">
            <v>0</v>
          </cell>
          <cell r="CW395">
            <v>0</v>
          </cell>
          <cell r="CX395">
            <v>0</v>
          </cell>
          <cell r="CY395">
            <v>0</v>
          </cell>
          <cell r="CZ395">
            <v>0</v>
          </cell>
          <cell r="DA395">
            <v>0</v>
          </cell>
          <cell r="DB395">
            <v>0</v>
          </cell>
          <cell r="DC395">
            <v>0</v>
          </cell>
          <cell r="DD395">
            <v>0</v>
          </cell>
          <cell r="DE395">
            <v>0</v>
          </cell>
          <cell r="DF395">
            <v>0</v>
          </cell>
          <cell r="DG395">
            <v>0</v>
          </cell>
          <cell r="DH395">
            <v>0</v>
          </cell>
          <cell r="DI395">
            <v>0</v>
          </cell>
          <cell r="DJ395">
            <v>0</v>
          </cell>
          <cell r="DK395">
            <v>0</v>
          </cell>
          <cell r="DL395">
            <v>0</v>
          </cell>
          <cell r="DM395">
            <v>0</v>
          </cell>
          <cell r="DN395">
            <v>0</v>
          </cell>
          <cell r="DO395">
            <v>0</v>
          </cell>
          <cell r="DP395">
            <v>0</v>
          </cell>
          <cell r="DQ395">
            <v>0</v>
          </cell>
          <cell r="DR395">
            <v>0</v>
          </cell>
          <cell r="DS395">
            <v>0</v>
          </cell>
          <cell r="DT395">
            <v>0</v>
          </cell>
          <cell r="DU395">
            <v>0</v>
          </cell>
          <cell r="DV395">
            <v>0</v>
          </cell>
          <cell r="DW395">
            <v>0</v>
          </cell>
          <cell r="DX395">
            <v>0</v>
          </cell>
          <cell r="DY395">
            <v>0</v>
          </cell>
          <cell r="DZ395">
            <v>0</v>
          </cell>
          <cell r="EA395">
            <v>0</v>
          </cell>
          <cell r="EB395">
            <v>0</v>
          </cell>
          <cell r="EC395">
            <v>0</v>
          </cell>
          <cell r="ED395">
            <v>0</v>
          </cell>
          <cell r="EE395">
            <v>0</v>
          </cell>
        </row>
        <row r="396">
          <cell r="C396" t="str">
            <v>North Point Wind QF</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0</v>
          </cell>
          <cell r="CM396">
            <v>0</v>
          </cell>
          <cell r="CN396">
            <v>0</v>
          </cell>
          <cell r="CO396">
            <v>0</v>
          </cell>
          <cell r="CP396">
            <v>0</v>
          </cell>
          <cell r="CQ396">
            <v>0</v>
          </cell>
          <cell r="CR396">
            <v>0</v>
          </cell>
          <cell r="CS396">
            <v>0</v>
          </cell>
          <cell r="CT396">
            <v>0</v>
          </cell>
          <cell r="CU396">
            <v>0</v>
          </cell>
          <cell r="CV396">
            <v>0</v>
          </cell>
          <cell r="CW396">
            <v>0</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cell r="EE396">
            <v>0</v>
          </cell>
        </row>
        <row r="397">
          <cell r="C397" t="str">
            <v>OM Power I Geothermal QF</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0</v>
          </cell>
          <cell r="DH397">
            <v>0</v>
          </cell>
          <cell r="DI397">
            <v>0</v>
          </cell>
          <cell r="DJ397">
            <v>0</v>
          </cell>
          <cell r="DK397">
            <v>0</v>
          </cell>
          <cell r="DL397">
            <v>0</v>
          </cell>
          <cell r="DM397">
            <v>0</v>
          </cell>
          <cell r="DN397">
            <v>0</v>
          </cell>
          <cell r="DO397">
            <v>0</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0</v>
          </cell>
        </row>
        <row r="398">
          <cell r="C398" t="str">
            <v>Orchard Wind Farm</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row>
        <row r="399">
          <cell r="C399" t="str">
            <v>Oregon Sch 37 QFs</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0</v>
          </cell>
          <cell r="ED399">
            <v>0</v>
          </cell>
          <cell r="EE399">
            <v>0</v>
          </cell>
        </row>
        <row r="400">
          <cell r="C400" t="str">
            <v>Oregon Wind Farm QF</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0</v>
          </cell>
          <cell r="DH400">
            <v>0</v>
          </cell>
          <cell r="DI400">
            <v>0</v>
          </cell>
          <cell r="DJ400">
            <v>0</v>
          </cell>
          <cell r="DK400">
            <v>0</v>
          </cell>
          <cell r="DL400">
            <v>0</v>
          </cell>
          <cell r="DM400">
            <v>0</v>
          </cell>
          <cell r="DN400">
            <v>0</v>
          </cell>
          <cell r="DO400">
            <v>0</v>
          </cell>
          <cell r="DP400">
            <v>0</v>
          </cell>
          <cell r="DQ400">
            <v>0</v>
          </cell>
          <cell r="DR400">
            <v>0</v>
          </cell>
          <cell r="DS400">
            <v>0</v>
          </cell>
          <cell r="DT400">
            <v>0</v>
          </cell>
          <cell r="DU400">
            <v>0</v>
          </cell>
          <cell r="DV400">
            <v>0</v>
          </cell>
          <cell r="DW400">
            <v>0</v>
          </cell>
          <cell r="DX400">
            <v>0</v>
          </cell>
          <cell r="DY400">
            <v>0</v>
          </cell>
          <cell r="DZ400">
            <v>0</v>
          </cell>
          <cell r="EA400">
            <v>0</v>
          </cell>
          <cell r="EB400">
            <v>0</v>
          </cell>
          <cell r="EC400">
            <v>0</v>
          </cell>
          <cell r="ED400">
            <v>0</v>
          </cell>
          <cell r="EE400">
            <v>0</v>
          </cell>
        </row>
        <row r="401">
          <cell r="C401" t="str">
            <v>Pavant Solar QF</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CN401">
            <v>0</v>
          </cell>
          <cell r="CO401">
            <v>0</v>
          </cell>
          <cell r="CP401">
            <v>0</v>
          </cell>
          <cell r="CQ401">
            <v>0</v>
          </cell>
          <cell r="CR401">
            <v>0</v>
          </cell>
          <cell r="CS401">
            <v>0</v>
          </cell>
          <cell r="CT401">
            <v>0</v>
          </cell>
          <cell r="CU401">
            <v>0</v>
          </cell>
          <cell r="CV401">
            <v>0</v>
          </cell>
          <cell r="CW401">
            <v>0</v>
          </cell>
          <cell r="CX401">
            <v>0</v>
          </cell>
          <cell r="CY401">
            <v>0</v>
          </cell>
          <cell r="CZ401">
            <v>0</v>
          </cell>
          <cell r="DA401">
            <v>0</v>
          </cell>
          <cell r="DB401">
            <v>0</v>
          </cell>
          <cell r="DC401">
            <v>0</v>
          </cell>
          <cell r="DD401">
            <v>0</v>
          </cell>
          <cell r="DE401">
            <v>0</v>
          </cell>
          <cell r="DF401">
            <v>0</v>
          </cell>
          <cell r="DG401">
            <v>0</v>
          </cell>
          <cell r="DH401">
            <v>0</v>
          </cell>
          <cell r="DI401">
            <v>0</v>
          </cell>
          <cell r="DJ401">
            <v>0</v>
          </cell>
          <cell r="DK401">
            <v>0</v>
          </cell>
          <cell r="DL401">
            <v>0</v>
          </cell>
          <cell r="DM401">
            <v>0</v>
          </cell>
          <cell r="DN401">
            <v>0</v>
          </cell>
          <cell r="DO401">
            <v>0</v>
          </cell>
          <cell r="DP401">
            <v>0</v>
          </cell>
          <cell r="DQ401">
            <v>0</v>
          </cell>
          <cell r="DR401">
            <v>0</v>
          </cell>
          <cell r="DS401">
            <v>0</v>
          </cell>
          <cell r="DT401">
            <v>0</v>
          </cell>
          <cell r="DU401">
            <v>0</v>
          </cell>
          <cell r="DV401">
            <v>0</v>
          </cell>
          <cell r="DW401">
            <v>0</v>
          </cell>
          <cell r="DX401">
            <v>0</v>
          </cell>
          <cell r="DY401">
            <v>0</v>
          </cell>
          <cell r="DZ401">
            <v>0</v>
          </cell>
          <cell r="EA401">
            <v>0</v>
          </cell>
          <cell r="EB401">
            <v>0</v>
          </cell>
          <cell r="EC401">
            <v>0</v>
          </cell>
          <cell r="ED401">
            <v>0</v>
          </cell>
          <cell r="EE401">
            <v>0</v>
          </cell>
        </row>
        <row r="402">
          <cell r="C402" t="str">
            <v>Pioneer Wind Park I QF</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S402">
            <v>0</v>
          </cell>
          <cell r="CT402">
            <v>0</v>
          </cell>
          <cell r="CU402">
            <v>0</v>
          </cell>
          <cell r="CV402">
            <v>0</v>
          </cell>
          <cell r="CW402">
            <v>0</v>
          </cell>
          <cell r="CX402">
            <v>0</v>
          </cell>
          <cell r="CY402">
            <v>0</v>
          </cell>
          <cell r="CZ402">
            <v>0</v>
          </cell>
          <cell r="DA402">
            <v>0</v>
          </cell>
          <cell r="DB402">
            <v>0</v>
          </cell>
          <cell r="DC402">
            <v>0</v>
          </cell>
          <cell r="DD402">
            <v>0</v>
          </cell>
          <cell r="DE402">
            <v>0</v>
          </cell>
          <cell r="DF402">
            <v>0</v>
          </cell>
          <cell r="DG402">
            <v>0</v>
          </cell>
          <cell r="DH402">
            <v>0</v>
          </cell>
          <cell r="DI402">
            <v>0</v>
          </cell>
          <cell r="DJ402">
            <v>0</v>
          </cell>
          <cell r="DK402">
            <v>0</v>
          </cell>
          <cell r="DL402">
            <v>0</v>
          </cell>
          <cell r="DM402">
            <v>0</v>
          </cell>
          <cell r="DN402">
            <v>0</v>
          </cell>
          <cell r="DO402">
            <v>0</v>
          </cell>
          <cell r="DP402">
            <v>0</v>
          </cell>
          <cell r="DQ402">
            <v>0</v>
          </cell>
          <cell r="DR402">
            <v>0</v>
          </cell>
          <cell r="DS402">
            <v>0</v>
          </cell>
          <cell r="DT402">
            <v>0</v>
          </cell>
          <cell r="DU402">
            <v>0</v>
          </cell>
          <cell r="DV402">
            <v>0</v>
          </cell>
          <cell r="DW402">
            <v>0</v>
          </cell>
          <cell r="DX402">
            <v>0</v>
          </cell>
          <cell r="DY402">
            <v>0</v>
          </cell>
          <cell r="DZ402">
            <v>0</v>
          </cell>
          <cell r="EA402">
            <v>0</v>
          </cell>
          <cell r="EB402">
            <v>0</v>
          </cell>
          <cell r="EC402">
            <v>0</v>
          </cell>
          <cell r="ED402">
            <v>0</v>
          </cell>
          <cell r="EE402">
            <v>0</v>
          </cell>
        </row>
        <row r="403">
          <cell r="C403" t="str">
            <v>Power County North Wind QF</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row>
        <row r="404">
          <cell r="C404" t="str">
            <v>Power County South Wind QF</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H404">
            <v>0</v>
          </cell>
          <cell r="CI404">
            <v>0</v>
          </cell>
          <cell r="CJ404">
            <v>0</v>
          </cell>
          <cell r="CK404">
            <v>0</v>
          </cell>
          <cell r="CL404">
            <v>0</v>
          </cell>
          <cell r="CM404">
            <v>0</v>
          </cell>
          <cell r="CN404">
            <v>0</v>
          </cell>
          <cell r="CO404">
            <v>0</v>
          </cell>
          <cell r="CP404">
            <v>0</v>
          </cell>
          <cell r="CQ404">
            <v>0</v>
          </cell>
          <cell r="CR404">
            <v>0</v>
          </cell>
          <cell r="CS404">
            <v>0</v>
          </cell>
          <cell r="CT404">
            <v>0</v>
          </cell>
          <cell r="CU404">
            <v>0</v>
          </cell>
          <cell r="CV404">
            <v>0</v>
          </cell>
          <cell r="CW404">
            <v>0</v>
          </cell>
          <cell r="CX404">
            <v>0</v>
          </cell>
          <cell r="CY404">
            <v>0</v>
          </cell>
          <cell r="CZ404">
            <v>0</v>
          </cell>
          <cell r="DA404">
            <v>0</v>
          </cell>
          <cell r="DB404">
            <v>0</v>
          </cell>
          <cell r="DC404">
            <v>0</v>
          </cell>
          <cell r="DD404">
            <v>0</v>
          </cell>
          <cell r="DE404">
            <v>0</v>
          </cell>
          <cell r="DF404">
            <v>0</v>
          </cell>
          <cell r="DG404">
            <v>0</v>
          </cell>
          <cell r="DH404">
            <v>0</v>
          </cell>
          <cell r="DI404">
            <v>0</v>
          </cell>
          <cell r="DJ404">
            <v>0</v>
          </cell>
          <cell r="DK404">
            <v>0</v>
          </cell>
          <cell r="DL404">
            <v>0</v>
          </cell>
          <cell r="DM404">
            <v>0</v>
          </cell>
          <cell r="DN404">
            <v>0</v>
          </cell>
          <cell r="DO404">
            <v>0</v>
          </cell>
          <cell r="DP404">
            <v>0</v>
          </cell>
          <cell r="DQ404">
            <v>0</v>
          </cell>
          <cell r="DR404">
            <v>0</v>
          </cell>
          <cell r="DS404">
            <v>0</v>
          </cell>
          <cell r="DT404">
            <v>0</v>
          </cell>
          <cell r="DU404">
            <v>0</v>
          </cell>
          <cell r="DV404">
            <v>0</v>
          </cell>
          <cell r="DW404">
            <v>0</v>
          </cell>
          <cell r="DX404">
            <v>0</v>
          </cell>
          <cell r="DY404">
            <v>0</v>
          </cell>
          <cell r="DZ404">
            <v>0</v>
          </cell>
          <cell r="EA404">
            <v>0</v>
          </cell>
          <cell r="EB404">
            <v>0</v>
          </cell>
          <cell r="EC404">
            <v>0</v>
          </cell>
          <cell r="ED404">
            <v>0</v>
          </cell>
          <cell r="EE404">
            <v>0</v>
          </cell>
        </row>
        <row r="405">
          <cell r="C405" t="str">
            <v>Roseburg Dillard QF</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0</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A405">
            <v>0</v>
          </cell>
          <cell r="EB405">
            <v>0</v>
          </cell>
          <cell r="EC405">
            <v>0</v>
          </cell>
          <cell r="ED405">
            <v>0</v>
          </cell>
          <cell r="EE405">
            <v>0</v>
          </cell>
        </row>
        <row r="406">
          <cell r="C406" t="str">
            <v>Sigurd Solar QF</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0</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A406">
            <v>0</v>
          </cell>
          <cell r="EB406">
            <v>0</v>
          </cell>
          <cell r="EC406">
            <v>0</v>
          </cell>
          <cell r="ED406">
            <v>0</v>
          </cell>
          <cell r="EE406">
            <v>0</v>
          </cell>
        </row>
        <row r="407">
          <cell r="C407" t="str">
            <v>Spanish Fork Wind 2 QF</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v>0</v>
          </cell>
          <cell r="CJ407">
            <v>0</v>
          </cell>
          <cell r="CK407">
            <v>0</v>
          </cell>
          <cell r="CL407">
            <v>0</v>
          </cell>
          <cell r="CM407">
            <v>0</v>
          </cell>
          <cell r="CN407">
            <v>0</v>
          </cell>
          <cell r="CO407">
            <v>0</v>
          </cell>
          <cell r="CP407">
            <v>0</v>
          </cell>
          <cell r="CQ407">
            <v>0</v>
          </cell>
          <cell r="CR407">
            <v>0</v>
          </cell>
          <cell r="CS407">
            <v>0</v>
          </cell>
          <cell r="CT407">
            <v>0</v>
          </cell>
          <cell r="CU407">
            <v>0</v>
          </cell>
          <cell r="CV407">
            <v>0</v>
          </cell>
          <cell r="CW407">
            <v>0</v>
          </cell>
          <cell r="CX407">
            <v>0</v>
          </cell>
          <cell r="CY407">
            <v>0</v>
          </cell>
          <cell r="CZ407">
            <v>0</v>
          </cell>
          <cell r="DA407">
            <v>0</v>
          </cell>
          <cell r="DB407">
            <v>0</v>
          </cell>
          <cell r="DC407">
            <v>0</v>
          </cell>
          <cell r="DD407">
            <v>0</v>
          </cell>
          <cell r="DE407">
            <v>0</v>
          </cell>
          <cell r="DF407">
            <v>0</v>
          </cell>
          <cell r="DG407">
            <v>0</v>
          </cell>
          <cell r="DH407">
            <v>0</v>
          </cell>
          <cell r="DI407">
            <v>0</v>
          </cell>
          <cell r="DJ407">
            <v>0</v>
          </cell>
          <cell r="DK407">
            <v>0</v>
          </cell>
          <cell r="DL407">
            <v>0</v>
          </cell>
          <cell r="DM407">
            <v>0</v>
          </cell>
          <cell r="DN407">
            <v>0</v>
          </cell>
          <cell r="DO407">
            <v>0</v>
          </cell>
          <cell r="DP407">
            <v>0</v>
          </cell>
          <cell r="DQ407">
            <v>0</v>
          </cell>
          <cell r="DR407">
            <v>0</v>
          </cell>
          <cell r="DS407">
            <v>0</v>
          </cell>
          <cell r="DT407">
            <v>0</v>
          </cell>
          <cell r="DU407">
            <v>0</v>
          </cell>
          <cell r="DV407">
            <v>0</v>
          </cell>
          <cell r="DW407">
            <v>0</v>
          </cell>
          <cell r="DX407">
            <v>0</v>
          </cell>
          <cell r="DY407">
            <v>0</v>
          </cell>
          <cell r="DZ407">
            <v>0</v>
          </cell>
          <cell r="EA407">
            <v>0</v>
          </cell>
          <cell r="EB407">
            <v>0</v>
          </cell>
          <cell r="EC407">
            <v>0</v>
          </cell>
          <cell r="ED407">
            <v>0</v>
          </cell>
          <cell r="EE407">
            <v>0</v>
          </cell>
        </row>
        <row r="408">
          <cell r="C408" t="str">
            <v>Sunnyside QF</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row>
        <row r="409">
          <cell r="C409" t="str">
            <v>Surprise Valley Geothermal QF</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0</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A409">
            <v>0</v>
          </cell>
          <cell r="EB409">
            <v>0</v>
          </cell>
          <cell r="EC409">
            <v>0</v>
          </cell>
          <cell r="ED409">
            <v>0</v>
          </cell>
          <cell r="EE409">
            <v>0</v>
          </cell>
        </row>
        <row r="410">
          <cell r="C410" t="str">
            <v>Sweetwater Solar QF</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0</v>
          </cell>
          <cell r="CL410">
            <v>0</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A410">
            <v>0</v>
          </cell>
          <cell r="EB410">
            <v>0</v>
          </cell>
          <cell r="EC410">
            <v>0</v>
          </cell>
          <cell r="ED410">
            <v>0</v>
          </cell>
          <cell r="EE410">
            <v>0</v>
          </cell>
        </row>
        <row r="411">
          <cell r="C411" t="str">
            <v>Tesoro QF</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0</v>
          </cell>
          <cell r="CL411">
            <v>0</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A411">
            <v>0</v>
          </cell>
          <cell r="EB411">
            <v>0</v>
          </cell>
          <cell r="EC411">
            <v>0</v>
          </cell>
          <cell r="ED411">
            <v>0</v>
          </cell>
          <cell r="EE411">
            <v>0</v>
          </cell>
        </row>
        <row r="412">
          <cell r="C412" t="str">
            <v>Three Peaks Solar QF</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0</v>
          </cell>
          <cell r="CL412">
            <v>0</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A412">
            <v>0</v>
          </cell>
          <cell r="EB412">
            <v>0</v>
          </cell>
          <cell r="EC412">
            <v>0</v>
          </cell>
          <cell r="ED412">
            <v>0</v>
          </cell>
          <cell r="EE412">
            <v>0</v>
          </cell>
        </row>
        <row r="413">
          <cell r="C413" t="str">
            <v>Threemile Canyon Wind QF</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0</v>
          </cell>
          <cell r="CL413">
            <v>0</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A413">
            <v>0</v>
          </cell>
          <cell r="EB413">
            <v>0</v>
          </cell>
          <cell r="EC413">
            <v>0</v>
          </cell>
          <cell r="ED413">
            <v>0</v>
          </cell>
          <cell r="EE413">
            <v>0</v>
          </cell>
        </row>
        <row r="414">
          <cell r="C414" t="str">
            <v>US Magnesium QF</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0</v>
          </cell>
          <cell r="CL414">
            <v>0</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A414">
            <v>0</v>
          </cell>
          <cell r="EB414">
            <v>0</v>
          </cell>
          <cell r="EC414">
            <v>0</v>
          </cell>
          <cell r="ED414">
            <v>0</v>
          </cell>
          <cell r="EE414">
            <v>0</v>
          </cell>
        </row>
        <row r="415">
          <cell r="C415" t="str">
            <v>Utah Pavant Solar I &amp; II QF</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0</v>
          </cell>
          <cell r="CL415">
            <v>0</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A415">
            <v>0</v>
          </cell>
          <cell r="EB415">
            <v>0</v>
          </cell>
          <cell r="EC415">
            <v>0</v>
          </cell>
          <cell r="ED415">
            <v>0</v>
          </cell>
          <cell r="EE415">
            <v>0</v>
          </cell>
        </row>
        <row r="416">
          <cell r="C416" t="str">
            <v>Utah Red Hills Solar QF</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0</v>
          </cell>
          <cell r="CL416">
            <v>0</v>
          </cell>
          <cell r="CM416">
            <v>0</v>
          </cell>
          <cell r="CN416">
            <v>0</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A416">
            <v>0</v>
          </cell>
          <cell r="EB416">
            <v>0</v>
          </cell>
          <cell r="EC416">
            <v>0</v>
          </cell>
          <cell r="ED416">
            <v>0</v>
          </cell>
          <cell r="EE416">
            <v>0</v>
          </cell>
        </row>
        <row r="417">
          <cell r="C417" t="str">
            <v>Utah SunEdison Wind QF Projects</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0</v>
          </cell>
          <cell r="CI417">
            <v>0</v>
          </cell>
          <cell r="CJ417">
            <v>0</v>
          </cell>
          <cell r="CK417">
            <v>0</v>
          </cell>
          <cell r="CL417">
            <v>0</v>
          </cell>
          <cell r="CM417">
            <v>0</v>
          </cell>
          <cell r="CN417">
            <v>0</v>
          </cell>
          <cell r="CO417">
            <v>0</v>
          </cell>
          <cell r="CP417">
            <v>0</v>
          </cell>
          <cell r="CQ417">
            <v>0</v>
          </cell>
          <cell r="CR417">
            <v>0</v>
          </cell>
          <cell r="CS417">
            <v>0</v>
          </cell>
          <cell r="CT417">
            <v>0</v>
          </cell>
          <cell r="CU417">
            <v>0</v>
          </cell>
          <cell r="CV417">
            <v>0</v>
          </cell>
          <cell r="CW417">
            <v>0</v>
          </cell>
          <cell r="CX417">
            <v>0</v>
          </cell>
          <cell r="CY417">
            <v>0</v>
          </cell>
          <cell r="CZ417">
            <v>0</v>
          </cell>
          <cell r="DA417">
            <v>0</v>
          </cell>
          <cell r="DB417">
            <v>0</v>
          </cell>
          <cell r="DC417">
            <v>0</v>
          </cell>
          <cell r="DD417">
            <v>0</v>
          </cell>
          <cell r="DE417">
            <v>0</v>
          </cell>
          <cell r="DF417">
            <v>0</v>
          </cell>
          <cell r="DG417">
            <v>0</v>
          </cell>
          <cell r="DH417">
            <v>0</v>
          </cell>
          <cell r="DI417">
            <v>0</v>
          </cell>
          <cell r="DJ417">
            <v>0</v>
          </cell>
          <cell r="DK417">
            <v>0</v>
          </cell>
          <cell r="DL417">
            <v>0</v>
          </cell>
          <cell r="DM417">
            <v>0</v>
          </cell>
          <cell r="DN417">
            <v>0</v>
          </cell>
          <cell r="DO417">
            <v>0</v>
          </cell>
          <cell r="DP417">
            <v>0</v>
          </cell>
          <cell r="DQ417">
            <v>0</v>
          </cell>
          <cell r="DR417">
            <v>0</v>
          </cell>
          <cell r="DS417">
            <v>0</v>
          </cell>
          <cell r="DT417">
            <v>0</v>
          </cell>
          <cell r="DU417">
            <v>0</v>
          </cell>
          <cell r="DV417">
            <v>0</v>
          </cell>
          <cell r="DW417">
            <v>0</v>
          </cell>
          <cell r="DX417">
            <v>0</v>
          </cell>
          <cell r="DY417">
            <v>0</v>
          </cell>
          <cell r="DZ417">
            <v>0</v>
          </cell>
          <cell r="EA417">
            <v>0</v>
          </cell>
          <cell r="EB417">
            <v>0</v>
          </cell>
          <cell r="EC417">
            <v>0</v>
          </cell>
          <cell r="ED417">
            <v>0</v>
          </cell>
          <cell r="EE417">
            <v>0</v>
          </cell>
        </row>
        <row r="418">
          <cell r="C418" t="str">
            <v>Utah Sch 37 Solar</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H418">
            <v>0</v>
          </cell>
          <cell r="CI418">
            <v>0</v>
          </cell>
          <cell r="CJ418">
            <v>0</v>
          </cell>
          <cell r="CK418">
            <v>0</v>
          </cell>
          <cell r="CL418">
            <v>0</v>
          </cell>
          <cell r="CM418">
            <v>0</v>
          </cell>
          <cell r="CN418">
            <v>0</v>
          </cell>
          <cell r="CO418">
            <v>0</v>
          </cell>
          <cell r="CP418">
            <v>0</v>
          </cell>
          <cell r="CQ418">
            <v>0</v>
          </cell>
          <cell r="CR418">
            <v>0</v>
          </cell>
          <cell r="CS418">
            <v>0</v>
          </cell>
          <cell r="CT418">
            <v>0</v>
          </cell>
          <cell r="CU418">
            <v>0</v>
          </cell>
          <cell r="CV418">
            <v>0</v>
          </cell>
          <cell r="CW418">
            <v>0</v>
          </cell>
          <cell r="CX418">
            <v>0</v>
          </cell>
          <cell r="CY418">
            <v>0</v>
          </cell>
          <cell r="CZ418">
            <v>0</v>
          </cell>
          <cell r="DA418">
            <v>0</v>
          </cell>
          <cell r="DB418">
            <v>0</v>
          </cell>
          <cell r="DC418">
            <v>0</v>
          </cell>
          <cell r="DD418">
            <v>0</v>
          </cell>
          <cell r="DE418">
            <v>0</v>
          </cell>
          <cell r="DF418">
            <v>0</v>
          </cell>
          <cell r="DG418">
            <v>0</v>
          </cell>
          <cell r="DH418">
            <v>0</v>
          </cell>
          <cell r="DI418">
            <v>0</v>
          </cell>
          <cell r="DJ418">
            <v>0</v>
          </cell>
          <cell r="DK418">
            <v>0</v>
          </cell>
          <cell r="DL418">
            <v>0</v>
          </cell>
          <cell r="DM418">
            <v>0</v>
          </cell>
          <cell r="DN418">
            <v>0</v>
          </cell>
          <cell r="DO418">
            <v>0</v>
          </cell>
          <cell r="DP418">
            <v>0</v>
          </cell>
          <cell r="DQ418">
            <v>0</v>
          </cell>
          <cell r="DR418">
            <v>0</v>
          </cell>
          <cell r="DS418">
            <v>0</v>
          </cell>
          <cell r="DT418">
            <v>0</v>
          </cell>
          <cell r="DU418">
            <v>0</v>
          </cell>
          <cell r="DV418">
            <v>0</v>
          </cell>
          <cell r="DW418">
            <v>0</v>
          </cell>
          <cell r="DX418">
            <v>0</v>
          </cell>
          <cell r="DY418">
            <v>0</v>
          </cell>
          <cell r="DZ418">
            <v>0</v>
          </cell>
          <cell r="EA418">
            <v>0</v>
          </cell>
          <cell r="EB418">
            <v>0</v>
          </cell>
          <cell r="EC418">
            <v>0</v>
          </cell>
          <cell r="ED418">
            <v>0</v>
          </cell>
          <cell r="EE418">
            <v>0</v>
          </cell>
        </row>
        <row r="419">
          <cell r="C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0</v>
          </cell>
          <cell r="CB419">
            <v>0</v>
          </cell>
          <cell r="CC419">
            <v>0</v>
          </cell>
          <cell r="CD419">
            <v>0</v>
          </cell>
          <cell r="CE419">
            <v>0</v>
          </cell>
          <cell r="CF419">
            <v>0</v>
          </cell>
          <cell r="CG419">
            <v>0</v>
          </cell>
          <cell r="CH419">
            <v>0</v>
          </cell>
          <cell r="CI419">
            <v>0</v>
          </cell>
          <cell r="CJ419">
            <v>0</v>
          </cell>
          <cell r="CK419">
            <v>0</v>
          </cell>
          <cell r="CL419">
            <v>0</v>
          </cell>
          <cell r="CM419">
            <v>0</v>
          </cell>
          <cell r="CN419">
            <v>0</v>
          </cell>
          <cell r="CO419">
            <v>0</v>
          </cell>
          <cell r="CP419">
            <v>0</v>
          </cell>
          <cell r="CQ419">
            <v>0</v>
          </cell>
          <cell r="CR419">
            <v>0</v>
          </cell>
          <cell r="CS419">
            <v>0</v>
          </cell>
          <cell r="CT419">
            <v>0</v>
          </cell>
          <cell r="CU419">
            <v>0</v>
          </cell>
          <cell r="CV419">
            <v>0</v>
          </cell>
          <cell r="CW419">
            <v>0</v>
          </cell>
          <cell r="CX419">
            <v>0</v>
          </cell>
          <cell r="CY419">
            <v>0</v>
          </cell>
          <cell r="CZ419">
            <v>0</v>
          </cell>
          <cell r="DA419">
            <v>0</v>
          </cell>
          <cell r="DB419">
            <v>0</v>
          </cell>
          <cell r="DC419">
            <v>0</v>
          </cell>
          <cell r="DD419">
            <v>0</v>
          </cell>
          <cell r="DE419">
            <v>0</v>
          </cell>
          <cell r="DF419">
            <v>0</v>
          </cell>
          <cell r="DG419">
            <v>0</v>
          </cell>
          <cell r="DH419">
            <v>0</v>
          </cell>
          <cell r="DI419">
            <v>0</v>
          </cell>
          <cell r="DJ419">
            <v>0</v>
          </cell>
          <cell r="DK419">
            <v>0</v>
          </cell>
          <cell r="DL419">
            <v>0</v>
          </cell>
          <cell r="DM419">
            <v>0</v>
          </cell>
          <cell r="DN419">
            <v>0</v>
          </cell>
          <cell r="DO419">
            <v>0</v>
          </cell>
          <cell r="DP419">
            <v>0</v>
          </cell>
          <cell r="DQ419">
            <v>0</v>
          </cell>
          <cell r="DR419">
            <v>0</v>
          </cell>
          <cell r="DS419">
            <v>0</v>
          </cell>
          <cell r="DT419">
            <v>0</v>
          </cell>
          <cell r="DU419">
            <v>0</v>
          </cell>
          <cell r="DV419">
            <v>0</v>
          </cell>
          <cell r="DW419">
            <v>0</v>
          </cell>
          <cell r="DX419">
            <v>0</v>
          </cell>
          <cell r="DY419">
            <v>0</v>
          </cell>
          <cell r="DZ419">
            <v>0</v>
          </cell>
          <cell r="EA419">
            <v>0</v>
          </cell>
          <cell r="EB419">
            <v>0</v>
          </cell>
          <cell r="EC419">
            <v>0</v>
          </cell>
          <cell r="ED419">
            <v>0</v>
          </cell>
          <cell r="EE419">
            <v>0</v>
          </cell>
        </row>
        <row r="420">
          <cell r="C420">
            <v>0</v>
          </cell>
          <cell r="F420">
            <v>2064.3899999998976</v>
          </cell>
          <cell r="G420">
            <v>1726.859999999986</v>
          </cell>
          <cell r="H420">
            <v>2109.5900000000838</v>
          </cell>
          <cell r="I420">
            <v>1813.2300000000396</v>
          </cell>
          <cell r="J420">
            <v>1789.2199999999721</v>
          </cell>
          <cell r="K420">
            <v>2245.640000000014</v>
          </cell>
          <cell r="L420">
            <v>2583.8999999999069</v>
          </cell>
          <cell r="M420">
            <v>2688.2699999999604</v>
          </cell>
          <cell r="N420">
            <v>2638.25</v>
          </cell>
          <cell r="O420">
            <v>2527.7199999999721</v>
          </cell>
          <cell r="P420">
            <v>2521.8999999999651</v>
          </cell>
          <cell r="Q420">
            <v>2481.9000000000233</v>
          </cell>
          <cell r="R420">
            <v>27190.870000000112</v>
          </cell>
          <cell r="S420">
            <v>2064.390000000014</v>
          </cell>
          <cell r="T420">
            <v>1726.859999999986</v>
          </cell>
          <cell r="U420">
            <v>2109.5899999999674</v>
          </cell>
          <cell r="V420">
            <v>1813.2299999999814</v>
          </cell>
          <cell r="W420">
            <v>1789.2199999999721</v>
          </cell>
          <cell r="X420">
            <v>2245.6399999998976</v>
          </cell>
          <cell r="Y420">
            <v>2583.9000000000233</v>
          </cell>
          <cell r="Z420">
            <v>2688.2700000000186</v>
          </cell>
          <cell r="AA420">
            <v>2638.2500000001164</v>
          </cell>
          <cell r="AB420">
            <v>2527.7200000000303</v>
          </cell>
          <cell r="AC420">
            <v>2521.9000000000233</v>
          </cell>
          <cell r="AD420">
            <v>2481.9000000000233</v>
          </cell>
          <cell r="AE420">
            <v>27270.980000000447</v>
          </cell>
          <cell r="AF420">
            <v>2064.390000000014</v>
          </cell>
          <cell r="AG420">
            <v>1806.9699999999721</v>
          </cell>
          <cell r="AH420">
            <v>2109.5900000000838</v>
          </cell>
          <cell r="AI420">
            <v>1813.2299999999814</v>
          </cell>
          <cell r="AJ420">
            <v>1789.2199999999721</v>
          </cell>
          <cell r="AK420">
            <v>2245.640000000014</v>
          </cell>
          <cell r="AL420">
            <v>2583.8999999999069</v>
          </cell>
          <cell r="AM420">
            <v>2688.2700000000186</v>
          </cell>
          <cell r="AN420">
            <v>2638.25</v>
          </cell>
          <cell r="AO420">
            <v>2527.7200000000303</v>
          </cell>
          <cell r="AP420">
            <v>2521.9000000000233</v>
          </cell>
          <cell r="AQ420">
            <v>2481.8999999999069</v>
          </cell>
          <cell r="AR420">
            <v>27190.870000000112</v>
          </cell>
          <cell r="AS420">
            <v>2064.390000000014</v>
          </cell>
          <cell r="AT420">
            <v>1726.859999999986</v>
          </cell>
          <cell r="AU420">
            <v>2109.5899999999674</v>
          </cell>
          <cell r="AV420">
            <v>1813.2299999999814</v>
          </cell>
          <cell r="AW420">
            <v>1789.2200000000885</v>
          </cell>
          <cell r="AX420">
            <v>2245.640000000014</v>
          </cell>
          <cell r="AY420">
            <v>2583.9000000000233</v>
          </cell>
          <cell r="AZ420">
            <v>2688.2700000000186</v>
          </cell>
          <cell r="BA420">
            <v>2638.2499999998836</v>
          </cell>
          <cell r="BB420">
            <v>2527.7199999999721</v>
          </cell>
          <cell r="BC420">
            <v>2521.9000000000233</v>
          </cell>
          <cell r="BD420">
            <v>2481.9000000000233</v>
          </cell>
          <cell r="BE420">
            <v>27190.870000001043</v>
          </cell>
          <cell r="BF420">
            <v>2064.390000000014</v>
          </cell>
          <cell r="BG420">
            <v>1726.8600000001024</v>
          </cell>
          <cell r="BH420">
            <v>2109.5899999999674</v>
          </cell>
          <cell r="BI420">
            <v>1813.2299999999814</v>
          </cell>
          <cell r="BJ420">
            <v>1789.2199999999721</v>
          </cell>
          <cell r="BK420">
            <v>2245.6399999998976</v>
          </cell>
          <cell r="BL420">
            <v>2583.9000000000233</v>
          </cell>
          <cell r="BM420">
            <v>2688.2699999999604</v>
          </cell>
          <cell r="BN420">
            <v>2638.25</v>
          </cell>
          <cell r="BO420">
            <v>2527.7200000000303</v>
          </cell>
          <cell r="BP420">
            <v>2521.8999999999651</v>
          </cell>
          <cell r="BQ420">
            <v>2481.8999999999651</v>
          </cell>
          <cell r="BR420">
            <v>27190.870000000112</v>
          </cell>
          <cell r="BS420">
            <v>2064.3899999999558</v>
          </cell>
          <cell r="BT420">
            <v>1726.859999999986</v>
          </cell>
          <cell r="BU420">
            <v>2109.5899999999674</v>
          </cell>
          <cell r="BV420">
            <v>1813.2299999999814</v>
          </cell>
          <cell r="BW420">
            <v>1789.2199999999721</v>
          </cell>
          <cell r="BX420">
            <v>2245.640000000014</v>
          </cell>
          <cell r="BY420">
            <v>2583.9000000000233</v>
          </cell>
          <cell r="BZ420">
            <v>2688.2700000000186</v>
          </cell>
          <cell r="CA420">
            <v>2638.25</v>
          </cell>
          <cell r="CB420">
            <v>2527.7199999999721</v>
          </cell>
          <cell r="CC420">
            <v>2521.9000000000233</v>
          </cell>
          <cell r="CD420">
            <v>2481.9000000000233</v>
          </cell>
          <cell r="CE420">
            <v>27270.980000000447</v>
          </cell>
          <cell r="CF420">
            <v>2064.390000000014</v>
          </cell>
          <cell r="CG420">
            <v>1806.9700000000303</v>
          </cell>
          <cell r="CH420">
            <v>2109.5899999999674</v>
          </cell>
          <cell r="CI420">
            <v>1813.2299999999814</v>
          </cell>
          <cell r="CJ420">
            <v>1789.2200000000303</v>
          </cell>
          <cell r="CK420">
            <v>2245.640000000014</v>
          </cell>
          <cell r="CL420">
            <v>2583.9000000000233</v>
          </cell>
          <cell r="CM420">
            <v>2688.2700000000186</v>
          </cell>
          <cell r="CN420">
            <v>2638.25</v>
          </cell>
          <cell r="CO420">
            <v>2527.7200000000885</v>
          </cell>
          <cell r="CP420">
            <v>2521.8999999999651</v>
          </cell>
          <cell r="CQ420">
            <v>2481.8999999999651</v>
          </cell>
          <cell r="CR420">
            <v>27190.870000001043</v>
          </cell>
          <cell r="CS420">
            <v>2064.390000000014</v>
          </cell>
          <cell r="CT420">
            <v>1726.8600000001024</v>
          </cell>
          <cell r="CU420">
            <v>2109.5899999999674</v>
          </cell>
          <cell r="CV420">
            <v>1813.2300000000396</v>
          </cell>
          <cell r="CW420">
            <v>1789.2200000000303</v>
          </cell>
          <cell r="CX420">
            <v>2245.640000000014</v>
          </cell>
          <cell r="CY420">
            <v>2583.9000000000233</v>
          </cell>
          <cell r="CZ420">
            <v>2688.2700000000186</v>
          </cell>
          <cell r="DA420">
            <v>2638.25</v>
          </cell>
          <cell r="DB420">
            <v>2527.7199999999721</v>
          </cell>
          <cell r="DC420">
            <v>2521.9000000000233</v>
          </cell>
          <cell r="DD420">
            <v>2481.8999999999069</v>
          </cell>
          <cell r="DE420">
            <v>27190.870000000112</v>
          </cell>
          <cell r="DF420">
            <v>2064.390000000014</v>
          </cell>
          <cell r="DG420">
            <v>1726.859999999986</v>
          </cell>
          <cell r="DH420">
            <v>2109.5899999999674</v>
          </cell>
          <cell r="DI420">
            <v>1813.2299999999814</v>
          </cell>
          <cell r="DJ420">
            <v>1789.2200000000885</v>
          </cell>
          <cell r="DK420">
            <v>2245.6399999999558</v>
          </cell>
          <cell r="DL420">
            <v>2583.9000000000233</v>
          </cell>
          <cell r="DM420">
            <v>2688.2700000000186</v>
          </cell>
          <cell r="DN420">
            <v>2638.25</v>
          </cell>
          <cell r="DO420">
            <v>2527.7199999999721</v>
          </cell>
          <cell r="DP420">
            <v>2521.8999999999651</v>
          </cell>
          <cell r="DQ420">
            <v>2481.8999999999651</v>
          </cell>
          <cell r="DR420">
            <v>27190.870000000112</v>
          </cell>
          <cell r="DS420">
            <v>2064.390000000014</v>
          </cell>
          <cell r="DT420">
            <v>1726.859999999986</v>
          </cell>
          <cell r="DU420">
            <v>2109.5899999999674</v>
          </cell>
          <cell r="DV420">
            <v>1813.2299999999814</v>
          </cell>
          <cell r="DW420">
            <v>1789.2199999999721</v>
          </cell>
          <cell r="DX420">
            <v>2245.640000000014</v>
          </cell>
          <cell r="DY420">
            <v>2583.8999999999069</v>
          </cell>
          <cell r="DZ420">
            <v>2688.2699999999604</v>
          </cell>
          <cell r="EA420">
            <v>2638.25</v>
          </cell>
          <cell r="EB420">
            <v>2527.7200000000303</v>
          </cell>
          <cell r="EC420">
            <v>2521.9000000000233</v>
          </cell>
          <cell r="ED420">
            <v>2481.9000000000233</v>
          </cell>
          <cell r="EE420">
            <v>0</v>
          </cell>
        </row>
        <row r="421">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0</v>
          </cell>
          <cell r="CL421">
            <v>0</v>
          </cell>
          <cell r="CM421">
            <v>0</v>
          </cell>
          <cell r="CN421">
            <v>0</v>
          </cell>
          <cell r="CO421">
            <v>0</v>
          </cell>
          <cell r="CP421">
            <v>0</v>
          </cell>
          <cell r="CQ421">
            <v>0</v>
          </cell>
          <cell r="CR421">
            <v>0</v>
          </cell>
          <cell r="CS421">
            <v>0</v>
          </cell>
          <cell r="CT421">
            <v>0</v>
          </cell>
          <cell r="CU421">
            <v>0</v>
          </cell>
          <cell r="CV421">
            <v>0</v>
          </cell>
          <cell r="CW421">
            <v>0</v>
          </cell>
          <cell r="CX421">
            <v>0</v>
          </cell>
          <cell r="CY421">
            <v>0</v>
          </cell>
          <cell r="CZ421">
            <v>0</v>
          </cell>
          <cell r="DA421">
            <v>0</v>
          </cell>
          <cell r="DB421">
            <v>0</v>
          </cell>
          <cell r="DC421">
            <v>0</v>
          </cell>
          <cell r="DD421">
            <v>0</v>
          </cell>
          <cell r="DE421">
            <v>0</v>
          </cell>
          <cell r="DF421">
            <v>0</v>
          </cell>
          <cell r="DG421">
            <v>0</v>
          </cell>
          <cell r="DH421">
            <v>0</v>
          </cell>
          <cell r="DI421">
            <v>0</v>
          </cell>
          <cell r="DJ421">
            <v>0</v>
          </cell>
          <cell r="DK421">
            <v>0</v>
          </cell>
          <cell r="DL421">
            <v>0</v>
          </cell>
          <cell r="DM421">
            <v>0</v>
          </cell>
          <cell r="DN421">
            <v>0</v>
          </cell>
          <cell r="DO421">
            <v>0</v>
          </cell>
          <cell r="DP421">
            <v>0</v>
          </cell>
          <cell r="DQ421">
            <v>0</v>
          </cell>
          <cell r="DR421">
            <v>0</v>
          </cell>
          <cell r="DS421">
            <v>0</v>
          </cell>
          <cell r="DT421">
            <v>0</v>
          </cell>
          <cell r="DU421">
            <v>0</v>
          </cell>
          <cell r="DV421">
            <v>0</v>
          </cell>
          <cell r="DW421">
            <v>0</v>
          </cell>
          <cell r="DX421">
            <v>0</v>
          </cell>
          <cell r="DY421">
            <v>0</v>
          </cell>
          <cell r="DZ421">
            <v>0</v>
          </cell>
          <cell r="EA421">
            <v>0</v>
          </cell>
          <cell r="EB421">
            <v>0</v>
          </cell>
          <cell r="EC421">
            <v>0</v>
          </cell>
          <cell r="ED421">
            <v>0</v>
          </cell>
          <cell r="EE421">
            <v>0</v>
          </cell>
        </row>
        <row r="422">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0</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row>
        <row r="423">
          <cell r="C423" t="str">
            <v xml:space="preserve">Douglas - Wells </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v>0</v>
          </cell>
          <cell r="CJ423">
            <v>0</v>
          </cell>
          <cell r="CK423">
            <v>0</v>
          </cell>
          <cell r="CL423">
            <v>0</v>
          </cell>
          <cell r="CM423">
            <v>0</v>
          </cell>
          <cell r="CN423">
            <v>0</v>
          </cell>
          <cell r="CO423">
            <v>0</v>
          </cell>
          <cell r="CP423">
            <v>0</v>
          </cell>
          <cell r="CQ423">
            <v>0</v>
          </cell>
          <cell r="CR423">
            <v>0</v>
          </cell>
          <cell r="CS423">
            <v>0</v>
          </cell>
          <cell r="CT423">
            <v>0</v>
          </cell>
          <cell r="CU423">
            <v>0</v>
          </cell>
          <cell r="CV423">
            <v>0</v>
          </cell>
          <cell r="CW423">
            <v>0</v>
          </cell>
          <cell r="CX423">
            <v>0</v>
          </cell>
          <cell r="CY423">
            <v>0</v>
          </cell>
          <cell r="CZ423">
            <v>0</v>
          </cell>
          <cell r="DA423">
            <v>0</v>
          </cell>
          <cell r="DB423">
            <v>0</v>
          </cell>
          <cell r="DC423">
            <v>0</v>
          </cell>
          <cell r="DD423">
            <v>0</v>
          </cell>
          <cell r="DE423">
            <v>0</v>
          </cell>
          <cell r="DF423">
            <v>0</v>
          </cell>
          <cell r="DG423">
            <v>0</v>
          </cell>
          <cell r="DH423">
            <v>0</v>
          </cell>
          <cell r="DI423">
            <v>0</v>
          </cell>
          <cell r="DJ423">
            <v>0</v>
          </cell>
          <cell r="DK423">
            <v>0</v>
          </cell>
          <cell r="DL423">
            <v>0</v>
          </cell>
          <cell r="DM423">
            <v>0</v>
          </cell>
          <cell r="DN423">
            <v>0</v>
          </cell>
          <cell r="DO423">
            <v>0</v>
          </cell>
          <cell r="DP423">
            <v>0</v>
          </cell>
          <cell r="DQ423">
            <v>0</v>
          </cell>
          <cell r="DR423">
            <v>0</v>
          </cell>
          <cell r="DS423">
            <v>0</v>
          </cell>
          <cell r="DT423">
            <v>0</v>
          </cell>
          <cell r="DU423">
            <v>0</v>
          </cell>
          <cell r="DV423">
            <v>0</v>
          </cell>
          <cell r="DW423">
            <v>0</v>
          </cell>
          <cell r="DX423">
            <v>0</v>
          </cell>
          <cell r="DY423">
            <v>0</v>
          </cell>
          <cell r="DZ423">
            <v>0</v>
          </cell>
          <cell r="EA423">
            <v>0</v>
          </cell>
          <cell r="EB423">
            <v>0</v>
          </cell>
          <cell r="EC423">
            <v>0</v>
          </cell>
          <cell r="ED423">
            <v>0</v>
          </cell>
          <cell r="EE423">
            <v>0</v>
          </cell>
        </row>
        <row r="424">
          <cell r="C424" t="str">
            <v>Grant Reasonable</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v>0</v>
          </cell>
          <cell r="CJ424">
            <v>0</v>
          </cell>
          <cell r="CK424">
            <v>0</v>
          </cell>
          <cell r="CL424">
            <v>0</v>
          </cell>
          <cell r="CM424">
            <v>0</v>
          </cell>
          <cell r="CN424">
            <v>0</v>
          </cell>
          <cell r="CO424">
            <v>0</v>
          </cell>
          <cell r="CP424">
            <v>0</v>
          </cell>
          <cell r="CQ424">
            <v>0</v>
          </cell>
          <cell r="CR424">
            <v>0</v>
          </cell>
          <cell r="CS424">
            <v>0</v>
          </cell>
          <cell r="CT424">
            <v>0</v>
          </cell>
          <cell r="CU424">
            <v>0</v>
          </cell>
          <cell r="CV424">
            <v>0</v>
          </cell>
          <cell r="CW424">
            <v>0</v>
          </cell>
          <cell r="CX424">
            <v>0</v>
          </cell>
          <cell r="CY424">
            <v>0</v>
          </cell>
          <cell r="CZ424">
            <v>0</v>
          </cell>
          <cell r="DA424">
            <v>0</v>
          </cell>
          <cell r="DB424">
            <v>0</v>
          </cell>
          <cell r="DC424">
            <v>0</v>
          </cell>
          <cell r="DD424">
            <v>0</v>
          </cell>
          <cell r="DE424">
            <v>0</v>
          </cell>
          <cell r="DF424">
            <v>0</v>
          </cell>
          <cell r="DG424">
            <v>0</v>
          </cell>
          <cell r="DH424">
            <v>0</v>
          </cell>
          <cell r="DI424">
            <v>0</v>
          </cell>
          <cell r="DJ424">
            <v>0</v>
          </cell>
          <cell r="DK424">
            <v>0</v>
          </cell>
          <cell r="DL424">
            <v>0</v>
          </cell>
          <cell r="DM424">
            <v>0</v>
          </cell>
          <cell r="DN424">
            <v>0</v>
          </cell>
          <cell r="DO424">
            <v>0</v>
          </cell>
          <cell r="DP424">
            <v>0</v>
          </cell>
          <cell r="DQ424">
            <v>0</v>
          </cell>
          <cell r="DR424">
            <v>0</v>
          </cell>
          <cell r="DS424">
            <v>0</v>
          </cell>
          <cell r="DT424">
            <v>0</v>
          </cell>
          <cell r="DU424">
            <v>0</v>
          </cell>
          <cell r="DV424">
            <v>0</v>
          </cell>
          <cell r="DW424">
            <v>0</v>
          </cell>
          <cell r="DX424">
            <v>0</v>
          </cell>
          <cell r="DY424">
            <v>0</v>
          </cell>
          <cell r="DZ424">
            <v>0</v>
          </cell>
          <cell r="EA424">
            <v>0</v>
          </cell>
          <cell r="EB424">
            <v>0</v>
          </cell>
          <cell r="EC424">
            <v>0</v>
          </cell>
          <cell r="ED424">
            <v>0</v>
          </cell>
          <cell r="EE424">
            <v>0</v>
          </cell>
        </row>
        <row r="425">
          <cell r="C425" t="str">
            <v xml:space="preserve">Grant Surplus </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H425">
            <v>0</v>
          </cell>
          <cell r="CI425">
            <v>0</v>
          </cell>
          <cell r="CJ425">
            <v>0</v>
          </cell>
          <cell r="CK425">
            <v>0</v>
          </cell>
          <cell r="CL425">
            <v>0</v>
          </cell>
          <cell r="CM425">
            <v>0</v>
          </cell>
          <cell r="CN425">
            <v>0</v>
          </cell>
          <cell r="CO425">
            <v>0</v>
          </cell>
          <cell r="CP425">
            <v>0</v>
          </cell>
          <cell r="CQ425">
            <v>0</v>
          </cell>
          <cell r="CR425">
            <v>0</v>
          </cell>
          <cell r="CS425">
            <v>0</v>
          </cell>
          <cell r="CT425">
            <v>0</v>
          </cell>
          <cell r="CU425">
            <v>0</v>
          </cell>
          <cell r="CV425">
            <v>0</v>
          </cell>
          <cell r="CW425">
            <v>0</v>
          </cell>
          <cell r="CX425">
            <v>0</v>
          </cell>
          <cell r="CY425">
            <v>0</v>
          </cell>
          <cell r="CZ425">
            <v>0</v>
          </cell>
          <cell r="DA425">
            <v>0</v>
          </cell>
          <cell r="DB425">
            <v>0</v>
          </cell>
          <cell r="DC425">
            <v>0</v>
          </cell>
          <cell r="DD425">
            <v>0</v>
          </cell>
          <cell r="DE425">
            <v>0</v>
          </cell>
          <cell r="DF425">
            <v>0</v>
          </cell>
          <cell r="DG425">
            <v>0</v>
          </cell>
          <cell r="DH425">
            <v>0</v>
          </cell>
          <cell r="DI425">
            <v>0</v>
          </cell>
          <cell r="DJ425">
            <v>0</v>
          </cell>
          <cell r="DK425">
            <v>0</v>
          </cell>
          <cell r="DL425">
            <v>0</v>
          </cell>
          <cell r="DM425">
            <v>0</v>
          </cell>
          <cell r="DN425">
            <v>0</v>
          </cell>
          <cell r="DO425">
            <v>0</v>
          </cell>
          <cell r="DP425">
            <v>0</v>
          </cell>
          <cell r="DQ425">
            <v>0</v>
          </cell>
          <cell r="DR425">
            <v>0</v>
          </cell>
          <cell r="DS425">
            <v>0</v>
          </cell>
          <cell r="DT425">
            <v>0</v>
          </cell>
          <cell r="DU425">
            <v>0</v>
          </cell>
          <cell r="DV425">
            <v>0</v>
          </cell>
          <cell r="DW425">
            <v>0</v>
          </cell>
          <cell r="DX425">
            <v>0</v>
          </cell>
          <cell r="DY425">
            <v>0</v>
          </cell>
          <cell r="DZ425">
            <v>0</v>
          </cell>
          <cell r="EA425">
            <v>0</v>
          </cell>
          <cell r="EB425">
            <v>0</v>
          </cell>
          <cell r="EC425">
            <v>0</v>
          </cell>
          <cell r="ED425">
            <v>0</v>
          </cell>
          <cell r="EE425">
            <v>0</v>
          </cell>
        </row>
        <row r="426">
          <cell r="C426" t="str">
            <v>Grant - Wanapum</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cell r="CJ426">
            <v>0</v>
          </cell>
          <cell r="CK426">
            <v>0</v>
          </cell>
          <cell r="CL426">
            <v>0</v>
          </cell>
          <cell r="CM426">
            <v>0</v>
          </cell>
          <cell r="CN426">
            <v>0</v>
          </cell>
          <cell r="CO426">
            <v>0</v>
          </cell>
          <cell r="CP426">
            <v>0</v>
          </cell>
          <cell r="CQ426">
            <v>0</v>
          </cell>
          <cell r="CR426">
            <v>0</v>
          </cell>
          <cell r="CS426">
            <v>0</v>
          </cell>
          <cell r="CT426">
            <v>0</v>
          </cell>
          <cell r="CU426">
            <v>0</v>
          </cell>
          <cell r="CV426">
            <v>0</v>
          </cell>
          <cell r="CW426">
            <v>0</v>
          </cell>
          <cell r="CX426">
            <v>0</v>
          </cell>
          <cell r="CY426">
            <v>0</v>
          </cell>
          <cell r="CZ426">
            <v>0</v>
          </cell>
          <cell r="DA426">
            <v>0</v>
          </cell>
          <cell r="DB426">
            <v>0</v>
          </cell>
          <cell r="DC426">
            <v>0</v>
          </cell>
          <cell r="DD426">
            <v>0</v>
          </cell>
          <cell r="DE426">
            <v>0</v>
          </cell>
          <cell r="DF426">
            <v>0</v>
          </cell>
          <cell r="DG426">
            <v>0</v>
          </cell>
          <cell r="DH426">
            <v>0</v>
          </cell>
          <cell r="DI426">
            <v>0</v>
          </cell>
          <cell r="DJ426">
            <v>0</v>
          </cell>
          <cell r="DK426">
            <v>0</v>
          </cell>
          <cell r="DL426">
            <v>0</v>
          </cell>
          <cell r="DM426">
            <v>0</v>
          </cell>
          <cell r="DN426">
            <v>0</v>
          </cell>
          <cell r="DO426">
            <v>0</v>
          </cell>
          <cell r="DP426">
            <v>0</v>
          </cell>
          <cell r="DQ426">
            <v>0</v>
          </cell>
          <cell r="DR426">
            <v>0</v>
          </cell>
          <cell r="DS426">
            <v>0</v>
          </cell>
          <cell r="DT426">
            <v>0</v>
          </cell>
          <cell r="DU426">
            <v>0</v>
          </cell>
          <cell r="DV426">
            <v>0</v>
          </cell>
          <cell r="DW426">
            <v>0</v>
          </cell>
          <cell r="DX426">
            <v>0</v>
          </cell>
          <cell r="DY426">
            <v>0</v>
          </cell>
          <cell r="DZ426">
            <v>0</v>
          </cell>
          <cell r="EA426">
            <v>0</v>
          </cell>
          <cell r="EB426">
            <v>0</v>
          </cell>
          <cell r="EC426">
            <v>0</v>
          </cell>
          <cell r="ED426">
            <v>0</v>
          </cell>
          <cell r="EE426">
            <v>0</v>
          </cell>
        </row>
        <row r="427">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v>0</v>
          </cell>
          <cell r="CJ427">
            <v>0</v>
          </cell>
          <cell r="CK427">
            <v>0</v>
          </cell>
          <cell r="CL427">
            <v>0</v>
          </cell>
          <cell r="CM427">
            <v>0</v>
          </cell>
          <cell r="CN427">
            <v>0</v>
          </cell>
          <cell r="CO427">
            <v>0</v>
          </cell>
          <cell r="CP427">
            <v>0</v>
          </cell>
          <cell r="CQ427">
            <v>0</v>
          </cell>
          <cell r="CR427">
            <v>0</v>
          </cell>
          <cell r="CS427">
            <v>0</v>
          </cell>
          <cell r="CT427">
            <v>0</v>
          </cell>
          <cell r="CU427">
            <v>0</v>
          </cell>
          <cell r="CV427">
            <v>0</v>
          </cell>
          <cell r="CW427">
            <v>0</v>
          </cell>
          <cell r="CX427">
            <v>0</v>
          </cell>
          <cell r="CY427">
            <v>0</v>
          </cell>
          <cell r="CZ427">
            <v>0</v>
          </cell>
          <cell r="DA427">
            <v>0</v>
          </cell>
          <cell r="DB427">
            <v>0</v>
          </cell>
          <cell r="DC427">
            <v>0</v>
          </cell>
          <cell r="DD427">
            <v>0</v>
          </cell>
          <cell r="DE427">
            <v>0</v>
          </cell>
          <cell r="DF427">
            <v>0</v>
          </cell>
          <cell r="DG427">
            <v>0</v>
          </cell>
          <cell r="DH427">
            <v>0</v>
          </cell>
          <cell r="DI427">
            <v>0</v>
          </cell>
          <cell r="DJ427">
            <v>0</v>
          </cell>
          <cell r="DK427">
            <v>0</v>
          </cell>
          <cell r="DL427">
            <v>0</v>
          </cell>
          <cell r="DM427">
            <v>0</v>
          </cell>
          <cell r="DN427">
            <v>0</v>
          </cell>
          <cell r="DO427">
            <v>0</v>
          </cell>
          <cell r="DP427">
            <v>0</v>
          </cell>
          <cell r="DQ427">
            <v>0</v>
          </cell>
          <cell r="DR427">
            <v>0</v>
          </cell>
          <cell r="DS427">
            <v>0</v>
          </cell>
          <cell r="DT427">
            <v>0</v>
          </cell>
          <cell r="DU427">
            <v>0</v>
          </cell>
          <cell r="DV427">
            <v>0</v>
          </cell>
          <cell r="DW427">
            <v>0</v>
          </cell>
          <cell r="DX427">
            <v>0</v>
          </cell>
          <cell r="DY427">
            <v>0</v>
          </cell>
          <cell r="DZ427">
            <v>0</v>
          </cell>
          <cell r="EA427">
            <v>0</v>
          </cell>
          <cell r="EB427">
            <v>0</v>
          </cell>
          <cell r="EC427">
            <v>0</v>
          </cell>
          <cell r="ED427">
            <v>0</v>
          </cell>
          <cell r="EE427">
            <v>0</v>
          </cell>
        </row>
        <row r="428">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0</v>
          </cell>
          <cell r="CO428">
            <v>0</v>
          </cell>
          <cell r="CP428">
            <v>0</v>
          </cell>
          <cell r="CQ428">
            <v>0</v>
          </cell>
          <cell r="CR428">
            <v>0</v>
          </cell>
          <cell r="CS428">
            <v>0</v>
          </cell>
          <cell r="CT428">
            <v>0</v>
          </cell>
          <cell r="CU428">
            <v>0</v>
          </cell>
          <cell r="CV428">
            <v>0</v>
          </cell>
          <cell r="CW428">
            <v>0</v>
          </cell>
          <cell r="CX428">
            <v>0</v>
          </cell>
          <cell r="CY428">
            <v>0</v>
          </cell>
          <cell r="CZ428">
            <v>0</v>
          </cell>
          <cell r="DA428">
            <v>0</v>
          </cell>
          <cell r="DB428">
            <v>0</v>
          </cell>
          <cell r="DC428">
            <v>0</v>
          </cell>
          <cell r="DD428">
            <v>0</v>
          </cell>
          <cell r="DE428">
            <v>0</v>
          </cell>
          <cell r="DF428">
            <v>0</v>
          </cell>
          <cell r="DG428">
            <v>0</v>
          </cell>
          <cell r="DH428">
            <v>0</v>
          </cell>
          <cell r="DI428">
            <v>0</v>
          </cell>
          <cell r="DJ428">
            <v>0</v>
          </cell>
          <cell r="DK428">
            <v>0</v>
          </cell>
          <cell r="DL428">
            <v>0</v>
          </cell>
          <cell r="DM428">
            <v>0</v>
          </cell>
          <cell r="DN428">
            <v>0</v>
          </cell>
          <cell r="DO428">
            <v>0</v>
          </cell>
          <cell r="DP428">
            <v>0</v>
          </cell>
          <cell r="DQ428">
            <v>0</v>
          </cell>
          <cell r="DR428">
            <v>0</v>
          </cell>
          <cell r="DS428">
            <v>0</v>
          </cell>
          <cell r="DT428">
            <v>0</v>
          </cell>
          <cell r="DU428">
            <v>0</v>
          </cell>
          <cell r="DV428">
            <v>0</v>
          </cell>
          <cell r="DW428">
            <v>0</v>
          </cell>
          <cell r="DX428">
            <v>0</v>
          </cell>
          <cell r="DY428">
            <v>0</v>
          </cell>
          <cell r="DZ428">
            <v>0</v>
          </cell>
          <cell r="EA428">
            <v>0</v>
          </cell>
          <cell r="EB428">
            <v>0</v>
          </cell>
          <cell r="EC428">
            <v>0</v>
          </cell>
          <cell r="ED428">
            <v>0</v>
          </cell>
          <cell r="EE428">
            <v>0</v>
          </cell>
        </row>
        <row r="429">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0</v>
          </cell>
          <cell r="CN429">
            <v>0</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DY429">
            <v>0</v>
          </cell>
          <cell r="DZ429">
            <v>0</v>
          </cell>
          <cell r="EA429">
            <v>0</v>
          </cell>
          <cell r="EB429">
            <v>0</v>
          </cell>
          <cell r="EC429">
            <v>0</v>
          </cell>
          <cell r="ED429">
            <v>0</v>
          </cell>
          <cell r="EE429">
            <v>0</v>
          </cell>
        </row>
        <row r="430">
          <cell r="F430">
            <v>2064.3899999998976</v>
          </cell>
          <cell r="G430">
            <v>1726.859999999986</v>
          </cell>
          <cell r="H430">
            <v>2109.5900000000838</v>
          </cell>
          <cell r="I430">
            <v>1813.2300000000396</v>
          </cell>
          <cell r="J430">
            <v>1789.2199999999721</v>
          </cell>
          <cell r="K430">
            <v>2245.640000000014</v>
          </cell>
          <cell r="L430">
            <v>2583.8999999999069</v>
          </cell>
          <cell r="M430">
            <v>2688.2699999999604</v>
          </cell>
          <cell r="N430">
            <v>2638.25</v>
          </cell>
          <cell r="O430">
            <v>2527.7199999999721</v>
          </cell>
          <cell r="P430">
            <v>2521.8999999999651</v>
          </cell>
          <cell r="Q430">
            <v>2481.9000000000233</v>
          </cell>
          <cell r="R430">
            <v>27190.870000000112</v>
          </cell>
          <cell r="S430">
            <v>2064.390000000014</v>
          </cell>
          <cell r="T430">
            <v>1726.859999999986</v>
          </cell>
          <cell r="U430">
            <v>2109.5899999999674</v>
          </cell>
          <cell r="V430">
            <v>1813.2299999999814</v>
          </cell>
          <cell r="W430">
            <v>1789.2199999999721</v>
          </cell>
          <cell r="X430">
            <v>2245.6399999998976</v>
          </cell>
          <cell r="Y430">
            <v>2583.9000000000233</v>
          </cell>
          <cell r="Z430">
            <v>2688.2700000000186</v>
          </cell>
          <cell r="AA430">
            <v>2638.2500000001164</v>
          </cell>
          <cell r="AB430">
            <v>2527.7200000000303</v>
          </cell>
          <cell r="AC430">
            <v>2521.9000000000233</v>
          </cell>
          <cell r="AD430">
            <v>2481.9000000000233</v>
          </cell>
          <cell r="AE430">
            <v>27270.980000000447</v>
          </cell>
          <cell r="AF430">
            <v>2064.390000000014</v>
          </cell>
          <cell r="AG430">
            <v>1806.9699999999721</v>
          </cell>
          <cell r="AH430">
            <v>2109.5900000000838</v>
          </cell>
          <cell r="AI430">
            <v>1813.2299999999814</v>
          </cell>
          <cell r="AJ430">
            <v>1789.2199999999721</v>
          </cell>
          <cell r="AK430">
            <v>2245.640000000014</v>
          </cell>
          <cell r="AL430">
            <v>2583.8999999999069</v>
          </cell>
          <cell r="AM430">
            <v>2688.2700000000186</v>
          </cell>
          <cell r="AN430">
            <v>2638.25</v>
          </cell>
          <cell r="AO430">
            <v>2527.7200000000303</v>
          </cell>
          <cell r="AP430">
            <v>2521.9000000000233</v>
          </cell>
          <cell r="AQ430">
            <v>2481.8999999999069</v>
          </cell>
          <cell r="AR430">
            <v>27190.870000000112</v>
          </cell>
          <cell r="AS430">
            <v>2064.390000000014</v>
          </cell>
          <cell r="AT430">
            <v>1726.859999999986</v>
          </cell>
          <cell r="AU430">
            <v>2109.5899999999674</v>
          </cell>
          <cell r="AV430">
            <v>1813.2299999999814</v>
          </cell>
          <cell r="AW430">
            <v>1789.2200000000885</v>
          </cell>
          <cell r="AX430">
            <v>2245.640000000014</v>
          </cell>
          <cell r="AY430">
            <v>2583.9000000000233</v>
          </cell>
          <cell r="AZ430">
            <v>2688.2700000000186</v>
          </cell>
          <cell r="BA430">
            <v>2638.2499999998836</v>
          </cell>
          <cell r="BB430">
            <v>2527.7199999999721</v>
          </cell>
          <cell r="BC430">
            <v>2521.9000000000233</v>
          </cell>
          <cell r="BD430">
            <v>2481.9000000000233</v>
          </cell>
          <cell r="BE430">
            <v>27190.870000001043</v>
          </cell>
          <cell r="BF430">
            <v>2064.390000000014</v>
          </cell>
          <cell r="BG430">
            <v>1726.8600000001024</v>
          </cell>
          <cell r="BH430">
            <v>2109.5899999999674</v>
          </cell>
          <cell r="BI430">
            <v>1813.2299999999814</v>
          </cell>
          <cell r="BJ430">
            <v>1789.2199999999721</v>
          </cell>
          <cell r="BK430">
            <v>2245.6399999998976</v>
          </cell>
          <cell r="BL430">
            <v>2583.9000000000233</v>
          </cell>
          <cell r="BM430">
            <v>2688.2699999999604</v>
          </cell>
          <cell r="BN430">
            <v>2638.25</v>
          </cell>
          <cell r="BO430">
            <v>2527.7200000000303</v>
          </cell>
          <cell r="BP430">
            <v>2521.8999999999651</v>
          </cell>
          <cell r="BQ430">
            <v>2481.8999999999651</v>
          </cell>
          <cell r="BR430">
            <v>27190.870000000112</v>
          </cell>
          <cell r="BS430">
            <v>2064.3899999999558</v>
          </cell>
          <cell r="BT430">
            <v>1726.859999999986</v>
          </cell>
          <cell r="BU430">
            <v>2109.5899999999674</v>
          </cell>
          <cell r="BV430">
            <v>1813.2299999999814</v>
          </cell>
          <cell r="BW430">
            <v>1789.2199999999721</v>
          </cell>
          <cell r="BX430">
            <v>2245.640000000014</v>
          </cell>
          <cell r="BY430">
            <v>2583.9000000000233</v>
          </cell>
          <cell r="BZ430">
            <v>2688.2700000000186</v>
          </cell>
          <cell r="CA430">
            <v>2638.25</v>
          </cell>
          <cell r="CB430">
            <v>2527.7199999999721</v>
          </cell>
          <cell r="CC430">
            <v>2521.9000000000233</v>
          </cell>
          <cell r="CD430">
            <v>2481.9000000000233</v>
          </cell>
          <cell r="CE430">
            <v>27270.980000000447</v>
          </cell>
          <cell r="CF430">
            <v>2064.390000000014</v>
          </cell>
          <cell r="CG430">
            <v>1806.9700000000303</v>
          </cell>
          <cell r="CH430">
            <v>2109.5899999999674</v>
          </cell>
          <cell r="CI430">
            <v>1813.2299999999814</v>
          </cell>
          <cell r="CJ430">
            <v>1789.2200000000303</v>
          </cell>
          <cell r="CK430">
            <v>2245.640000000014</v>
          </cell>
          <cell r="CL430">
            <v>2583.9000000000233</v>
          </cell>
          <cell r="CM430">
            <v>2688.2700000000186</v>
          </cell>
          <cell r="CN430">
            <v>2638.25</v>
          </cell>
          <cell r="CO430">
            <v>2527.7200000000885</v>
          </cell>
          <cell r="CP430">
            <v>2521.8999999999651</v>
          </cell>
          <cell r="CQ430">
            <v>2481.8999999999651</v>
          </cell>
          <cell r="CR430">
            <v>27190.870000001043</v>
          </cell>
          <cell r="CS430">
            <v>2064.390000000014</v>
          </cell>
          <cell r="CT430">
            <v>1726.8600000001024</v>
          </cell>
          <cell r="CU430">
            <v>2109.5899999999674</v>
          </cell>
          <cell r="CV430">
            <v>1813.2300000000396</v>
          </cell>
          <cell r="CW430">
            <v>1789.2200000000303</v>
          </cell>
          <cell r="CX430">
            <v>2245.640000000014</v>
          </cell>
          <cell r="CY430">
            <v>2583.9000000000233</v>
          </cell>
          <cell r="CZ430">
            <v>2688.2700000000186</v>
          </cell>
          <cell r="DA430">
            <v>2638.25</v>
          </cell>
          <cell r="DB430">
            <v>2527.7199999999721</v>
          </cell>
          <cell r="DC430">
            <v>2521.9000000000233</v>
          </cell>
          <cell r="DD430">
            <v>2481.8999999999069</v>
          </cell>
          <cell r="DE430">
            <v>27190.870000000112</v>
          </cell>
          <cell r="DF430">
            <v>2064.390000000014</v>
          </cell>
          <cell r="DG430">
            <v>1726.859999999986</v>
          </cell>
          <cell r="DH430">
            <v>2109.5899999999674</v>
          </cell>
          <cell r="DI430">
            <v>1813.2299999999814</v>
          </cell>
          <cell r="DJ430">
            <v>1789.2200000000885</v>
          </cell>
          <cell r="DK430">
            <v>2245.6399999999558</v>
          </cell>
          <cell r="DL430">
            <v>2583.9000000000233</v>
          </cell>
          <cell r="DM430">
            <v>2688.2700000000186</v>
          </cell>
          <cell r="DN430">
            <v>2638.25</v>
          </cell>
          <cell r="DO430">
            <v>2527.7199999999721</v>
          </cell>
          <cell r="DP430">
            <v>2521.8999999999651</v>
          </cell>
          <cell r="DQ430">
            <v>2481.8999999999651</v>
          </cell>
          <cell r="DR430">
            <v>27190.870000000112</v>
          </cell>
          <cell r="DS430">
            <v>2064.390000000014</v>
          </cell>
          <cell r="DT430">
            <v>1726.859999999986</v>
          </cell>
          <cell r="DU430">
            <v>2109.5899999999674</v>
          </cell>
          <cell r="DV430">
            <v>1813.2299999999814</v>
          </cell>
          <cell r="DW430">
            <v>1789.2199999999721</v>
          </cell>
          <cell r="DX430">
            <v>2245.640000000014</v>
          </cell>
          <cell r="DY430">
            <v>2583.8999999999069</v>
          </cell>
          <cell r="DZ430">
            <v>2688.2699999999604</v>
          </cell>
          <cell r="EA430">
            <v>2638.25</v>
          </cell>
          <cell r="EB430">
            <v>2527.7200000000303</v>
          </cell>
          <cell r="EC430">
            <v>2521.9000000000233</v>
          </cell>
          <cell r="ED430">
            <v>2481.9000000000233</v>
          </cell>
          <cell r="EE430">
            <v>0</v>
          </cell>
        </row>
        <row r="431">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v>0</v>
          </cell>
          <cell r="CJ431">
            <v>0</v>
          </cell>
          <cell r="CK431">
            <v>0</v>
          </cell>
          <cell r="CL431">
            <v>0</v>
          </cell>
          <cell r="CM431">
            <v>0</v>
          </cell>
          <cell r="CN431">
            <v>0</v>
          </cell>
          <cell r="CO431">
            <v>0</v>
          </cell>
          <cell r="CP431">
            <v>0</v>
          </cell>
          <cell r="CQ431">
            <v>0</v>
          </cell>
          <cell r="CR431">
            <v>0</v>
          </cell>
          <cell r="CS431">
            <v>0</v>
          </cell>
          <cell r="CT431">
            <v>0</v>
          </cell>
          <cell r="CU431">
            <v>0</v>
          </cell>
          <cell r="CV431">
            <v>0</v>
          </cell>
          <cell r="CW431">
            <v>0</v>
          </cell>
          <cell r="CX431">
            <v>0</v>
          </cell>
          <cell r="CY431">
            <v>0</v>
          </cell>
          <cell r="CZ431">
            <v>0</v>
          </cell>
          <cell r="DA431">
            <v>0</v>
          </cell>
          <cell r="DB431">
            <v>0</v>
          </cell>
          <cell r="DC431">
            <v>0</v>
          </cell>
          <cell r="DD431">
            <v>0</v>
          </cell>
          <cell r="DE431">
            <v>0</v>
          </cell>
          <cell r="DF431">
            <v>0</v>
          </cell>
          <cell r="DG431">
            <v>0</v>
          </cell>
          <cell r="DH431">
            <v>0</v>
          </cell>
          <cell r="DI431">
            <v>0</v>
          </cell>
          <cell r="DJ431">
            <v>0</v>
          </cell>
          <cell r="DK431">
            <v>0</v>
          </cell>
          <cell r="DL431">
            <v>0</v>
          </cell>
          <cell r="DM431">
            <v>0</v>
          </cell>
          <cell r="DN431">
            <v>0</v>
          </cell>
          <cell r="DO431">
            <v>0</v>
          </cell>
          <cell r="DP431">
            <v>0</v>
          </cell>
          <cell r="DQ431">
            <v>0</v>
          </cell>
          <cell r="DR431">
            <v>0</v>
          </cell>
          <cell r="DS431">
            <v>0</v>
          </cell>
          <cell r="DT431">
            <v>0</v>
          </cell>
          <cell r="DU431">
            <v>0</v>
          </cell>
          <cell r="DV431">
            <v>0</v>
          </cell>
          <cell r="DW431">
            <v>0</v>
          </cell>
          <cell r="DX431">
            <v>0</v>
          </cell>
          <cell r="DY431">
            <v>0</v>
          </cell>
          <cell r="DZ431">
            <v>0</v>
          </cell>
          <cell r="EA431">
            <v>0</v>
          </cell>
          <cell r="EB431">
            <v>0</v>
          </cell>
          <cell r="EC431">
            <v>0</v>
          </cell>
          <cell r="ED431">
            <v>0</v>
          </cell>
          <cell r="EE431">
            <v>0</v>
          </cell>
        </row>
        <row r="432">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v>0</v>
          </cell>
          <cell r="CJ432">
            <v>0</v>
          </cell>
          <cell r="CK432">
            <v>0</v>
          </cell>
          <cell r="CL432">
            <v>0</v>
          </cell>
          <cell r="CM432">
            <v>0</v>
          </cell>
          <cell r="CN432">
            <v>0</v>
          </cell>
          <cell r="CO432">
            <v>0</v>
          </cell>
          <cell r="CP432">
            <v>0</v>
          </cell>
          <cell r="CQ432">
            <v>0</v>
          </cell>
          <cell r="CR432">
            <v>0</v>
          </cell>
          <cell r="CS432">
            <v>0</v>
          </cell>
          <cell r="CT432">
            <v>0</v>
          </cell>
          <cell r="CU432">
            <v>0</v>
          </cell>
          <cell r="CV432">
            <v>0</v>
          </cell>
          <cell r="CW432">
            <v>0</v>
          </cell>
          <cell r="CX432">
            <v>0</v>
          </cell>
          <cell r="CY432">
            <v>0</v>
          </cell>
          <cell r="CZ432">
            <v>0</v>
          </cell>
          <cell r="DA432">
            <v>0</v>
          </cell>
          <cell r="DB432">
            <v>0</v>
          </cell>
          <cell r="DC432">
            <v>0</v>
          </cell>
          <cell r="DD432">
            <v>0</v>
          </cell>
          <cell r="DE432">
            <v>0</v>
          </cell>
          <cell r="DF432">
            <v>0</v>
          </cell>
          <cell r="DG432">
            <v>0</v>
          </cell>
          <cell r="DH432">
            <v>0</v>
          </cell>
          <cell r="DI432">
            <v>0</v>
          </cell>
          <cell r="DJ432">
            <v>0</v>
          </cell>
          <cell r="DK432">
            <v>0</v>
          </cell>
          <cell r="DL432">
            <v>0</v>
          </cell>
          <cell r="DM432">
            <v>0</v>
          </cell>
          <cell r="DN432">
            <v>0</v>
          </cell>
          <cell r="DO432">
            <v>0</v>
          </cell>
          <cell r="DP432">
            <v>0</v>
          </cell>
          <cell r="DQ432">
            <v>0</v>
          </cell>
          <cell r="DR432">
            <v>0</v>
          </cell>
          <cell r="DS432">
            <v>0</v>
          </cell>
          <cell r="DT432">
            <v>0</v>
          </cell>
          <cell r="DU432">
            <v>0</v>
          </cell>
          <cell r="DV432">
            <v>0</v>
          </cell>
          <cell r="DW432">
            <v>0</v>
          </cell>
          <cell r="DX432">
            <v>0</v>
          </cell>
          <cell r="DY432">
            <v>0</v>
          </cell>
          <cell r="DZ432">
            <v>0</v>
          </cell>
          <cell r="EA432">
            <v>0</v>
          </cell>
          <cell r="EB432">
            <v>0</v>
          </cell>
          <cell r="EC432">
            <v>0</v>
          </cell>
          <cell r="ED432">
            <v>0</v>
          </cell>
          <cell r="EE432">
            <v>0</v>
          </cell>
        </row>
        <row r="433">
          <cell r="C433" t="str">
            <v>APS Exchange</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v>0</v>
          </cell>
          <cell r="CJ433">
            <v>0</v>
          </cell>
          <cell r="CK433">
            <v>0</v>
          </cell>
          <cell r="CL433">
            <v>0</v>
          </cell>
          <cell r="CM433">
            <v>0</v>
          </cell>
          <cell r="CN433">
            <v>0</v>
          </cell>
          <cell r="CO433">
            <v>0</v>
          </cell>
          <cell r="CP433">
            <v>0</v>
          </cell>
          <cell r="CQ433">
            <v>0</v>
          </cell>
          <cell r="CR433">
            <v>0</v>
          </cell>
          <cell r="CS433">
            <v>0</v>
          </cell>
          <cell r="CT433">
            <v>0</v>
          </cell>
          <cell r="CU433">
            <v>0</v>
          </cell>
          <cell r="CV433">
            <v>0</v>
          </cell>
          <cell r="CW433">
            <v>0</v>
          </cell>
          <cell r="CX433">
            <v>0</v>
          </cell>
          <cell r="CY433">
            <v>0</v>
          </cell>
          <cell r="CZ433">
            <v>0</v>
          </cell>
          <cell r="DA433">
            <v>0</v>
          </cell>
          <cell r="DB433">
            <v>0</v>
          </cell>
          <cell r="DC433">
            <v>0</v>
          </cell>
          <cell r="DD433">
            <v>0</v>
          </cell>
          <cell r="DE433">
            <v>0</v>
          </cell>
          <cell r="DF433">
            <v>0</v>
          </cell>
          <cell r="DG433">
            <v>0</v>
          </cell>
          <cell r="DH433">
            <v>0</v>
          </cell>
          <cell r="DI433">
            <v>0</v>
          </cell>
          <cell r="DJ433">
            <v>0</v>
          </cell>
          <cell r="DK433">
            <v>0</v>
          </cell>
          <cell r="DL433">
            <v>0</v>
          </cell>
          <cell r="DM433">
            <v>0</v>
          </cell>
          <cell r="DN433">
            <v>0</v>
          </cell>
          <cell r="DO433">
            <v>0</v>
          </cell>
          <cell r="DP433">
            <v>0</v>
          </cell>
          <cell r="DQ433">
            <v>0</v>
          </cell>
          <cell r="DR433">
            <v>0</v>
          </cell>
          <cell r="DS433">
            <v>0</v>
          </cell>
          <cell r="DT433">
            <v>0</v>
          </cell>
          <cell r="DU433">
            <v>0</v>
          </cell>
          <cell r="DV433">
            <v>0</v>
          </cell>
          <cell r="DW433">
            <v>0</v>
          </cell>
          <cell r="DX433">
            <v>0</v>
          </cell>
          <cell r="DY433">
            <v>0</v>
          </cell>
          <cell r="DZ433">
            <v>0</v>
          </cell>
          <cell r="EA433">
            <v>0</v>
          </cell>
          <cell r="EB433">
            <v>0</v>
          </cell>
          <cell r="EC433">
            <v>0</v>
          </cell>
          <cell r="ED433">
            <v>0</v>
          </cell>
          <cell r="EE433">
            <v>0</v>
          </cell>
        </row>
        <row r="434">
          <cell r="C434" t="str">
            <v>BPA FC II Wind</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v>0</v>
          </cell>
          <cell r="CJ434">
            <v>0</v>
          </cell>
          <cell r="CK434">
            <v>0</v>
          </cell>
          <cell r="CL434">
            <v>0</v>
          </cell>
          <cell r="CM434">
            <v>0</v>
          </cell>
          <cell r="CN434">
            <v>0</v>
          </cell>
          <cell r="CO434">
            <v>0</v>
          </cell>
          <cell r="CP434">
            <v>0</v>
          </cell>
          <cell r="CQ434">
            <v>0</v>
          </cell>
          <cell r="CR434">
            <v>0</v>
          </cell>
          <cell r="CS434">
            <v>0</v>
          </cell>
          <cell r="CT434">
            <v>0</v>
          </cell>
          <cell r="CU434">
            <v>0</v>
          </cell>
          <cell r="CV434">
            <v>0</v>
          </cell>
          <cell r="CW434">
            <v>0</v>
          </cell>
          <cell r="CX434">
            <v>0</v>
          </cell>
          <cell r="CY434">
            <v>0</v>
          </cell>
          <cell r="CZ434">
            <v>0</v>
          </cell>
          <cell r="DA434">
            <v>0</v>
          </cell>
          <cell r="DB434">
            <v>0</v>
          </cell>
          <cell r="DC434">
            <v>0</v>
          </cell>
          <cell r="DD434">
            <v>0</v>
          </cell>
          <cell r="DE434">
            <v>0</v>
          </cell>
          <cell r="DF434">
            <v>0</v>
          </cell>
          <cell r="DG434">
            <v>0</v>
          </cell>
          <cell r="DH434">
            <v>0</v>
          </cell>
          <cell r="DI434">
            <v>0</v>
          </cell>
          <cell r="DJ434">
            <v>0</v>
          </cell>
          <cell r="DK434">
            <v>0</v>
          </cell>
          <cell r="DL434">
            <v>0</v>
          </cell>
          <cell r="DM434">
            <v>0</v>
          </cell>
          <cell r="DN434">
            <v>0</v>
          </cell>
          <cell r="DO434">
            <v>0</v>
          </cell>
          <cell r="DP434">
            <v>0</v>
          </cell>
          <cell r="DQ434">
            <v>0</v>
          </cell>
          <cell r="DR434">
            <v>0</v>
          </cell>
          <cell r="DS434">
            <v>0</v>
          </cell>
          <cell r="DT434">
            <v>0</v>
          </cell>
          <cell r="DU434">
            <v>0</v>
          </cell>
          <cell r="DV434">
            <v>0</v>
          </cell>
          <cell r="DW434">
            <v>0</v>
          </cell>
          <cell r="DX434">
            <v>0</v>
          </cell>
          <cell r="DY434">
            <v>0</v>
          </cell>
          <cell r="DZ434">
            <v>0</v>
          </cell>
          <cell r="EA434">
            <v>0</v>
          </cell>
          <cell r="EB434">
            <v>0</v>
          </cell>
          <cell r="EC434">
            <v>0</v>
          </cell>
          <cell r="ED434">
            <v>0</v>
          </cell>
          <cell r="EE434">
            <v>0</v>
          </cell>
        </row>
        <row r="435">
          <cell r="C435" t="str">
            <v>BPA FC IV Wind</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v>0</v>
          </cell>
          <cell r="CJ435">
            <v>0</v>
          </cell>
          <cell r="CK435">
            <v>0</v>
          </cell>
          <cell r="CL435">
            <v>0</v>
          </cell>
          <cell r="CM435">
            <v>0</v>
          </cell>
          <cell r="CN435">
            <v>0</v>
          </cell>
          <cell r="CO435">
            <v>0</v>
          </cell>
          <cell r="CP435">
            <v>0</v>
          </cell>
          <cell r="CQ435">
            <v>0</v>
          </cell>
          <cell r="CR435">
            <v>0</v>
          </cell>
          <cell r="CS435">
            <v>0</v>
          </cell>
          <cell r="CT435">
            <v>0</v>
          </cell>
          <cell r="CU435">
            <v>0</v>
          </cell>
          <cell r="CV435">
            <v>0</v>
          </cell>
          <cell r="CW435">
            <v>0</v>
          </cell>
          <cell r="CX435">
            <v>0</v>
          </cell>
          <cell r="CY435">
            <v>0</v>
          </cell>
          <cell r="CZ435">
            <v>0</v>
          </cell>
          <cell r="DA435">
            <v>0</v>
          </cell>
          <cell r="DB435">
            <v>0</v>
          </cell>
          <cell r="DC435">
            <v>0</v>
          </cell>
          <cell r="DD435">
            <v>0</v>
          </cell>
          <cell r="DE435">
            <v>0</v>
          </cell>
          <cell r="DF435">
            <v>0</v>
          </cell>
          <cell r="DG435">
            <v>0</v>
          </cell>
          <cell r="DH435">
            <v>0</v>
          </cell>
          <cell r="DI435">
            <v>0</v>
          </cell>
          <cell r="DJ435">
            <v>0</v>
          </cell>
          <cell r="DK435">
            <v>0</v>
          </cell>
          <cell r="DL435">
            <v>0</v>
          </cell>
          <cell r="DM435">
            <v>0</v>
          </cell>
          <cell r="DN435">
            <v>0</v>
          </cell>
          <cell r="DO435">
            <v>0</v>
          </cell>
          <cell r="DP435">
            <v>0</v>
          </cell>
          <cell r="DQ435">
            <v>0</v>
          </cell>
          <cell r="DR435">
            <v>0</v>
          </cell>
          <cell r="DS435">
            <v>0</v>
          </cell>
          <cell r="DT435">
            <v>0</v>
          </cell>
          <cell r="DU435">
            <v>0</v>
          </cell>
          <cell r="DV435">
            <v>0</v>
          </cell>
          <cell r="DW435">
            <v>0</v>
          </cell>
          <cell r="DX435">
            <v>0</v>
          </cell>
          <cell r="DY435">
            <v>0</v>
          </cell>
          <cell r="DZ435">
            <v>0</v>
          </cell>
          <cell r="EA435">
            <v>0</v>
          </cell>
          <cell r="EB435">
            <v>0</v>
          </cell>
          <cell r="EC435">
            <v>0</v>
          </cell>
          <cell r="ED435">
            <v>0</v>
          </cell>
          <cell r="EE435">
            <v>0</v>
          </cell>
        </row>
        <row r="436">
          <cell r="C436" t="str">
            <v>BPA Exchange</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0</v>
          </cell>
          <cell r="CN436">
            <v>0</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row>
        <row r="437">
          <cell r="C437" t="str">
            <v>BPA So. Idaho</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H437">
            <v>0</v>
          </cell>
          <cell r="CI437">
            <v>0</v>
          </cell>
          <cell r="CJ437">
            <v>0</v>
          </cell>
          <cell r="CK437">
            <v>0</v>
          </cell>
          <cell r="CL437">
            <v>0</v>
          </cell>
          <cell r="CM437">
            <v>0</v>
          </cell>
          <cell r="CN437">
            <v>0</v>
          </cell>
          <cell r="CO437">
            <v>0</v>
          </cell>
          <cell r="CP437">
            <v>0</v>
          </cell>
          <cell r="CQ437">
            <v>0</v>
          </cell>
          <cell r="CR437">
            <v>0</v>
          </cell>
          <cell r="CS437">
            <v>0</v>
          </cell>
          <cell r="CT437">
            <v>0</v>
          </cell>
          <cell r="CU437">
            <v>0</v>
          </cell>
          <cell r="CV437">
            <v>0</v>
          </cell>
          <cell r="CW437">
            <v>0</v>
          </cell>
          <cell r="CX437">
            <v>0</v>
          </cell>
          <cell r="CY437">
            <v>0</v>
          </cell>
          <cell r="CZ437">
            <v>0</v>
          </cell>
          <cell r="DA437">
            <v>0</v>
          </cell>
          <cell r="DB437">
            <v>0</v>
          </cell>
          <cell r="DC437">
            <v>0</v>
          </cell>
          <cell r="DD437">
            <v>0</v>
          </cell>
          <cell r="DE437">
            <v>0</v>
          </cell>
          <cell r="DF437">
            <v>0</v>
          </cell>
          <cell r="DG437">
            <v>0</v>
          </cell>
          <cell r="DH437">
            <v>0</v>
          </cell>
          <cell r="DI437">
            <v>0</v>
          </cell>
          <cell r="DJ437">
            <v>0</v>
          </cell>
          <cell r="DK437">
            <v>0</v>
          </cell>
          <cell r="DL437">
            <v>0</v>
          </cell>
          <cell r="DM437">
            <v>0</v>
          </cell>
          <cell r="DN437">
            <v>0</v>
          </cell>
          <cell r="DO437">
            <v>0</v>
          </cell>
          <cell r="DP437">
            <v>0</v>
          </cell>
          <cell r="DQ437">
            <v>0</v>
          </cell>
          <cell r="DR437">
            <v>0</v>
          </cell>
          <cell r="DS437">
            <v>0</v>
          </cell>
          <cell r="DT437">
            <v>0</v>
          </cell>
          <cell r="DU437">
            <v>0</v>
          </cell>
          <cell r="DV437">
            <v>0</v>
          </cell>
          <cell r="DW437">
            <v>0</v>
          </cell>
          <cell r="DX437">
            <v>0</v>
          </cell>
          <cell r="DY437">
            <v>0</v>
          </cell>
          <cell r="DZ437">
            <v>0</v>
          </cell>
          <cell r="EA437">
            <v>0</v>
          </cell>
          <cell r="EB437">
            <v>0</v>
          </cell>
          <cell r="EC437">
            <v>0</v>
          </cell>
          <cell r="ED437">
            <v>0</v>
          </cell>
          <cell r="EE437">
            <v>0</v>
          </cell>
        </row>
        <row r="438">
          <cell r="C438" t="str">
            <v>Cowlitz Swift</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0</v>
          </cell>
          <cell r="CB438">
            <v>0</v>
          </cell>
          <cell r="CC438">
            <v>0</v>
          </cell>
          <cell r="CD438">
            <v>0</v>
          </cell>
          <cell r="CE438">
            <v>0</v>
          </cell>
          <cell r="CF438">
            <v>0</v>
          </cell>
          <cell r="CG438">
            <v>0</v>
          </cell>
          <cell r="CH438">
            <v>0</v>
          </cell>
          <cell r="CI438">
            <v>0</v>
          </cell>
          <cell r="CJ438">
            <v>0</v>
          </cell>
          <cell r="CK438">
            <v>0</v>
          </cell>
          <cell r="CL438">
            <v>0</v>
          </cell>
          <cell r="CM438">
            <v>0</v>
          </cell>
          <cell r="CN438">
            <v>0</v>
          </cell>
          <cell r="CO438">
            <v>0</v>
          </cell>
          <cell r="CP438">
            <v>0</v>
          </cell>
          <cell r="CQ438">
            <v>0</v>
          </cell>
          <cell r="CR438">
            <v>0</v>
          </cell>
          <cell r="CS438">
            <v>0</v>
          </cell>
          <cell r="CT438">
            <v>0</v>
          </cell>
          <cell r="CU438">
            <v>0</v>
          </cell>
          <cell r="CV438">
            <v>0</v>
          </cell>
          <cell r="CW438">
            <v>0</v>
          </cell>
          <cell r="CX438">
            <v>0</v>
          </cell>
          <cell r="CY438">
            <v>0</v>
          </cell>
          <cell r="CZ438">
            <v>0</v>
          </cell>
          <cell r="DA438">
            <v>0</v>
          </cell>
          <cell r="DB438">
            <v>0</v>
          </cell>
          <cell r="DC438">
            <v>0</v>
          </cell>
          <cell r="DD438">
            <v>0</v>
          </cell>
          <cell r="DE438">
            <v>0</v>
          </cell>
          <cell r="DF438">
            <v>0</v>
          </cell>
          <cell r="DG438">
            <v>0</v>
          </cell>
          <cell r="DH438">
            <v>0</v>
          </cell>
          <cell r="DI438">
            <v>0</v>
          </cell>
          <cell r="DJ438">
            <v>0</v>
          </cell>
          <cell r="DK438">
            <v>0</v>
          </cell>
          <cell r="DL438">
            <v>0</v>
          </cell>
          <cell r="DM438">
            <v>0</v>
          </cell>
          <cell r="DN438">
            <v>0</v>
          </cell>
          <cell r="DO438">
            <v>0</v>
          </cell>
          <cell r="DP438">
            <v>0</v>
          </cell>
          <cell r="DQ438">
            <v>0</v>
          </cell>
          <cell r="DR438">
            <v>0</v>
          </cell>
          <cell r="DS438">
            <v>0</v>
          </cell>
          <cell r="DT438">
            <v>0</v>
          </cell>
          <cell r="DU438">
            <v>0</v>
          </cell>
          <cell r="DV438">
            <v>0</v>
          </cell>
          <cell r="DW438">
            <v>0</v>
          </cell>
          <cell r="DX438">
            <v>0</v>
          </cell>
          <cell r="DY438">
            <v>0</v>
          </cell>
          <cell r="DZ438">
            <v>0</v>
          </cell>
          <cell r="EA438">
            <v>0</v>
          </cell>
          <cell r="EB438">
            <v>0</v>
          </cell>
          <cell r="EC438">
            <v>0</v>
          </cell>
          <cell r="ED438">
            <v>0</v>
          </cell>
          <cell r="EE438">
            <v>0</v>
          </cell>
        </row>
        <row r="439">
          <cell r="C439" t="str">
            <v>EWEB FC I</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v>0</v>
          </cell>
          <cell r="CT439">
            <v>0</v>
          </cell>
          <cell r="CU439">
            <v>0</v>
          </cell>
          <cell r="CV439">
            <v>0</v>
          </cell>
          <cell r="CW439">
            <v>0</v>
          </cell>
          <cell r="CX439">
            <v>0</v>
          </cell>
          <cell r="CY439">
            <v>0</v>
          </cell>
          <cell r="CZ439">
            <v>0</v>
          </cell>
          <cell r="DA439">
            <v>0</v>
          </cell>
          <cell r="DB439">
            <v>0</v>
          </cell>
          <cell r="DC439">
            <v>0</v>
          </cell>
          <cell r="DD439">
            <v>0</v>
          </cell>
          <cell r="DE439">
            <v>0</v>
          </cell>
          <cell r="DF439">
            <v>0</v>
          </cell>
          <cell r="DG439">
            <v>0</v>
          </cell>
          <cell r="DH439">
            <v>0</v>
          </cell>
          <cell r="DI439">
            <v>0</v>
          </cell>
          <cell r="DJ439">
            <v>0</v>
          </cell>
          <cell r="DK439">
            <v>0</v>
          </cell>
          <cell r="DL439">
            <v>0</v>
          </cell>
          <cell r="DM439">
            <v>0</v>
          </cell>
          <cell r="DN439">
            <v>0</v>
          </cell>
          <cell r="DO439">
            <v>0</v>
          </cell>
          <cell r="DP439">
            <v>0</v>
          </cell>
          <cell r="DQ439">
            <v>0</v>
          </cell>
          <cell r="DR439">
            <v>0</v>
          </cell>
          <cell r="DS439">
            <v>0</v>
          </cell>
          <cell r="DT439">
            <v>0</v>
          </cell>
          <cell r="DU439">
            <v>0</v>
          </cell>
          <cell r="DV439">
            <v>0</v>
          </cell>
          <cell r="DW439">
            <v>0</v>
          </cell>
          <cell r="DX439">
            <v>0</v>
          </cell>
          <cell r="DY439">
            <v>0</v>
          </cell>
          <cell r="DZ439">
            <v>0</v>
          </cell>
          <cell r="EA439">
            <v>0</v>
          </cell>
          <cell r="EB439">
            <v>0</v>
          </cell>
          <cell r="EC439">
            <v>0</v>
          </cell>
          <cell r="ED439">
            <v>0</v>
          </cell>
          <cell r="EE439">
            <v>0</v>
          </cell>
        </row>
        <row r="440">
          <cell r="C440" t="str">
            <v>PSCo Exchange</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H440">
            <v>0</v>
          </cell>
          <cell r="CI440">
            <v>0</v>
          </cell>
          <cell r="CJ440">
            <v>0</v>
          </cell>
          <cell r="CK440">
            <v>0</v>
          </cell>
          <cell r="CL440">
            <v>0</v>
          </cell>
          <cell r="CM440">
            <v>0</v>
          </cell>
          <cell r="CN440">
            <v>0</v>
          </cell>
          <cell r="CO440">
            <v>0</v>
          </cell>
          <cell r="CP440">
            <v>0</v>
          </cell>
          <cell r="CQ440">
            <v>0</v>
          </cell>
          <cell r="CR440">
            <v>0</v>
          </cell>
          <cell r="CS440">
            <v>0</v>
          </cell>
          <cell r="CT440">
            <v>0</v>
          </cell>
          <cell r="CU440">
            <v>0</v>
          </cell>
          <cell r="CV440">
            <v>0</v>
          </cell>
          <cell r="CW440">
            <v>0</v>
          </cell>
          <cell r="CX440">
            <v>0</v>
          </cell>
          <cell r="CY440">
            <v>0</v>
          </cell>
          <cell r="CZ440">
            <v>0</v>
          </cell>
          <cell r="DA440">
            <v>0</v>
          </cell>
          <cell r="DB440">
            <v>0</v>
          </cell>
          <cell r="DC440">
            <v>0</v>
          </cell>
          <cell r="DD440">
            <v>0</v>
          </cell>
          <cell r="DE440">
            <v>0</v>
          </cell>
          <cell r="DF440">
            <v>0</v>
          </cell>
          <cell r="DG440">
            <v>0</v>
          </cell>
          <cell r="DH440">
            <v>0</v>
          </cell>
          <cell r="DI440">
            <v>0</v>
          </cell>
          <cell r="DJ440">
            <v>0</v>
          </cell>
          <cell r="DK440">
            <v>0</v>
          </cell>
          <cell r="DL440">
            <v>0</v>
          </cell>
          <cell r="DM440">
            <v>0</v>
          </cell>
          <cell r="DN440">
            <v>0</v>
          </cell>
          <cell r="DO440">
            <v>0</v>
          </cell>
          <cell r="DP440">
            <v>0</v>
          </cell>
          <cell r="DQ440">
            <v>0</v>
          </cell>
          <cell r="DR440">
            <v>0</v>
          </cell>
          <cell r="DS440">
            <v>0</v>
          </cell>
          <cell r="DT440">
            <v>0</v>
          </cell>
          <cell r="DU440">
            <v>0</v>
          </cell>
          <cell r="DV440">
            <v>0</v>
          </cell>
          <cell r="DW440">
            <v>0</v>
          </cell>
          <cell r="DX440">
            <v>0</v>
          </cell>
          <cell r="DY440">
            <v>0</v>
          </cell>
          <cell r="DZ440">
            <v>0</v>
          </cell>
          <cell r="EA440">
            <v>0</v>
          </cell>
          <cell r="EB440">
            <v>0</v>
          </cell>
          <cell r="EC440">
            <v>0</v>
          </cell>
          <cell r="ED440">
            <v>0</v>
          </cell>
          <cell r="EE440">
            <v>0</v>
          </cell>
        </row>
        <row r="441">
          <cell r="C441" t="str">
            <v>PSCO FC III</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cell r="CJ441">
            <v>0</v>
          </cell>
          <cell r="CK441">
            <v>0</v>
          </cell>
          <cell r="CL441">
            <v>0</v>
          </cell>
          <cell r="CM441">
            <v>0</v>
          </cell>
          <cell r="CN441">
            <v>0</v>
          </cell>
          <cell r="CO441">
            <v>0</v>
          </cell>
          <cell r="CP441">
            <v>0</v>
          </cell>
          <cell r="CQ441">
            <v>0</v>
          </cell>
          <cell r="CR441">
            <v>0</v>
          </cell>
          <cell r="CS441">
            <v>0</v>
          </cell>
          <cell r="CT441">
            <v>0</v>
          </cell>
          <cell r="CU441">
            <v>0</v>
          </cell>
          <cell r="CV441">
            <v>0</v>
          </cell>
          <cell r="CW441">
            <v>0</v>
          </cell>
          <cell r="CX441">
            <v>0</v>
          </cell>
          <cell r="CY441">
            <v>0</v>
          </cell>
          <cell r="CZ441">
            <v>0</v>
          </cell>
          <cell r="DA441">
            <v>0</v>
          </cell>
          <cell r="DB441">
            <v>0</v>
          </cell>
          <cell r="DC441">
            <v>0</v>
          </cell>
          <cell r="DD441">
            <v>0</v>
          </cell>
          <cell r="DE441">
            <v>0</v>
          </cell>
          <cell r="DF441">
            <v>0</v>
          </cell>
          <cell r="DG441">
            <v>0</v>
          </cell>
          <cell r="DH441">
            <v>0</v>
          </cell>
          <cell r="DI441">
            <v>0</v>
          </cell>
          <cell r="DJ441">
            <v>0</v>
          </cell>
          <cell r="DK441">
            <v>0</v>
          </cell>
          <cell r="DL441">
            <v>0</v>
          </cell>
          <cell r="DM441">
            <v>0</v>
          </cell>
          <cell r="DN441">
            <v>0</v>
          </cell>
          <cell r="DO441">
            <v>0</v>
          </cell>
          <cell r="DP441">
            <v>0</v>
          </cell>
          <cell r="DQ441">
            <v>0</v>
          </cell>
          <cell r="DR441">
            <v>0</v>
          </cell>
          <cell r="DS441">
            <v>0</v>
          </cell>
          <cell r="DT441">
            <v>0</v>
          </cell>
          <cell r="DU441">
            <v>0</v>
          </cell>
          <cell r="DV441">
            <v>0</v>
          </cell>
          <cell r="DW441">
            <v>0</v>
          </cell>
          <cell r="DX441">
            <v>0</v>
          </cell>
          <cell r="DY441">
            <v>0</v>
          </cell>
          <cell r="DZ441">
            <v>0</v>
          </cell>
          <cell r="EA441">
            <v>0</v>
          </cell>
          <cell r="EB441">
            <v>0</v>
          </cell>
          <cell r="EC441">
            <v>0</v>
          </cell>
          <cell r="ED441">
            <v>0</v>
          </cell>
          <cell r="EE441">
            <v>0</v>
          </cell>
        </row>
        <row r="442">
          <cell r="C442" t="str">
            <v>Redding Exchange</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H442">
            <v>0</v>
          </cell>
          <cell r="CI442">
            <v>0</v>
          </cell>
          <cell r="CJ442">
            <v>0</v>
          </cell>
          <cell r="CK442">
            <v>0</v>
          </cell>
          <cell r="CL442">
            <v>0</v>
          </cell>
          <cell r="CM442">
            <v>0</v>
          </cell>
          <cell r="CN442">
            <v>0</v>
          </cell>
          <cell r="CO442">
            <v>0</v>
          </cell>
          <cell r="CP442">
            <v>0</v>
          </cell>
          <cell r="CQ442">
            <v>0</v>
          </cell>
          <cell r="CR442">
            <v>0</v>
          </cell>
          <cell r="CS442">
            <v>0</v>
          </cell>
          <cell r="CT442">
            <v>0</v>
          </cell>
          <cell r="CU442">
            <v>0</v>
          </cell>
          <cell r="CV442">
            <v>0</v>
          </cell>
          <cell r="CW442">
            <v>0</v>
          </cell>
          <cell r="CX442">
            <v>0</v>
          </cell>
          <cell r="CY442">
            <v>0</v>
          </cell>
          <cell r="CZ442">
            <v>0</v>
          </cell>
          <cell r="DA442">
            <v>0</v>
          </cell>
          <cell r="DB442">
            <v>0</v>
          </cell>
          <cell r="DC442">
            <v>0</v>
          </cell>
          <cell r="DD442">
            <v>0</v>
          </cell>
          <cell r="DE442">
            <v>0</v>
          </cell>
          <cell r="DF442">
            <v>0</v>
          </cell>
          <cell r="DG442">
            <v>0</v>
          </cell>
          <cell r="DH442">
            <v>0</v>
          </cell>
          <cell r="DI442">
            <v>0</v>
          </cell>
          <cell r="DJ442">
            <v>0</v>
          </cell>
          <cell r="DK442">
            <v>0</v>
          </cell>
          <cell r="DL442">
            <v>0</v>
          </cell>
          <cell r="DM442">
            <v>0</v>
          </cell>
          <cell r="DN442">
            <v>0</v>
          </cell>
          <cell r="DO442">
            <v>0</v>
          </cell>
          <cell r="DP442">
            <v>0</v>
          </cell>
          <cell r="DQ442">
            <v>0</v>
          </cell>
          <cell r="DR442">
            <v>0</v>
          </cell>
          <cell r="DS442">
            <v>0</v>
          </cell>
          <cell r="DT442">
            <v>0</v>
          </cell>
          <cell r="DU442">
            <v>0</v>
          </cell>
          <cell r="DV442">
            <v>0</v>
          </cell>
          <cell r="DW442">
            <v>0</v>
          </cell>
          <cell r="DX442">
            <v>0</v>
          </cell>
          <cell r="DY442">
            <v>0</v>
          </cell>
          <cell r="DZ442">
            <v>0</v>
          </cell>
          <cell r="EA442">
            <v>0</v>
          </cell>
          <cell r="EB442">
            <v>0</v>
          </cell>
          <cell r="EC442">
            <v>0</v>
          </cell>
          <cell r="ED442">
            <v>0</v>
          </cell>
          <cell r="EE442">
            <v>0</v>
          </cell>
        </row>
        <row r="443">
          <cell r="C443" t="str">
            <v>SCL State Line</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0</v>
          </cell>
          <cell r="CB443">
            <v>0</v>
          </cell>
          <cell r="CC443">
            <v>0</v>
          </cell>
          <cell r="CD443">
            <v>0</v>
          </cell>
          <cell r="CE443">
            <v>0</v>
          </cell>
          <cell r="CF443">
            <v>0</v>
          </cell>
          <cell r="CG443">
            <v>0</v>
          </cell>
          <cell r="CH443">
            <v>0</v>
          </cell>
          <cell r="CI443">
            <v>0</v>
          </cell>
          <cell r="CJ443">
            <v>0</v>
          </cell>
          <cell r="CK443">
            <v>0</v>
          </cell>
          <cell r="CL443">
            <v>0</v>
          </cell>
          <cell r="CM443">
            <v>0</v>
          </cell>
          <cell r="CN443">
            <v>0</v>
          </cell>
          <cell r="CO443">
            <v>0</v>
          </cell>
          <cell r="CP443">
            <v>0</v>
          </cell>
          <cell r="CQ443">
            <v>0</v>
          </cell>
          <cell r="CR443">
            <v>0</v>
          </cell>
          <cell r="CS443">
            <v>0</v>
          </cell>
          <cell r="CT443">
            <v>0</v>
          </cell>
          <cell r="CU443">
            <v>0</v>
          </cell>
          <cell r="CV443">
            <v>0</v>
          </cell>
          <cell r="CW443">
            <v>0</v>
          </cell>
          <cell r="CX443">
            <v>0</v>
          </cell>
          <cell r="CY443">
            <v>0</v>
          </cell>
          <cell r="CZ443">
            <v>0</v>
          </cell>
          <cell r="DA443">
            <v>0</v>
          </cell>
          <cell r="DB443">
            <v>0</v>
          </cell>
          <cell r="DC443">
            <v>0</v>
          </cell>
          <cell r="DD443">
            <v>0</v>
          </cell>
          <cell r="DE443">
            <v>0</v>
          </cell>
          <cell r="DF443">
            <v>0</v>
          </cell>
          <cell r="DG443">
            <v>0</v>
          </cell>
          <cell r="DH443">
            <v>0</v>
          </cell>
          <cell r="DI443">
            <v>0</v>
          </cell>
          <cell r="DJ443">
            <v>0</v>
          </cell>
          <cell r="DK443">
            <v>0</v>
          </cell>
          <cell r="DL443">
            <v>0</v>
          </cell>
          <cell r="DM443">
            <v>0</v>
          </cell>
          <cell r="DN443">
            <v>0</v>
          </cell>
          <cell r="DO443">
            <v>0</v>
          </cell>
          <cell r="DP443">
            <v>0</v>
          </cell>
          <cell r="DQ443">
            <v>0</v>
          </cell>
          <cell r="DR443">
            <v>0</v>
          </cell>
          <cell r="DS443">
            <v>0</v>
          </cell>
          <cell r="DT443">
            <v>0</v>
          </cell>
          <cell r="DU443">
            <v>0</v>
          </cell>
          <cell r="DV443">
            <v>0</v>
          </cell>
          <cell r="DW443">
            <v>0</v>
          </cell>
          <cell r="DX443">
            <v>0</v>
          </cell>
          <cell r="DY443">
            <v>0</v>
          </cell>
          <cell r="DZ443">
            <v>0</v>
          </cell>
          <cell r="EA443">
            <v>0</v>
          </cell>
          <cell r="EB443">
            <v>0</v>
          </cell>
          <cell r="EC443">
            <v>0</v>
          </cell>
          <cell r="ED443">
            <v>0</v>
          </cell>
          <cell r="EE443">
            <v>0</v>
          </cell>
        </row>
        <row r="444">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0</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row>
        <row r="445">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0</v>
          </cell>
          <cell r="CH445">
            <v>0</v>
          </cell>
          <cell r="CI445">
            <v>0</v>
          </cell>
          <cell r="CJ445">
            <v>0</v>
          </cell>
          <cell r="CK445">
            <v>0</v>
          </cell>
          <cell r="CL445">
            <v>0</v>
          </cell>
          <cell r="CM445">
            <v>0</v>
          </cell>
          <cell r="CN445">
            <v>0</v>
          </cell>
          <cell r="CO445">
            <v>0</v>
          </cell>
          <cell r="CP445">
            <v>0</v>
          </cell>
          <cell r="CQ445">
            <v>0</v>
          </cell>
          <cell r="CR445">
            <v>0</v>
          </cell>
          <cell r="CS445">
            <v>0</v>
          </cell>
          <cell r="CT445">
            <v>0</v>
          </cell>
          <cell r="CU445">
            <v>0</v>
          </cell>
          <cell r="CV445">
            <v>0</v>
          </cell>
          <cell r="CW445">
            <v>0</v>
          </cell>
          <cell r="CX445">
            <v>0</v>
          </cell>
          <cell r="CY445">
            <v>0</v>
          </cell>
          <cell r="CZ445">
            <v>0</v>
          </cell>
          <cell r="DA445">
            <v>0</v>
          </cell>
          <cell r="DB445">
            <v>0</v>
          </cell>
          <cell r="DC445">
            <v>0</v>
          </cell>
          <cell r="DD445">
            <v>0</v>
          </cell>
          <cell r="DE445">
            <v>0</v>
          </cell>
          <cell r="DF445">
            <v>0</v>
          </cell>
          <cell r="DG445">
            <v>0</v>
          </cell>
          <cell r="DH445">
            <v>0</v>
          </cell>
          <cell r="DI445">
            <v>0</v>
          </cell>
          <cell r="DJ445">
            <v>0</v>
          </cell>
          <cell r="DK445">
            <v>0</v>
          </cell>
          <cell r="DL445">
            <v>0</v>
          </cell>
          <cell r="DM445">
            <v>0</v>
          </cell>
          <cell r="DN445">
            <v>0</v>
          </cell>
          <cell r="DO445">
            <v>0</v>
          </cell>
          <cell r="DP445">
            <v>0</v>
          </cell>
          <cell r="DQ445">
            <v>0</v>
          </cell>
          <cell r="DR445">
            <v>0</v>
          </cell>
          <cell r="DS445">
            <v>0</v>
          </cell>
          <cell r="DT445">
            <v>0</v>
          </cell>
          <cell r="DU445">
            <v>0</v>
          </cell>
          <cell r="DV445">
            <v>0</v>
          </cell>
          <cell r="DW445">
            <v>0</v>
          </cell>
          <cell r="DX445">
            <v>0</v>
          </cell>
          <cell r="DY445">
            <v>0</v>
          </cell>
          <cell r="DZ445">
            <v>0</v>
          </cell>
          <cell r="EA445">
            <v>0</v>
          </cell>
          <cell r="EB445">
            <v>0</v>
          </cell>
          <cell r="EC445">
            <v>0</v>
          </cell>
          <cell r="ED445">
            <v>0</v>
          </cell>
          <cell r="EE445">
            <v>0</v>
          </cell>
        </row>
        <row r="446">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0</v>
          </cell>
          <cell r="CH446">
            <v>0</v>
          </cell>
          <cell r="CI446">
            <v>0</v>
          </cell>
          <cell r="CJ446">
            <v>0</v>
          </cell>
          <cell r="CK446">
            <v>0</v>
          </cell>
          <cell r="CL446">
            <v>0</v>
          </cell>
          <cell r="CM446">
            <v>0</v>
          </cell>
          <cell r="CN446">
            <v>0</v>
          </cell>
          <cell r="CO446">
            <v>0</v>
          </cell>
          <cell r="CP446">
            <v>0</v>
          </cell>
          <cell r="CQ446">
            <v>0</v>
          </cell>
          <cell r="CR446">
            <v>0</v>
          </cell>
          <cell r="CS446">
            <v>0</v>
          </cell>
          <cell r="CT446">
            <v>0</v>
          </cell>
          <cell r="CU446">
            <v>0</v>
          </cell>
          <cell r="CV446">
            <v>0</v>
          </cell>
          <cell r="CW446">
            <v>0</v>
          </cell>
          <cell r="CX446">
            <v>0</v>
          </cell>
          <cell r="CY446">
            <v>0</v>
          </cell>
          <cell r="CZ446">
            <v>0</v>
          </cell>
          <cell r="DA446">
            <v>0</v>
          </cell>
          <cell r="DB446">
            <v>0</v>
          </cell>
          <cell r="DC446">
            <v>0</v>
          </cell>
          <cell r="DD446">
            <v>0</v>
          </cell>
          <cell r="DE446">
            <v>0</v>
          </cell>
          <cell r="DF446">
            <v>0</v>
          </cell>
          <cell r="DG446">
            <v>0</v>
          </cell>
          <cell r="DH446">
            <v>0</v>
          </cell>
          <cell r="DI446">
            <v>0</v>
          </cell>
          <cell r="DJ446">
            <v>0</v>
          </cell>
          <cell r="DK446">
            <v>0</v>
          </cell>
          <cell r="DL446">
            <v>0</v>
          </cell>
          <cell r="DM446">
            <v>0</v>
          </cell>
          <cell r="DN446">
            <v>0</v>
          </cell>
          <cell r="DO446">
            <v>0</v>
          </cell>
          <cell r="DP446">
            <v>0</v>
          </cell>
          <cell r="DQ446">
            <v>0</v>
          </cell>
          <cell r="DR446">
            <v>0</v>
          </cell>
          <cell r="DS446">
            <v>0</v>
          </cell>
          <cell r="DT446">
            <v>0</v>
          </cell>
          <cell r="DU446">
            <v>0</v>
          </cell>
          <cell r="DV446">
            <v>0</v>
          </cell>
          <cell r="DW446">
            <v>0</v>
          </cell>
          <cell r="DX446">
            <v>0</v>
          </cell>
          <cell r="DY446">
            <v>0</v>
          </cell>
          <cell r="DZ446">
            <v>0</v>
          </cell>
          <cell r="EA446">
            <v>0</v>
          </cell>
          <cell r="EB446">
            <v>0</v>
          </cell>
          <cell r="EC446">
            <v>0</v>
          </cell>
          <cell r="ED446">
            <v>0</v>
          </cell>
          <cell r="EE446">
            <v>0</v>
          </cell>
        </row>
        <row r="447">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I447">
            <v>0</v>
          </cell>
          <cell r="CJ447">
            <v>0</v>
          </cell>
          <cell r="CK447">
            <v>0</v>
          </cell>
          <cell r="CL447">
            <v>0</v>
          </cell>
          <cell r="CM447">
            <v>0</v>
          </cell>
          <cell r="CN447">
            <v>0</v>
          </cell>
          <cell r="CO447">
            <v>0</v>
          </cell>
          <cell r="CP447">
            <v>0</v>
          </cell>
          <cell r="CQ447">
            <v>0</v>
          </cell>
          <cell r="CR447">
            <v>0</v>
          </cell>
          <cell r="CS447">
            <v>0</v>
          </cell>
          <cell r="CT447">
            <v>0</v>
          </cell>
          <cell r="CU447">
            <v>0</v>
          </cell>
          <cell r="CV447">
            <v>0</v>
          </cell>
          <cell r="CW447">
            <v>0</v>
          </cell>
          <cell r="CX447">
            <v>0</v>
          </cell>
          <cell r="CY447">
            <v>0</v>
          </cell>
          <cell r="CZ447">
            <v>0</v>
          </cell>
          <cell r="DA447">
            <v>0</v>
          </cell>
          <cell r="DB447">
            <v>0</v>
          </cell>
          <cell r="DC447">
            <v>0</v>
          </cell>
          <cell r="DD447">
            <v>0</v>
          </cell>
          <cell r="DE447">
            <v>0</v>
          </cell>
          <cell r="DF447">
            <v>0</v>
          </cell>
          <cell r="DG447">
            <v>0</v>
          </cell>
          <cell r="DH447">
            <v>0</v>
          </cell>
          <cell r="DI447">
            <v>0</v>
          </cell>
          <cell r="DJ447">
            <v>0</v>
          </cell>
          <cell r="DK447">
            <v>0</v>
          </cell>
          <cell r="DL447">
            <v>0</v>
          </cell>
          <cell r="DM447">
            <v>0</v>
          </cell>
          <cell r="DN447">
            <v>0</v>
          </cell>
          <cell r="DO447">
            <v>0</v>
          </cell>
          <cell r="DP447">
            <v>0</v>
          </cell>
          <cell r="DQ447">
            <v>0</v>
          </cell>
          <cell r="DR447">
            <v>0</v>
          </cell>
          <cell r="DS447">
            <v>0</v>
          </cell>
          <cell r="DT447">
            <v>0</v>
          </cell>
          <cell r="DU447">
            <v>0</v>
          </cell>
          <cell r="DV447">
            <v>0</v>
          </cell>
          <cell r="DW447">
            <v>0</v>
          </cell>
          <cell r="DX447">
            <v>0</v>
          </cell>
          <cell r="DY447">
            <v>0</v>
          </cell>
          <cell r="DZ447">
            <v>0</v>
          </cell>
          <cell r="EA447">
            <v>0</v>
          </cell>
          <cell r="EB447">
            <v>0</v>
          </cell>
          <cell r="EC447">
            <v>0</v>
          </cell>
          <cell r="ED447">
            <v>0</v>
          </cell>
          <cell r="EE447">
            <v>0</v>
          </cell>
        </row>
        <row r="448">
          <cell r="C448" t="str">
            <v>COB</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0</v>
          </cell>
          <cell r="CB448">
            <v>0</v>
          </cell>
          <cell r="CC448">
            <v>0</v>
          </cell>
          <cell r="CD448">
            <v>0</v>
          </cell>
          <cell r="CE448">
            <v>0</v>
          </cell>
          <cell r="CF448">
            <v>0</v>
          </cell>
          <cell r="CG448">
            <v>0</v>
          </cell>
          <cell r="CH448">
            <v>0</v>
          </cell>
          <cell r="CI448">
            <v>0</v>
          </cell>
          <cell r="CJ448">
            <v>0</v>
          </cell>
          <cell r="CK448">
            <v>0</v>
          </cell>
          <cell r="CL448">
            <v>0</v>
          </cell>
          <cell r="CM448">
            <v>0</v>
          </cell>
          <cell r="CN448">
            <v>0</v>
          </cell>
          <cell r="CO448">
            <v>0</v>
          </cell>
          <cell r="CP448">
            <v>0</v>
          </cell>
          <cell r="CQ448">
            <v>0</v>
          </cell>
          <cell r="CR448">
            <v>0</v>
          </cell>
          <cell r="CS448">
            <v>0</v>
          </cell>
          <cell r="CT448">
            <v>0</v>
          </cell>
          <cell r="CU448">
            <v>0</v>
          </cell>
          <cell r="CV448">
            <v>0</v>
          </cell>
          <cell r="CW448">
            <v>0</v>
          </cell>
          <cell r="CX448">
            <v>0</v>
          </cell>
          <cell r="CY448">
            <v>0</v>
          </cell>
          <cell r="CZ448">
            <v>0</v>
          </cell>
          <cell r="DA448">
            <v>0</v>
          </cell>
          <cell r="DB448">
            <v>0</v>
          </cell>
          <cell r="DC448">
            <v>0</v>
          </cell>
          <cell r="DD448">
            <v>0</v>
          </cell>
          <cell r="DE448">
            <v>0</v>
          </cell>
          <cell r="DF448">
            <v>0</v>
          </cell>
          <cell r="DG448">
            <v>0</v>
          </cell>
          <cell r="DH448">
            <v>0</v>
          </cell>
          <cell r="DI448">
            <v>0</v>
          </cell>
          <cell r="DJ448">
            <v>0</v>
          </cell>
          <cell r="DK448">
            <v>0</v>
          </cell>
          <cell r="DL448">
            <v>0</v>
          </cell>
          <cell r="DM448">
            <v>0</v>
          </cell>
          <cell r="DN448">
            <v>0</v>
          </cell>
          <cell r="DO448">
            <v>0</v>
          </cell>
          <cell r="DP448">
            <v>0</v>
          </cell>
          <cell r="DQ448">
            <v>0</v>
          </cell>
          <cell r="DR448">
            <v>0</v>
          </cell>
          <cell r="DS448">
            <v>0</v>
          </cell>
          <cell r="DT448">
            <v>0</v>
          </cell>
          <cell r="DU448">
            <v>0</v>
          </cell>
          <cell r="DV448">
            <v>0</v>
          </cell>
          <cell r="DW448">
            <v>0</v>
          </cell>
          <cell r="DX448">
            <v>0</v>
          </cell>
          <cell r="DY448">
            <v>0</v>
          </cell>
          <cell r="DZ448">
            <v>0</v>
          </cell>
          <cell r="EA448">
            <v>0</v>
          </cell>
          <cell r="EB448">
            <v>0</v>
          </cell>
          <cell r="EC448">
            <v>0</v>
          </cell>
          <cell r="ED448">
            <v>0</v>
          </cell>
          <cell r="EE448">
            <v>0</v>
          </cell>
        </row>
        <row r="449">
          <cell r="C449" t="str">
            <v>Four Corners</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cell r="CJ449">
            <v>0</v>
          </cell>
          <cell r="CK449">
            <v>0</v>
          </cell>
          <cell r="CL449">
            <v>0</v>
          </cell>
          <cell r="CM449">
            <v>0</v>
          </cell>
          <cell r="CN449">
            <v>0</v>
          </cell>
          <cell r="CO449">
            <v>0</v>
          </cell>
          <cell r="CP449">
            <v>0</v>
          </cell>
          <cell r="CQ449">
            <v>0</v>
          </cell>
          <cell r="CR449">
            <v>0</v>
          </cell>
          <cell r="CS449">
            <v>0</v>
          </cell>
          <cell r="CT449">
            <v>0</v>
          </cell>
          <cell r="CU449">
            <v>0</v>
          </cell>
          <cell r="CV449">
            <v>0</v>
          </cell>
          <cell r="CW449">
            <v>0</v>
          </cell>
          <cell r="CX449">
            <v>0</v>
          </cell>
          <cell r="CY449">
            <v>0</v>
          </cell>
          <cell r="CZ449">
            <v>0</v>
          </cell>
          <cell r="DA449">
            <v>0</v>
          </cell>
          <cell r="DB449">
            <v>0</v>
          </cell>
          <cell r="DC449">
            <v>0</v>
          </cell>
          <cell r="DD449">
            <v>0</v>
          </cell>
          <cell r="DE449">
            <v>0</v>
          </cell>
          <cell r="DF449">
            <v>0</v>
          </cell>
          <cell r="DG449">
            <v>0</v>
          </cell>
          <cell r="DH449">
            <v>0</v>
          </cell>
          <cell r="DI449">
            <v>0</v>
          </cell>
          <cell r="DJ449">
            <v>0</v>
          </cell>
          <cell r="DK449">
            <v>0</v>
          </cell>
          <cell r="DL449">
            <v>0</v>
          </cell>
          <cell r="DM449">
            <v>0</v>
          </cell>
          <cell r="DN449">
            <v>0</v>
          </cell>
          <cell r="DO449">
            <v>0</v>
          </cell>
          <cell r="DP449">
            <v>0</v>
          </cell>
          <cell r="DQ449">
            <v>0</v>
          </cell>
          <cell r="DR449">
            <v>0</v>
          </cell>
          <cell r="DS449">
            <v>0</v>
          </cell>
          <cell r="DT449">
            <v>0</v>
          </cell>
          <cell r="DU449">
            <v>0</v>
          </cell>
          <cell r="DV449">
            <v>0</v>
          </cell>
          <cell r="DW449">
            <v>0</v>
          </cell>
          <cell r="DX449">
            <v>0</v>
          </cell>
          <cell r="DY449">
            <v>0</v>
          </cell>
          <cell r="DZ449">
            <v>0</v>
          </cell>
          <cell r="EA449">
            <v>0</v>
          </cell>
          <cell r="EB449">
            <v>0</v>
          </cell>
          <cell r="EC449">
            <v>0</v>
          </cell>
          <cell r="ED449">
            <v>0</v>
          </cell>
          <cell r="EE449">
            <v>0</v>
          </cell>
        </row>
        <row r="450">
          <cell r="C450" t="str">
            <v>Mid Columbia</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0</v>
          </cell>
          <cell r="CB450">
            <v>0</v>
          </cell>
          <cell r="CC450">
            <v>0</v>
          </cell>
          <cell r="CD450">
            <v>0</v>
          </cell>
          <cell r="CE450">
            <v>0</v>
          </cell>
          <cell r="CF450">
            <v>0</v>
          </cell>
          <cell r="CG450">
            <v>0</v>
          </cell>
          <cell r="CH450">
            <v>0</v>
          </cell>
          <cell r="CI450">
            <v>0</v>
          </cell>
          <cell r="CJ450">
            <v>0</v>
          </cell>
          <cell r="CK450">
            <v>0</v>
          </cell>
          <cell r="CL450">
            <v>0</v>
          </cell>
          <cell r="CM450">
            <v>0</v>
          </cell>
          <cell r="CN450">
            <v>0</v>
          </cell>
          <cell r="CO450">
            <v>0</v>
          </cell>
          <cell r="CP450">
            <v>0</v>
          </cell>
          <cell r="CQ450">
            <v>0</v>
          </cell>
          <cell r="CR450">
            <v>0</v>
          </cell>
          <cell r="CS450">
            <v>0</v>
          </cell>
          <cell r="CT450">
            <v>0</v>
          </cell>
          <cell r="CU450">
            <v>0</v>
          </cell>
          <cell r="CV450">
            <v>0</v>
          </cell>
          <cell r="CW450">
            <v>0</v>
          </cell>
          <cell r="CX450">
            <v>0</v>
          </cell>
          <cell r="CY450">
            <v>0</v>
          </cell>
          <cell r="CZ450">
            <v>0</v>
          </cell>
          <cell r="DA450">
            <v>0</v>
          </cell>
          <cell r="DB450">
            <v>0</v>
          </cell>
          <cell r="DC450">
            <v>0</v>
          </cell>
          <cell r="DD450">
            <v>0</v>
          </cell>
          <cell r="DE450">
            <v>0</v>
          </cell>
          <cell r="DF450">
            <v>0</v>
          </cell>
          <cell r="DG450">
            <v>0</v>
          </cell>
          <cell r="DH450">
            <v>0</v>
          </cell>
          <cell r="DI450">
            <v>0</v>
          </cell>
          <cell r="DJ450">
            <v>0</v>
          </cell>
          <cell r="DK450">
            <v>0</v>
          </cell>
          <cell r="DL450">
            <v>0</v>
          </cell>
          <cell r="DM450">
            <v>0</v>
          </cell>
          <cell r="DN450">
            <v>0</v>
          </cell>
          <cell r="DO450">
            <v>0</v>
          </cell>
          <cell r="DP450">
            <v>0</v>
          </cell>
          <cell r="DQ450">
            <v>0</v>
          </cell>
          <cell r="DR450">
            <v>0</v>
          </cell>
          <cell r="DS450">
            <v>0</v>
          </cell>
          <cell r="DT450">
            <v>0</v>
          </cell>
          <cell r="DU450">
            <v>0</v>
          </cell>
          <cell r="DV450">
            <v>0</v>
          </cell>
          <cell r="DW450">
            <v>0</v>
          </cell>
          <cell r="DX450">
            <v>0</v>
          </cell>
          <cell r="DY450">
            <v>0</v>
          </cell>
          <cell r="DZ450">
            <v>0</v>
          </cell>
          <cell r="EA450">
            <v>0</v>
          </cell>
          <cell r="EB450">
            <v>0</v>
          </cell>
          <cell r="EC450">
            <v>0</v>
          </cell>
          <cell r="ED450">
            <v>0</v>
          </cell>
          <cell r="EE450">
            <v>0</v>
          </cell>
        </row>
        <row r="451">
          <cell r="C451" t="str">
            <v>Mona</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H451">
            <v>0</v>
          </cell>
          <cell r="CI451">
            <v>0</v>
          </cell>
          <cell r="CJ451">
            <v>0</v>
          </cell>
          <cell r="CK451">
            <v>0</v>
          </cell>
          <cell r="CL451">
            <v>0</v>
          </cell>
          <cell r="CM451">
            <v>0</v>
          </cell>
          <cell r="CN451">
            <v>0</v>
          </cell>
          <cell r="CO451">
            <v>0</v>
          </cell>
          <cell r="CP451">
            <v>0</v>
          </cell>
          <cell r="CQ451">
            <v>0</v>
          </cell>
          <cell r="CR451">
            <v>0</v>
          </cell>
          <cell r="CS451">
            <v>0</v>
          </cell>
          <cell r="CT451">
            <v>0</v>
          </cell>
          <cell r="CU451">
            <v>0</v>
          </cell>
          <cell r="CV451">
            <v>0</v>
          </cell>
          <cell r="CW451">
            <v>0</v>
          </cell>
          <cell r="CX451">
            <v>0</v>
          </cell>
          <cell r="CY451">
            <v>0</v>
          </cell>
          <cell r="CZ451">
            <v>0</v>
          </cell>
          <cell r="DA451">
            <v>0</v>
          </cell>
          <cell r="DB451">
            <v>0</v>
          </cell>
          <cell r="DC451">
            <v>0</v>
          </cell>
          <cell r="DD451">
            <v>0</v>
          </cell>
          <cell r="DE451">
            <v>0</v>
          </cell>
          <cell r="DF451">
            <v>0</v>
          </cell>
          <cell r="DG451">
            <v>0</v>
          </cell>
          <cell r="DH451">
            <v>0</v>
          </cell>
          <cell r="DI451">
            <v>0</v>
          </cell>
          <cell r="DJ451">
            <v>0</v>
          </cell>
          <cell r="DK451">
            <v>0</v>
          </cell>
          <cell r="DL451">
            <v>0</v>
          </cell>
          <cell r="DM451">
            <v>0</v>
          </cell>
          <cell r="DN451">
            <v>0</v>
          </cell>
          <cell r="DO451">
            <v>0</v>
          </cell>
          <cell r="DP451">
            <v>0</v>
          </cell>
          <cell r="DQ451">
            <v>0</v>
          </cell>
          <cell r="DR451">
            <v>0</v>
          </cell>
          <cell r="DS451">
            <v>0</v>
          </cell>
          <cell r="DT451">
            <v>0</v>
          </cell>
          <cell r="DU451">
            <v>0</v>
          </cell>
          <cell r="DV451">
            <v>0</v>
          </cell>
          <cell r="DW451">
            <v>0</v>
          </cell>
          <cell r="DX451">
            <v>0</v>
          </cell>
          <cell r="DY451">
            <v>0</v>
          </cell>
          <cell r="DZ451">
            <v>0</v>
          </cell>
          <cell r="EA451">
            <v>0</v>
          </cell>
          <cell r="EB451">
            <v>0</v>
          </cell>
          <cell r="EC451">
            <v>0</v>
          </cell>
          <cell r="ED451">
            <v>0</v>
          </cell>
          <cell r="EE451">
            <v>0</v>
          </cell>
        </row>
        <row r="452">
          <cell r="C452" t="str">
            <v>Palo Verde</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H452">
            <v>0</v>
          </cell>
          <cell r="CI452">
            <v>0</v>
          </cell>
          <cell r="CJ452">
            <v>0</v>
          </cell>
          <cell r="CK452">
            <v>0</v>
          </cell>
          <cell r="CL452">
            <v>0</v>
          </cell>
          <cell r="CM452">
            <v>0</v>
          </cell>
          <cell r="CN452">
            <v>0</v>
          </cell>
          <cell r="CO452">
            <v>0</v>
          </cell>
          <cell r="CP452">
            <v>0</v>
          </cell>
          <cell r="CQ452">
            <v>0</v>
          </cell>
          <cell r="CR452">
            <v>0</v>
          </cell>
          <cell r="CS452">
            <v>0</v>
          </cell>
          <cell r="CT452">
            <v>0</v>
          </cell>
          <cell r="CU452">
            <v>0</v>
          </cell>
          <cell r="CV452">
            <v>0</v>
          </cell>
          <cell r="CW452">
            <v>0</v>
          </cell>
          <cell r="CX452">
            <v>0</v>
          </cell>
          <cell r="CY452">
            <v>0</v>
          </cell>
          <cell r="CZ452">
            <v>0</v>
          </cell>
          <cell r="DA452">
            <v>0</v>
          </cell>
          <cell r="DB452">
            <v>0</v>
          </cell>
          <cell r="DC452">
            <v>0</v>
          </cell>
          <cell r="DD452">
            <v>0</v>
          </cell>
          <cell r="DE452">
            <v>0</v>
          </cell>
          <cell r="DF452">
            <v>0</v>
          </cell>
          <cell r="DG452">
            <v>0</v>
          </cell>
          <cell r="DH452">
            <v>0</v>
          </cell>
          <cell r="DI452">
            <v>0</v>
          </cell>
          <cell r="DJ452">
            <v>0</v>
          </cell>
          <cell r="DK452">
            <v>0</v>
          </cell>
          <cell r="DL452">
            <v>0</v>
          </cell>
          <cell r="DM452">
            <v>0</v>
          </cell>
          <cell r="DN452">
            <v>0</v>
          </cell>
          <cell r="DO452">
            <v>0</v>
          </cell>
          <cell r="DP452">
            <v>0</v>
          </cell>
          <cell r="DQ452">
            <v>0</v>
          </cell>
          <cell r="DR452">
            <v>0</v>
          </cell>
          <cell r="DS452">
            <v>0</v>
          </cell>
          <cell r="DT452">
            <v>0</v>
          </cell>
          <cell r="DU452">
            <v>0</v>
          </cell>
          <cell r="DV452">
            <v>0</v>
          </cell>
          <cell r="DW452">
            <v>0</v>
          </cell>
          <cell r="DX452">
            <v>0</v>
          </cell>
          <cell r="DY452">
            <v>0</v>
          </cell>
          <cell r="DZ452">
            <v>0</v>
          </cell>
          <cell r="EA452">
            <v>0</v>
          </cell>
          <cell r="EB452">
            <v>0</v>
          </cell>
          <cell r="EC452">
            <v>0</v>
          </cell>
          <cell r="ED452">
            <v>0</v>
          </cell>
          <cell r="EE452">
            <v>0</v>
          </cell>
        </row>
        <row r="453">
          <cell r="C453" t="str">
            <v>SP15</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cell r="CJ453">
            <v>0</v>
          </cell>
          <cell r="CK453">
            <v>0</v>
          </cell>
          <cell r="CL453">
            <v>0</v>
          </cell>
          <cell r="CM453">
            <v>0</v>
          </cell>
          <cell r="CN453">
            <v>0</v>
          </cell>
          <cell r="CO453">
            <v>0</v>
          </cell>
          <cell r="CP453">
            <v>0</v>
          </cell>
          <cell r="CQ453">
            <v>0</v>
          </cell>
          <cell r="CR453">
            <v>0</v>
          </cell>
          <cell r="CS453">
            <v>0</v>
          </cell>
          <cell r="CT453">
            <v>0</v>
          </cell>
          <cell r="CU453">
            <v>0</v>
          </cell>
          <cell r="CV453">
            <v>0</v>
          </cell>
          <cell r="CW453">
            <v>0</v>
          </cell>
          <cell r="CX453">
            <v>0</v>
          </cell>
          <cell r="CY453">
            <v>0</v>
          </cell>
          <cell r="CZ453">
            <v>0</v>
          </cell>
          <cell r="DA453">
            <v>0</v>
          </cell>
          <cell r="DB453">
            <v>0</v>
          </cell>
          <cell r="DC453">
            <v>0</v>
          </cell>
          <cell r="DD453">
            <v>0</v>
          </cell>
          <cell r="DE453">
            <v>0</v>
          </cell>
          <cell r="DF453">
            <v>0</v>
          </cell>
          <cell r="DG453">
            <v>0</v>
          </cell>
          <cell r="DH453">
            <v>0</v>
          </cell>
          <cell r="DI453">
            <v>0</v>
          </cell>
          <cell r="DJ453">
            <v>0</v>
          </cell>
          <cell r="DK453">
            <v>0</v>
          </cell>
          <cell r="DL453">
            <v>0</v>
          </cell>
          <cell r="DM453">
            <v>0</v>
          </cell>
          <cell r="DN453">
            <v>0</v>
          </cell>
          <cell r="DO453">
            <v>0</v>
          </cell>
          <cell r="DP453">
            <v>0</v>
          </cell>
          <cell r="DQ453">
            <v>0</v>
          </cell>
          <cell r="DR453">
            <v>0</v>
          </cell>
          <cell r="DS453">
            <v>0</v>
          </cell>
          <cell r="DT453">
            <v>0</v>
          </cell>
          <cell r="DU453">
            <v>0</v>
          </cell>
          <cell r="DV453">
            <v>0</v>
          </cell>
          <cell r="DW453">
            <v>0</v>
          </cell>
          <cell r="DX453">
            <v>0</v>
          </cell>
          <cell r="DY453">
            <v>0</v>
          </cell>
          <cell r="DZ453">
            <v>0</v>
          </cell>
          <cell r="EA453">
            <v>0</v>
          </cell>
          <cell r="EB453">
            <v>0</v>
          </cell>
          <cell r="EC453">
            <v>0</v>
          </cell>
          <cell r="ED453">
            <v>0</v>
          </cell>
          <cell r="EE453">
            <v>0</v>
          </cell>
        </row>
        <row r="454">
          <cell r="A454">
            <v>0</v>
          </cell>
          <cell r="C454" t="str">
            <v>STF Index Trades</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v>
          </cell>
          <cell r="CB454">
            <v>0</v>
          </cell>
          <cell r="CC454">
            <v>0</v>
          </cell>
          <cell r="CD454">
            <v>0</v>
          </cell>
          <cell r="CE454">
            <v>0</v>
          </cell>
          <cell r="CF454">
            <v>0</v>
          </cell>
          <cell r="CG454">
            <v>0</v>
          </cell>
          <cell r="CH454">
            <v>0</v>
          </cell>
          <cell r="CI454">
            <v>0</v>
          </cell>
          <cell r="CJ454">
            <v>0</v>
          </cell>
          <cell r="CK454">
            <v>0</v>
          </cell>
          <cell r="CL454">
            <v>0</v>
          </cell>
          <cell r="CM454">
            <v>0</v>
          </cell>
          <cell r="CN454">
            <v>0</v>
          </cell>
          <cell r="CO454">
            <v>0</v>
          </cell>
          <cell r="CP454">
            <v>0</v>
          </cell>
          <cell r="CQ454">
            <v>0</v>
          </cell>
          <cell r="CR454">
            <v>0</v>
          </cell>
          <cell r="CS454">
            <v>0</v>
          </cell>
          <cell r="CT454">
            <v>0</v>
          </cell>
          <cell r="CU454">
            <v>0</v>
          </cell>
          <cell r="CV454">
            <v>0</v>
          </cell>
          <cell r="CW454">
            <v>0</v>
          </cell>
          <cell r="CX454">
            <v>0</v>
          </cell>
          <cell r="CY454">
            <v>0</v>
          </cell>
          <cell r="CZ454">
            <v>0</v>
          </cell>
          <cell r="DA454">
            <v>0</v>
          </cell>
          <cell r="DB454">
            <v>0</v>
          </cell>
          <cell r="DC454">
            <v>0</v>
          </cell>
          <cell r="DD454">
            <v>0</v>
          </cell>
          <cell r="DE454">
            <v>0</v>
          </cell>
          <cell r="DF454">
            <v>0</v>
          </cell>
          <cell r="DG454">
            <v>0</v>
          </cell>
          <cell r="DH454">
            <v>0</v>
          </cell>
          <cell r="DI454">
            <v>0</v>
          </cell>
          <cell r="DJ454">
            <v>0</v>
          </cell>
          <cell r="DK454">
            <v>0</v>
          </cell>
          <cell r="DL454">
            <v>0</v>
          </cell>
          <cell r="DM454">
            <v>0</v>
          </cell>
          <cell r="DN454">
            <v>0</v>
          </cell>
          <cell r="DO454">
            <v>0</v>
          </cell>
          <cell r="DP454">
            <v>0</v>
          </cell>
          <cell r="DQ454">
            <v>0</v>
          </cell>
          <cell r="DR454">
            <v>0</v>
          </cell>
          <cell r="DS454">
            <v>0</v>
          </cell>
          <cell r="DT454">
            <v>0</v>
          </cell>
          <cell r="DU454">
            <v>0</v>
          </cell>
          <cell r="DV454">
            <v>0</v>
          </cell>
          <cell r="DW454">
            <v>0</v>
          </cell>
          <cell r="DX454">
            <v>0</v>
          </cell>
          <cell r="DY454">
            <v>0</v>
          </cell>
          <cell r="DZ454">
            <v>0</v>
          </cell>
          <cell r="EA454">
            <v>0</v>
          </cell>
          <cell r="EB454">
            <v>0</v>
          </cell>
          <cell r="EC454">
            <v>0</v>
          </cell>
          <cell r="ED454">
            <v>0</v>
          </cell>
          <cell r="EE454">
            <v>0</v>
          </cell>
        </row>
        <row r="455">
          <cell r="A455">
            <v>0</v>
          </cell>
          <cell r="C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0</v>
          </cell>
          <cell r="CB455">
            <v>0</v>
          </cell>
          <cell r="CC455">
            <v>0</v>
          </cell>
          <cell r="CD455">
            <v>0</v>
          </cell>
          <cell r="CE455">
            <v>0</v>
          </cell>
          <cell r="CF455">
            <v>0</v>
          </cell>
          <cell r="CG455">
            <v>0</v>
          </cell>
          <cell r="CH455">
            <v>0</v>
          </cell>
          <cell r="CI455">
            <v>0</v>
          </cell>
          <cell r="CJ455">
            <v>0</v>
          </cell>
          <cell r="CK455">
            <v>0</v>
          </cell>
          <cell r="CL455">
            <v>0</v>
          </cell>
          <cell r="CM455">
            <v>0</v>
          </cell>
          <cell r="CN455">
            <v>0</v>
          </cell>
          <cell r="CO455">
            <v>0</v>
          </cell>
          <cell r="CP455">
            <v>0</v>
          </cell>
          <cell r="CQ455">
            <v>0</v>
          </cell>
          <cell r="CR455">
            <v>0</v>
          </cell>
          <cell r="CS455">
            <v>0</v>
          </cell>
          <cell r="CT455">
            <v>0</v>
          </cell>
          <cell r="CU455">
            <v>0</v>
          </cell>
          <cell r="CV455">
            <v>0</v>
          </cell>
          <cell r="CW455">
            <v>0</v>
          </cell>
          <cell r="CX455">
            <v>0</v>
          </cell>
          <cell r="CY455">
            <v>0</v>
          </cell>
          <cell r="CZ455">
            <v>0</v>
          </cell>
          <cell r="DA455">
            <v>0</v>
          </cell>
          <cell r="DB455">
            <v>0</v>
          </cell>
          <cell r="DC455">
            <v>0</v>
          </cell>
          <cell r="DD455">
            <v>0</v>
          </cell>
          <cell r="DE455">
            <v>0</v>
          </cell>
          <cell r="DF455">
            <v>0</v>
          </cell>
          <cell r="DG455">
            <v>0</v>
          </cell>
          <cell r="DH455">
            <v>0</v>
          </cell>
          <cell r="DI455">
            <v>0</v>
          </cell>
          <cell r="DJ455">
            <v>0</v>
          </cell>
          <cell r="DK455">
            <v>0</v>
          </cell>
          <cell r="DL455">
            <v>0</v>
          </cell>
          <cell r="DM455">
            <v>0</v>
          </cell>
          <cell r="DN455">
            <v>0</v>
          </cell>
          <cell r="DO455">
            <v>0</v>
          </cell>
          <cell r="DP455">
            <v>0</v>
          </cell>
          <cell r="DQ455">
            <v>0</v>
          </cell>
          <cell r="DR455">
            <v>0</v>
          </cell>
          <cell r="DS455">
            <v>0</v>
          </cell>
          <cell r="DT455">
            <v>0</v>
          </cell>
          <cell r="DU455">
            <v>0</v>
          </cell>
          <cell r="DV455">
            <v>0</v>
          </cell>
          <cell r="DW455">
            <v>0</v>
          </cell>
          <cell r="DX455">
            <v>0</v>
          </cell>
          <cell r="DY455">
            <v>0</v>
          </cell>
          <cell r="DZ455">
            <v>0</v>
          </cell>
          <cell r="EA455">
            <v>0</v>
          </cell>
          <cell r="EB455">
            <v>0</v>
          </cell>
          <cell r="EC455">
            <v>0</v>
          </cell>
          <cell r="ED455">
            <v>0</v>
          </cell>
          <cell r="EE455">
            <v>0</v>
          </cell>
        </row>
        <row r="456">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0</v>
          </cell>
          <cell r="CB456">
            <v>0</v>
          </cell>
          <cell r="CC456">
            <v>0</v>
          </cell>
          <cell r="CD456">
            <v>0</v>
          </cell>
          <cell r="CE456">
            <v>0</v>
          </cell>
          <cell r="CF456">
            <v>0</v>
          </cell>
          <cell r="CG456">
            <v>0</v>
          </cell>
          <cell r="CH456">
            <v>0</v>
          </cell>
          <cell r="CI456">
            <v>0</v>
          </cell>
          <cell r="CJ456">
            <v>0</v>
          </cell>
          <cell r="CK456">
            <v>0</v>
          </cell>
          <cell r="CL456">
            <v>0</v>
          </cell>
          <cell r="CM456">
            <v>0</v>
          </cell>
          <cell r="CN456">
            <v>0</v>
          </cell>
          <cell r="CO456">
            <v>0</v>
          </cell>
          <cell r="CP456">
            <v>0</v>
          </cell>
          <cell r="CQ456">
            <v>0</v>
          </cell>
          <cell r="CR456">
            <v>0</v>
          </cell>
          <cell r="CS456">
            <v>0</v>
          </cell>
          <cell r="CT456">
            <v>0</v>
          </cell>
          <cell r="CU456">
            <v>0</v>
          </cell>
          <cell r="CV456">
            <v>0</v>
          </cell>
          <cell r="CW456">
            <v>0</v>
          </cell>
          <cell r="CX456">
            <v>0</v>
          </cell>
          <cell r="CY456">
            <v>0</v>
          </cell>
          <cell r="CZ456">
            <v>0</v>
          </cell>
          <cell r="DA456">
            <v>0</v>
          </cell>
          <cell r="DB456">
            <v>0</v>
          </cell>
          <cell r="DC456">
            <v>0</v>
          </cell>
          <cell r="DD456">
            <v>0</v>
          </cell>
          <cell r="DE456">
            <v>0</v>
          </cell>
          <cell r="DF456">
            <v>0</v>
          </cell>
          <cell r="DG456">
            <v>0</v>
          </cell>
          <cell r="DH456">
            <v>0</v>
          </cell>
          <cell r="DI456">
            <v>0</v>
          </cell>
          <cell r="DJ456">
            <v>0</v>
          </cell>
          <cell r="DK456">
            <v>0</v>
          </cell>
          <cell r="DL456">
            <v>0</v>
          </cell>
          <cell r="DM456">
            <v>0</v>
          </cell>
          <cell r="DN456">
            <v>0</v>
          </cell>
          <cell r="DO456">
            <v>0</v>
          </cell>
          <cell r="DP456">
            <v>0</v>
          </cell>
          <cell r="DQ456">
            <v>0</v>
          </cell>
          <cell r="DR456">
            <v>0</v>
          </cell>
          <cell r="DS456">
            <v>0</v>
          </cell>
          <cell r="DT456">
            <v>0</v>
          </cell>
          <cell r="DU456">
            <v>0</v>
          </cell>
          <cell r="DV456">
            <v>0</v>
          </cell>
          <cell r="DW456">
            <v>0</v>
          </cell>
          <cell r="DX456">
            <v>0</v>
          </cell>
          <cell r="DY456">
            <v>0</v>
          </cell>
          <cell r="DZ456">
            <v>0</v>
          </cell>
          <cell r="EA456">
            <v>0</v>
          </cell>
          <cell r="EB456">
            <v>0</v>
          </cell>
          <cell r="EC456">
            <v>0</v>
          </cell>
          <cell r="ED456">
            <v>0</v>
          </cell>
          <cell r="EE456">
            <v>0</v>
          </cell>
        </row>
        <row r="457">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0</v>
          </cell>
          <cell r="CB457">
            <v>0</v>
          </cell>
          <cell r="CC457">
            <v>0</v>
          </cell>
          <cell r="CD457">
            <v>0</v>
          </cell>
          <cell r="CE457">
            <v>0</v>
          </cell>
          <cell r="CF457">
            <v>0</v>
          </cell>
          <cell r="CG457">
            <v>0</v>
          </cell>
          <cell r="CH457">
            <v>0</v>
          </cell>
          <cell r="CI457">
            <v>0</v>
          </cell>
          <cell r="CJ457">
            <v>0</v>
          </cell>
          <cell r="CK457">
            <v>0</v>
          </cell>
          <cell r="CL457">
            <v>0</v>
          </cell>
          <cell r="CM457">
            <v>0</v>
          </cell>
          <cell r="CN457">
            <v>0</v>
          </cell>
          <cell r="CO457">
            <v>0</v>
          </cell>
          <cell r="CP457">
            <v>0</v>
          </cell>
          <cell r="CQ457">
            <v>0</v>
          </cell>
          <cell r="CR457">
            <v>0</v>
          </cell>
          <cell r="CS457">
            <v>0</v>
          </cell>
          <cell r="CT457">
            <v>0</v>
          </cell>
          <cell r="CU457">
            <v>0</v>
          </cell>
          <cell r="CV457">
            <v>0</v>
          </cell>
          <cell r="CW457">
            <v>0</v>
          </cell>
          <cell r="CX457">
            <v>0</v>
          </cell>
          <cell r="CY457">
            <v>0</v>
          </cell>
          <cell r="CZ457">
            <v>0</v>
          </cell>
          <cell r="DA457">
            <v>0</v>
          </cell>
          <cell r="DB457">
            <v>0</v>
          </cell>
          <cell r="DC457">
            <v>0</v>
          </cell>
          <cell r="DD457">
            <v>0</v>
          </cell>
          <cell r="DE457">
            <v>0</v>
          </cell>
          <cell r="DF457">
            <v>0</v>
          </cell>
          <cell r="DG457">
            <v>0</v>
          </cell>
          <cell r="DH457">
            <v>0</v>
          </cell>
          <cell r="DI457">
            <v>0</v>
          </cell>
          <cell r="DJ457">
            <v>0</v>
          </cell>
          <cell r="DK457">
            <v>0</v>
          </cell>
          <cell r="DL457">
            <v>0</v>
          </cell>
          <cell r="DM457">
            <v>0</v>
          </cell>
          <cell r="DN457">
            <v>0</v>
          </cell>
          <cell r="DO457">
            <v>0</v>
          </cell>
          <cell r="DP457">
            <v>0</v>
          </cell>
          <cell r="DQ457">
            <v>0</v>
          </cell>
          <cell r="DR457">
            <v>0</v>
          </cell>
          <cell r="DS457">
            <v>0</v>
          </cell>
          <cell r="DT457">
            <v>0</v>
          </cell>
          <cell r="DU457">
            <v>0</v>
          </cell>
          <cell r="DV457">
            <v>0</v>
          </cell>
          <cell r="DW457">
            <v>0</v>
          </cell>
          <cell r="DX457">
            <v>0</v>
          </cell>
          <cell r="DY457">
            <v>0</v>
          </cell>
          <cell r="DZ457">
            <v>0</v>
          </cell>
          <cell r="EA457">
            <v>0</v>
          </cell>
          <cell r="EB457">
            <v>0</v>
          </cell>
          <cell r="EC457">
            <v>0</v>
          </cell>
          <cell r="ED457">
            <v>0</v>
          </cell>
          <cell r="EE457">
            <v>0</v>
          </cell>
        </row>
        <row r="458">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cell r="CJ458">
            <v>0</v>
          </cell>
          <cell r="CK458">
            <v>0</v>
          </cell>
          <cell r="CL458">
            <v>0</v>
          </cell>
          <cell r="CM458">
            <v>0</v>
          </cell>
          <cell r="CN458">
            <v>0</v>
          </cell>
          <cell r="CO458">
            <v>0</v>
          </cell>
          <cell r="CP458">
            <v>0</v>
          </cell>
          <cell r="CQ458">
            <v>0</v>
          </cell>
          <cell r="CR458">
            <v>0</v>
          </cell>
          <cell r="CS458">
            <v>0</v>
          </cell>
          <cell r="CT458">
            <v>0</v>
          </cell>
          <cell r="CU458">
            <v>0</v>
          </cell>
          <cell r="CV458">
            <v>0</v>
          </cell>
          <cell r="CW458">
            <v>0</v>
          </cell>
          <cell r="CX458">
            <v>0</v>
          </cell>
          <cell r="CY458">
            <v>0</v>
          </cell>
          <cell r="CZ458">
            <v>0</v>
          </cell>
          <cell r="DA458">
            <v>0</v>
          </cell>
          <cell r="DB458">
            <v>0</v>
          </cell>
          <cell r="DC458">
            <v>0</v>
          </cell>
          <cell r="DD458">
            <v>0</v>
          </cell>
          <cell r="DE458">
            <v>0</v>
          </cell>
          <cell r="DF458">
            <v>0</v>
          </cell>
          <cell r="DG458">
            <v>0</v>
          </cell>
          <cell r="DH458">
            <v>0</v>
          </cell>
          <cell r="DI458">
            <v>0</v>
          </cell>
          <cell r="DJ458">
            <v>0</v>
          </cell>
          <cell r="DK458">
            <v>0</v>
          </cell>
          <cell r="DL458">
            <v>0</v>
          </cell>
          <cell r="DM458">
            <v>0</v>
          </cell>
          <cell r="DN458">
            <v>0</v>
          </cell>
          <cell r="DO458">
            <v>0</v>
          </cell>
          <cell r="DP458">
            <v>0</v>
          </cell>
          <cell r="DQ458">
            <v>0</v>
          </cell>
          <cell r="DR458">
            <v>0</v>
          </cell>
          <cell r="DS458">
            <v>0</v>
          </cell>
          <cell r="DT458">
            <v>0</v>
          </cell>
          <cell r="DU458">
            <v>0</v>
          </cell>
          <cell r="DV458">
            <v>0</v>
          </cell>
          <cell r="DW458">
            <v>0</v>
          </cell>
          <cell r="DX458">
            <v>0</v>
          </cell>
          <cell r="DY458">
            <v>0</v>
          </cell>
          <cell r="DZ458">
            <v>0</v>
          </cell>
          <cell r="EA458">
            <v>0</v>
          </cell>
          <cell r="EB458">
            <v>0</v>
          </cell>
          <cell r="EC458">
            <v>0</v>
          </cell>
          <cell r="ED458">
            <v>0</v>
          </cell>
          <cell r="EE458">
            <v>0</v>
          </cell>
        </row>
        <row r="459">
          <cell r="C459" t="str">
            <v>COB</v>
          </cell>
          <cell r="F459">
            <v>0</v>
          </cell>
          <cell r="G459">
            <v>-38.677700000000186</v>
          </cell>
          <cell r="H459">
            <v>-41.642179999999826</v>
          </cell>
          <cell r="I459">
            <v>-69.252000000000407</v>
          </cell>
          <cell r="J459">
            <v>-0.58300000000053842</v>
          </cell>
          <cell r="K459">
            <v>-31.654699999999139</v>
          </cell>
          <cell r="L459">
            <v>-23.619979999999487</v>
          </cell>
          <cell r="M459">
            <v>-7.6481999999996333</v>
          </cell>
          <cell r="N459">
            <v>-1.0487700000000189</v>
          </cell>
          <cell r="O459">
            <v>0</v>
          </cell>
          <cell r="P459">
            <v>0</v>
          </cell>
          <cell r="Q459">
            <v>0</v>
          </cell>
          <cell r="R459">
            <v>-200.3617099999974</v>
          </cell>
          <cell r="S459">
            <v>0</v>
          </cell>
          <cell r="T459">
            <v>-20.369799999999941</v>
          </cell>
          <cell r="U459">
            <v>-3.1846000000000174</v>
          </cell>
          <cell r="V459">
            <v>-32.580800000000636</v>
          </cell>
          <cell r="W459">
            <v>-24.6875</v>
          </cell>
          <cell r="X459">
            <v>-88.389299999995274</v>
          </cell>
          <cell r="Y459">
            <v>-13.757299999997485</v>
          </cell>
          <cell r="Z459">
            <v>-8.8969400000014502</v>
          </cell>
          <cell r="AA459">
            <v>0</v>
          </cell>
          <cell r="AB459">
            <v>0</v>
          </cell>
          <cell r="AC459">
            <v>-8.4954700000000685</v>
          </cell>
          <cell r="AD459">
            <v>0</v>
          </cell>
          <cell r="AE459">
            <v>-67.863070425002661</v>
          </cell>
          <cell r="AF459">
            <v>0</v>
          </cell>
          <cell r="AG459">
            <v>-9.7089000000000851</v>
          </cell>
          <cell r="AH459">
            <v>0</v>
          </cell>
          <cell r="AI459">
            <v>-0.11986999999999171</v>
          </cell>
          <cell r="AJ459">
            <v>-17.263600000000224</v>
          </cell>
          <cell r="AK459">
            <v>-5.3180999999995038</v>
          </cell>
          <cell r="AL459">
            <v>-6.7472999999990861</v>
          </cell>
          <cell r="AM459">
            <v>-20.636779999999817</v>
          </cell>
          <cell r="AN459">
            <v>-1.0487449999999967</v>
          </cell>
          <cell r="AO459">
            <v>0</v>
          </cell>
          <cell r="AP459">
            <v>0</v>
          </cell>
          <cell r="AQ459">
            <v>-7.0197754250000006</v>
          </cell>
          <cell r="AR459">
            <v>-54.556299999996554</v>
          </cell>
          <cell r="AS459">
            <v>0</v>
          </cell>
          <cell r="AT459">
            <v>1.9629000000004453</v>
          </cell>
          <cell r="AU459">
            <v>-2.5327500000000782</v>
          </cell>
          <cell r="AV459">
            <v>0</v>
          </cell>
          <cell r="AW459">
            <v>-10.775249999999915</v>
          </cell>
          <cell r="AX459">
            <v>-22.904000000000451</v>
          </cell>
          <cell r="AY459">
            <v>-20.340900000000147</v>
          </cell>
          <cell r="AZ459">
            <v>3.3699999999953434E-2</v>
          </cell>
          <cell r="BA459">
            <v>0</v>
          </cell>
          <cell r="BB459">
            <v>0</v>
          </cell>
          <cell r="BC459">
            <v>0</v>
          </cell>
          <cell r="BD459">
            <v>0</v>
          </cell>
          <cell r="BE459">
            <v>-153.76543300000776</v>
          </cell>
          <cell r="BF459">
            <v>0</v>
          </cell>
          <cell r="BG459">
            <v>-107.77349999999979</v>
          </cell>
          <cell r="BH459">
            <v>0</v>
          </cell>
          <cell r="BI459">
            <v>0</v>
          </cell>
          <cell r="BJ459">
            <v>0.11245000000008076</v>
          </cell>
          <cell r="BK459">
            <v>-32.332300000001851</v>
          </cell>
          <cell r="BL459">
            <v>-14.43670000000202</v>
          </cell>
          <cell r="BM459">
            <v>0.66461700000218116</v>
          </cell>
          <cell r="BN459">
            <v>0</v>
          </cell>
          <cell r="BO459">
            <v>0</v>
          </cell>
          <cell r="BP459">
            <v>0</v>
          </cell>
          <cell r="BQ459">
            <v>0</v>
          </cell>
          <cell r="BR459">
            <v>-33.093250000005355</v>
          </cell>
          <cell r="BS459">
            <v>0</v>
          </cell>
          <cell r="BT459">
            <v>-2.1023000000000138</v>
          </cell>
          <cell r="BU459">
            <v>-2.7955699999999979</v>
          </cell>
          <cell r="BV459">
            <v>2.678250000000844</v>
          </cell>
          <cell r="BW459">
            <v>-7.6477999999997337</v>
          </cell>
          <cell r="BX459">
            <v>-31.072799999999006</v>
          </cell>
          <cell r="BY459">
            <v>11.408999999999651</v>
          </cell>
          <cell r="BZ459">
            <v>1.1285000000002583</v>
          </cell>
          <cell r="CA459">
            <v>-3.5326299999999264</v>
          </cell>
          <cell r="CB459">
            <v>-1.1579000000001543</v>
          </cell>
          <cell r="CC459">
            <v>0</v>
          </cell>
          <cell r="CD459">
            <v>0</v>
          </cell>
          <cell r="CE459">
            <v>236.94331999999122</v>
          </cell>
          <cell r="CF459">
            <v>0</v>
          </cell>
          <cell r="CG459">
            <v>-2.1023999999997613</v>
          </cell>
          <cell r="CH459">
            <v>0</v>
          </cell>
          <cell r="CI459">
            <v>-15.474560000000565</v>
          </cell>
          <cell r="CJ459">
            <v>1.0980000000017753</v>
          </cell>
          <cell r="CK459">
            <v>-4.0244999999995343</v>
          </cell>
          <cell r="CL459">
            <v>2.0386499999985972</v>
          </cell>
          <cell r="CM459">
            <v>269.95613000000594</v>
          </cell>
          <cell r="CN459">
            <v>-14.906000000000859</v>
          </cell>
          <cell r="CO459">
            <v>7.8159999999988941</v>
          </cell>
          <cell r="CP459">
            <v>0</v>
          </cell>
          <cell r="CQ459">
            <v>-7.4580000000005384</v>
          </cell>
          <cell r="CR459">
            <v>-41.885789999985718</v>
          </cell>
          <cell r="CS459">
            <v>0</v>
          </cell>
          <cell r="CT459">
            <v>-13.713440000000446</v>
          </cell>
          <cell r="CU459">
            <v>0</v>
          </cell>
          <cell r="CV459">
            <v>13.924280000000181</v>
          </cell>
          <cell r="CW459">
            <v>0.85399999999935972</v>
          </cell>
          <cell r="CX459">
            <v>-17.471199999999953</v>
          </cell>
          <cell r="CY459">
            <v>4.6355000000003201</v>
          </cell>
          <cell r="CZ459">
            <v>-13.376530000001367</v>
          </cell>
          <cell r="DA459">
            <v>-26.247399999999971</v>
          </cell>
          <cell r="DB459">
            <v>5.5050000000010186</v>
          </cell>
          <cell r="DC459">
            <v>0</v>
          </cell>
          <cell r="DD459">
            <v>4.0039999999999054</v>
          </cell>
          <cell r="DE459">
            <v>-116.4598699999915</v>
          </cell>
          <cell r="DF459">
            <v>0</v>
          </cell>
          <cell r="DG459">
            <v>-12.885000000002037</v>
          </cell>
          <cell r="DH459">
            <v>0</v>
          </cell>
          <cell r="DI459">
            <v>6.5650300000002062</v>
          </cell>
          <cell r="DJ459">
            <v>-4.5</v>
          </cell>
          <cell r="DK459">
            <v>-15.389799999999923</v>
          </cell>
          <cell r="DL459">
            <v>-18.23030000000108</v>
          </cell>
          <cell r="DM459">
            <v>5.7700000000004366</v>
          </cell>
          <cell r="DN459">
            <v>-11.518799999999828</v>
          </cell>
          <cell r="DO459">
            <v>-10.475999999998749</v>
          </cell>
          <cell r="DP459">
            <v>-0.83100000000013097</v>
          </cell>
          <cell r="DQ459">
            <v>-54.963999999999942</v>
          </cell>
          <cell r="DR459">
            <v>-31.561999999990803</v>
          </cell>
          <cell r="DS459">
            <v>-1.2602999999999156</v>
          </cell>
          <cell r="DT459">
            <v>5.2420000000001892</v>
          </cell>
          <cell r="DU459">
            <v>0</v>
          </cell>
          <cell r="DV459">
            <v>45.626500000000306</v>
          </cell>
          <cell r="DW459">
            <v>16.373000000003231</v>
          </cell>
          <cell r="DX459">
            <v>-32.886899999999514</v>
          </cell>
          <cell r="DY459">
            <v>-46.665500000000975</v>
          </cell>
          <cell r="DZ459">
            <v>0.44599999999991269</v>
          </cell>
          <cell r="EA459">
            <v>-17.026299999999992</v>
          </cell>
          <cell r="EB459">
            <v>-11.692999999999302</v>
          </cell>
          <cell r="EC459">
            <v>-1.4690000000009604</v>
          </cell>
          <cell r="ED459">
            <v>11.751499999999396</v>
          </cell>
          <cell r="EE459">
            <v>0</v>
          </cell>
        </row>
        <row r="460">
          <cell r="C460" t="str">
            <v>Four Corners</v>
          </cell>
          <cell r="F460">
            <v>-79.096999999997934</v>
          </cell>
          <cell r="G460">
            <v>-89.390999999988708</v>
          </cell>
          <cell r="H460">
            <v>-189.01299999999901</v>
          </cell>
          <cell r="I460">
            <v>-303</v>
          </cell>
          <cell r="J460">
            <v>-228.25700000000506</v>
          </cell>
          <cell r="K460">
            <v>-112.94599999999991</v>
          </cell>
          <cell r="L460">
            <v>-0.71875</v>
          </cell>
          <cell r="M460">
            <v>0.43819999999999482</v>
          </cell>
          <cell r="N460">
            <v>-90.079000000000178</v>
          </cell>
          <cell r="O460">
            <v>-134.77999999999884</v>
          </cell>
          <cell r="P460">
            <v>-11.32300000000032</v>
          </cell>
          <cell r="Q460">
            <v>-117.39199999999983</v>
          </cell>
          <cell r="R460">
            <v>-1185.8829400000977</v>
          </cell>
          <cell r="S460">
            <v>-40.23700000000008</v>
          </cell>
          <cell r="T460">
            <v>-4.6153000000000475</v>
          </cell>
          <cell r="U460">
            <v>-86.995899999999892</v>
          </cell>
          <cell r="V460">
            <v>-636.01999999998952</v>
          </cell>
          <cell r="W460">
            <v>-309.18000000002212</v>
          </cell>
          <cell r="X460">
            <v>-37.989999999990687</v>
          </cell>
          <cell r="Y460">
            <v>-1.8899999999916872E-2</v>
          </cell>
          <cell r="Z460">
            <v>-0.29153999999999769</v>
          </cell>
          <cell r="AA460">
            <v>-21.323300000000017</v>
          </cell>
          <cell r="AB460">
            <v>-27.340500000000247</v>
          </cell>
          <cell r="AC460">
            <v>-3.7632999999999583</v>
          </cell>
          <cell r="AD460">
            <v>-18.107199999999921</v>
          </cell>
          <cell r="AE460">
            <v>-1536.9753080000519</v>
          </cell>
          <cell r="AF460">
            <v>-5.4465649999999926</v>
          </cell>
          <cell r="AG460">
            <v>-39.932299999999941</v>
          </cell>
          <cell r="AH460">
            <v>-35.185800000000199</v>
          </cell>
          <cell r="AI460">
            <v>-121.18399999999929</v>
          </cell>
          <cell r="AJ460">
            <v>-314.30000000000291</v>
          </cell>
          <cell r="AK460">
            <v>-627.18500000000495</v>
          </cell>
          <cell r="AL460">
            <v>-3.3980429999999942</v>
          </cell>
          <cell r="AM460">
            <v>0</v>
          </cell>
          <cell r="AN460">
            <v>-364.22000000000116</v>
          </cell>
          <cell r="AO460">
            <v>-80.524999999999636</v>
          </cell>
          <cell r="AP460">
            <v>1.7400000000066029E-2</v>
          </cell>
          <cell r="AQ460">
            <v>54.383999999998196</v>
          </cell>
          <cell r="AR460">
            <v>-635.95648200000869</v>
          </cell>
          <cell r="AS460">
            <v>2.2666000000001532</v>
          </cell>
          <cell r="AT460">
            <v>-10.60136</v>
          </cell>
          <cell r="AU460">
            <v>-13.432199999999739</v>
          </cell>
          <cell r="AV460">
            <v>-7.8800299999999766</v>
          </cell>
          <cell r="AW460">
            <v>-73.780400000000554</v>
          </cell>
          <cell r="AX460">
            <v>-262.08300000000054</v>
          </cell>
          <cell r="AY460">
            <v>-7.5260919999999984</v>
          </cell>
          <cell r="AZ460">
            <v>0</v>
          </cell>
          <cell r="BA460">
            <v>-181.47899999999936</v>
          </cell>
          <cell r="BB460">
            <v>-18.350000000000364</v>
          </cell>
          <cell r="BC460">
            <v>46.213999999999942</v>
          </cell>
          <cell r="BD460">
            <v>-109.30500000000029</v>
          </cell>
          <cell r="BE460">
            <v>-640.57841000001645</v>
          </cell>
          <cell r="BF460">
            <v>-1.063799999999901</v>
          </cell>
          <cell r="BG460">
            <v>-309.44510000000014</v>
          </cell>
          <cell r="BH460">
            <v>-2.2223999999998796</v>
          </cell>
          <cell r="BI460">
            <v>-5.6573100000000096</v>
          </cell>
          <cell r="BJ460">
            <v>-22.009000000000015</v>
          </cell>
          <cell r="BK460">
            <v>-135.58100000000013</v>
          </cell>
          <cell r="BL460">
            <v>-2.8919999999998254</v>
          </cell>
          <cell r="BM460">
            <v>-48.132999999999811</v>
          </cell>
          <cell r="BN460">
            <v>-12.665899999999965</v>
          </cell>
          <cell r="BO460">
            <v>-50.831000000000131</v>
          </cell>
          <cell r="BP460">
            <v>32.746099999999387</v>
          </cell>
          <cell r="BQ460">
            <v>-82.824000000000524</v>
          </cell>
          <cell r="BR460">
            <v>-163.6760629999917</v>
          </cell>
          <cell r="BS460">
            <v>-11.628999999999905</v>
          </cell>
          <cell r="BT460">
            <v>5.9800000000000182</v>
          </cell>
          <cell r="BU460">
            <v>-12.402399999999943</v>
          </cell>
          <cell r="BV460">
            <v>-6.11200000000008</v>
          </cell>
          <cell r="BW460">
            <v>-29.837899999999991</v>
          </cell>
          <cell r="BX460">
            <v>0</v>
          </cell>
          <cell r="BY460">
            <v>21.286399999999958</v>
          </cell>
          <cell r="BZ460">
            <v>-1.6340629999999976</v>
          </cell>
          <cell r="CA460">
            <v>-4.429700000000139</v>
          </cell>
          <cell r="CB460">
            <v>-68.739999999997963</v>
          </cell>
          <cell r="CC460">
            <v>35.372599999999693</v>
          </cell>
          <cell r="CD460">
            <v>-91.529999999998836</v>
          </cell>
          <cell r="CE460">
            <v>-773.98420000000624</v>
          </cell>
          <cell r="CF460">
            <v>-62.537099999999555</v>
          </cell>
          <cell r="CG460">
            <v>-13.451900000000023</v>
          </cell>
          <cell r="CH460">
            <v>-47.231000000000677</v>
          </cell>
          <cell r="CI460">
            <v>0</v>
          </cell>
          <cell r="CJ460">
            <v>11.775000000001455</v>
          </cell>
          <cell r="CK460">
            <v>1.7654999999995198</v>
          </cell>
          <cell r="CL460">
            <v>-18.076000000000931</v>
          </cell>
          <cell r="CM460">
            <v>0</v>
          </cell>
          <cell r="CN460">
            <v>-399.1850000000004</v>
          </cell>
          <cell r="CO460">
            <v>-158.46099999999933</v>
          </cell>
          <cell r="CP460">
            <v>4.2222999999999047</v>
          </cell>
          <cell r="CQ460">
            <v>-92.804999999996653</v>
          </cell>
          <cell r="CR460">
            <v>-242.23327200001222</v>
          </cell>
          <cell r="CS460">
            <v>-76.977000000000771</v>
          </cell>
          <cell r="CT460">
            <v>-21.196800000000167</v>
          </cell>
          <cell r="CU460">
            <v>-2.5093999999999141</v>
          </cell>
          <cell r="CV460">
            <v>-13.464799999999741</v>
          </cell>
          <cell r="CW460">
            <v>48.875</v>
          </cell>
          <cell r="CX460">
            <v>6.8119999999998981</v>
          </cell>
          <cell r="CY460">
            <v>-9.5120000000024447</v>
          </cell>
          <cell r="CZ460">
            <v>-7.7130720000000004</v>
          </cell>
          <cell r="DA460">
            <v>-46.236999999999171</v>
          </cell>
          <cell r="DB460">
            <v>-80.47099999999773</v>
          </cell>
          <cell r="DC460">
            <v>-1.1801999999997861</v>
          </cell>
          <cell r="DD460">
            <v>-38.658999999999651</v>
          </cell>
          <cell r="DE460">
            <v>-86.845099999991362</v>
          </cell>
          <cell r="DF460">
            <v>-29.53400000000056</v>
          </cell>
          <cell r="DG460">
            <v>-13.677999999999884</v>
          </cell>
          <cell r="DH460">
            <v>25.817800000000261</v>
          </cell>
          <cell r="DI460">
            <v>53.066200000000208</v>
          </cell>
          <cell r="DJ460">
            <v>27.879500000000917</v>
          </cell>
          <cell r="DK460">
            <v>-0.89719999999988431</v>
          </cell>
          <cell r="DL460">
            <v>9.6870000000017171</v>
          </cell>
          <cell r="DM460">
            <v>0</v>
          </cell>
          <cell r="DN460">
            <v>-16.625</v>
          </cell>
          <cell r="DO460">
            <v>-86.465000000000146</v>
          </cell>
          <cell r="DP460">
            <v>-8.9493999999999687</v>
          </cell>
          <cell r="DQ460">
            <v>-47.146999999999025</v>
          </cell>
          <cell r="DR460">
            <v>-26.579899999996996</v>
          </cell>
          <cell r="DS460">
            <v>-4.3375999999998385</v>
          </cell>
          <cell r="DT460">
            <v>-9.5551999999997861</v>
          </cell>
          <cell r="DU460">
            <v>6.0132000000003245</v>
          </cell>
          <cell r="DV460">
            <v>0.1750000000001819</v>
          </cell>
          <cell r="DW460">
            <v>32.233000000000175</v>
          </cell>
          <cell r="DX460">
            <v>37.398999999999432</v>
          </cell>
          <cell r="DY460">
            <v>36.74199999999837</v>
          </cell>
          <cell r="DZ460">
            <v>0</v>
          </cell>
          <cell r="EA460">
            <v>-93.454999999999927</v>
          </cell>
          <cell r="EB460">
            <v>-94.293999999999869</v>
          </cell>
          <cell r="EC460">
            <v>19.050399999999854</v>
          </cell>
          <cell r="ED460">
            <v>43.449300000000221</v>
          </cell>
          <cell r="EE460">
            <v>0</v>
          </cell>
        </row>
        <row r="461">
          <cell r="A461">
            <v>0</v>
          </cell>
          <cell r="C461" t="str">
            <v>Mid Columbia</v>
          </cell>
          <cell r="F461">
            <v>-349.52999999999884</v>
          </cell>
          <cell r="G461">
            <v>-1069.0300000000279</v>
          </cell>
          <cell r="H461">
            <v>-1128.7199999999721</v>
          </cell>
          <cell r="I461">
            <v>-182.59999999997672</v>
          </cell>
          <cell r="J461">
            <v>-166.96000000007916</v>
          </cell>
          <cell r="K461">
            <v>-126.40000000002328</v>
          </cell>
          <cell r="L461">
            <v>-291.19999999995343</v>
          </cell>
          <cell r="M461">
            <v>-329.75</v>
          </cell>
          <cell r="N461">
            <v>-171.52000000000407</v>
          </cell>
          <cell r="O461">
            <v>-271.27000000000407</v>
          </cell>
          <cell r="P461">
            <v>-151.04499999999825</v>
          </cell>
          <cell r="Q461">
            <v>-115.56999999999971</v>
          </cell>
          <cell r="R461">
            <v>-2332.5719999996945</v>
          </cell>
          <cell r="S461">
            <v>-130.89099999999598</v>
          </cell>
          <cell r="T461">
            <v>-14.008999999998196</v>
          </cell>
          <cell r="U461">
            <v>-76.485000000000582</v>
          </cell>
          <cell r="V461">
            <v>-178.96499999999651</v>
          </cell>
          <cell r="W461">
            <v>-312.15000000002328</v>
          </cell>
          <cell r="X461">
            <v>-121.8399999999674</v>
          </cell>
          <cell r="Y461">
            <v>-107.25</v>
          </cell>
          <cell r="Z461">
            <v>-848.8300000000163</v>
          </cell>
          <cell r="AA461">
            <v>-327.24000000000524</v>
          </cell>
          <cell r="AB461">
            <v>-256.60999999999331</v>
          </cell>
          <cell r="AC461">
            <v>-11.090000000000146</v>
          </cell>
          <cell r="AD461">
            <v>52.788000000000466</v>
          </cell>
          <cell r="AE461">
            <v>-1524.0670000000391</v>
          </cell>
          <cell r="AF461">
            <v>-20.817000000002736</v>
          </cell>
          <cell r="AG461">
            <v>-5.1169999999983702</v>
          </cell>
          <cell r="AH461">
            <v>-24.692000000002736</v>
          </cell>
          <cell r="AI461">
            <v>-122.80400000000373</v>
          </cell>
          <cell r="AJ461">
            <v>-189.65999999997439</v>
          </cell>
          <cell r="AK461">
            <v>-180.93999999994412</v>
          </cell>
          <cell r="AL461">
            <v>-176.91000000000349</v>
          </cell>
          <cell r="AM461">
            <v>-361.85000000000582</v>
          </cell>
          <cell r="AN461">
            <v>-123.59799999999814</v>
          </cell>
          <cell r="AO461">
            <v>-154.31399999999849</v>
          </cell>
          <cell r="AP461">
            <v>-6.305000000000291</v>
          </cell>
          <cell r="AQ461">
            <v>-157.06000000001222</v>
          </cell>
          <cell r="AR461">
            <v>-242.67500000004657</v>
          </cell>
          <cell r="AS461">
            <v>-31.602999999995518</v>
          </cell>
          <cell r="AT461">
            <v>27.347999999999956</v>
          </cell>
          <cell r="AU461">
            <v>66.235000000000582</v>
          </cell>
          <cell r="AV461">
            <v>-38.189999999995052</v>
          </cell>
          <cell r="AW461">
            <v>39</v>
          </cell>
          <cell r="AX461">
            <v>-33.440000000002328</v>
          </cell>
          <cell r="AY461">
            <v>-172.31600000000617</v>
          </cell>
          <cell r="AZ461">
            <v>-102.30999999999767</v>
          </cell>
          <cell r="BA461">
            <v>-18.152999999998428</v>
          </cell>
          <cell r="BB461">
            <v>52.590000000003783</v>
          </cell>
          <cell r="BC461">
            <v>-0.33599999999933061</v>
          </cell>
          <cell r="BD461">
            <v>-31.5</v>
          </cell>
          <cell r="BE461">
            <v>-504.37199999997392</v>
          </cell>
          <cell r="BF461">
            <v>-13.490000000005239</v>
          </cell>
          <cell r="BG461">
            <v>-411.11200000000099</v>
          </cell>
          <cell r="BH461">
            <v>56.102000000000771</v>
          </cell>
          <cell r="BI461">
            <v>-32.052999999999884</v>
          </cell>
          <cell r="BJ461">
            <v>87.700000000011642</v>
          </cell>
          <cell r="BK461">
            <v>-87.369999999995343</v>
          </cell>
          <cell r="BL461">
            <v>-34.43999999999869</v>
          </cell>
          <cell r="BM461">
            <v>-87.585999999995693</v>
          </cell>
          <cell r="BN461">
            <v>5.5149999999994179</v>
          </cell>
          <cell r="BO461">
            <v>47.147000000004482</v>
          </cell>
          <cell r="BP461">
            <v>-3.0250000000014552</v>
          </cell>
          <cell r="BQ461">
            <v>-31.760000000000218</v>
          </cell>
          <cell r="BR461">
            <v>-133.00099999969825</v>
          </cell>
          <cell r="BS461">
            <v>-32.557999999997264</v>
          </cell>
          <cell r="BT461">
            <v>42.975999999998749</v>
          </cell>
          <cell r="BU461">
            <v>47.928999999998268</v>
          </cell>
          <cell r="BV461">
            <v>-51.710999999999331</v>
          </cell>
          <cell r="BW461">
            <v>-51.460000000020955</v>
          </cell>
          <cell r="BX461">
            <v>-58.440000000002328</v>
          </cell>
          <cell r="BY461">
            <v>-32.536000000000058</v>
          </cell>
          <cell r="BZ461">
            <v>-16.846000000005006</v>
          </cell>
          <cell r="CA461">
            <v>18.447000000000116</v>
          </cell>
          <cell r="CB461">
            <v>27.870999999999185</v>
          </cell>
          <cell r="CC461">
            <v>4.2730000000010477</v>
          </cell>
          <cell r="CD461">
            <v>-30.945999999999913</v>
          </cell>
          <cell r="CE461">
            <v>2757.7409999999218</v>
          </cell>
          <cell r="CF461">
            <v>-101.93600000000151</v>
          </cell>
          <cell r="CG461">
            <v>26.528999999998632</v>
          </cell>
          <cell r="CH461">
            <v>59.468000000000757</v>
          </cell>
          <cell r="CI461">
            <v>-46.054000000000087</v>
          </cell>
          <cell r="CJ461">
            <v>-64.080000000016298</v>
          </cell>
          <cell r="CK461">
            <v>-60.180000000051223</v>
          </cell>
          <cell r="CL461">
            <v>-49.592000000000553</v>
          </cell>
          <cell r="CM461">
            <v>2929.0999999999913</v>
          </cell>
          <cell r="CN461">
            <v>16.671999999998661</v>
          </cell>
          <cell r="CO461">
            <v>40.13799999999901</v>
          </cell>
          <cell r="CP461">
            <v>-3.9529999999977008</v>
          </cell>
          <cell r="CQ461">
            <v>11.629000000000815</v>
          </cell>
          <cell r="CR461">
            <v>-809.38500000000931</v>
          </cell>
          <cell r="CS461">
            <v>-154.28100000000268</v>
          </cell>
          <cell r="CT461">
            <v>49.492000000002008</v>
          </cell>
          <cell r="CU461">
            <v>97.962999999999738</v>
          </cell>
          <cell r="CV461">
            <v>-25.370999999999185</v>
          </cell>
          <cell r="CW461">
            <v>-106.18000000005122</v>
          </cell>
          <cell r="CX461">
            <v>-316.83999999999651</v>
          </cell>
          <cell r="CY461">
            <v>-94.738000000001193</v>
          </cell>
          <cell r="CZ461">
            <v>-151.64999999999418</v>
          </cell>
          <cell r="DA461">
            <v>-120.05900000000111</v>
          </cell>
          <cell r="DB461">
            <v>63.434000000001106</v>
          </cell>
          <cell r="DC461">
            <v>0.98400000000401633</v>
          </cell>
          <cell r="DD461">
            <v>-52.138999999999214</v>
          </cell>
          <cell r="DE461">
            <v>-622.37500000011642</v>
          </cell>
          <cell r="DF461">
            <v>-107.88000000000466</v>
          </cell>
          <cell r="DG461">
            <v>24.816000000000713</v>
          </cell>
          <cell r="DH461">
            <v>72.300999999999476</v>
          </cell>
          <cell r="DI461">
            <v>-10.94999999999709</v>
          </cell>
          <cell r="DJ461">
            <v>-100.23000000003958</v>
          </cell>
          <cell r="DK461">
            <v>-302.39000000001397</v>
          </cell>
          <cell r="DL461">
            <v>-67.489999999999782</v>
          </cell>
          <cell r="DM461">
            <v>-93.309999999997672</v>
          </cell>
          <cell r="DN461">
            <v>-13.263000000002648</v>
          </cell>
          <cell r="DO461">
            <v>34.154999999998836</v>
          </cell>
          <cell r="DP461">
            <v>-21.696999999996478</v>
          </cell>
          <cell r="DQ461">
            <v>-36.436999999999898</v>
          </cell>
          <cell r="DR461">
            <v>-286.54799999995157</v>
          </cell>
          <cell r="DS461">
            <v>-20.811000000001513</v>
          </cell>
          <cell r="DT461">
            <v>47.880499999999302</v>
          </cell>
          <cell r="DU461">
            <v>71.236000000000786</v>
          </cell>
          <cell r="DV461">
            <v>68.974000000001979</v>
          </cell>
          <cell r="DW461">
            <v>37.120000000053551</v>
          </cell>
          <cell r="DX461">
            <v>-340.65000000002328</v>
          </cell>
          <cell r="DY461">
            <v>-95.200000000000728</v>
          </cell>
          <cell r="DZ461">
            <v>-123.41000000000349</v>
          </cell>
          <cell r="EA461">
            <v>5.5840000000025611</v>
          </cell>
          <cell r="EB461">
            <v>47.922000000005937</v>
          </cell>
          <cell r="EC461">
            <v>11.055999999998676</v>
          </cell>
          <cell r="ED461">
            <v>3.7504999999998745</v>
          </cell>
          <cell r="EE461">
            <v>0</v>
          </cell>
        </row>
        <row r="462">
          <cell r="A462">
            <v>0</v>
          </cell>
          <cell r="C462" t="str">
            <v>Mona</v>
          </cell>
          <cell r="F462">
            <v>-136.47800000000279</v>
          </cell>
          <cell r="G462">
            <v>-103.53500000000349</v>
          </cell>
          <cell r="H462">
            <v>-102.29499999999825</v>
          </cell>
          <cell r="I462">
            <v>-47.24637760000769</v>
          </cell>
          <cell r="J462">
            <v>-60.25</v>
          </cell>
          <cell r="K462">
            <v>-163.27700000000186</v>
          </cell>
          <cell r="L462">
            <v>-9.9799999998140265E-3</v>
          </cell>
          <cell r="M462">
            <v>0</v>
          </cell>
          <cell r="N462">
            <v>-133.36700000000019</v>
          </cell>
          <cell r="O462">
            <v>-38.516799999999876</v>
          </cell>
          <cell r="P462">
            <v>-172.62600000000384</v>
          </cell>
          <cell r="Q462">
            <v>-265.22200000000157</v>
          </cell>
          <cell r="R462">
            <v>-756.44251999992412</v>
          </cell>
          <cell r="S462">
            <v>-154.10800000000017</v>
          </cell>
          <cell r="T462">
            <v>-74.188999999999396</v>
          </cell>
          <cell r="U462">
            <v>-76.489299999999275</v>
          </cell>
          <cell r="V462">
            <v>-75.540000000008149</v>
          </cell>
          <cell r="W462">
            <v>-8.6900000000023283</v>
          </cell>
          <cell r="X462">
            <v>-54.269860000000335</v>
          </cell>
          <cell r="Y462">
            <v>-16.136759999999867</v>
          </cell>
          <cell r="Z462">
            <v>0</v>
          </cell>
          <cell r="AA462">
            <v>-48.567200000000412</v>
          </cell>
          <cell r="AB462">
            <v>-70.538400000000365</v>
          </cell>
          <cell r="AC462">
            <v>-29.850000000000364</v>
          </cell>
          <cell r="AD462">
            <v>-148.06400000000212</v>
          </cell>
          <cell r="AE462">
            <v>-894.96286999998847</v>
          </cell>
          <cell r="AF462">
            <v>-93.730000000000473</v>
          </cell>
          <cell r="AG462">
            <v>-46.070000000000618</v>
          </cell>
          <cell r="AH462">
            <v>-66.157499999999345</v>
          </cell>
          <cell r="AI462">
            <v>-192.81400000000212</v>
          </cell>
          <cell r="AJ462">
            <v>-40.140999999988708</v>
          </cell>
          <cell r="AK462">
            <v>-58.390000000006694</v>
          </cell>
          <cell r="AL462">
            <v>-9.3700000002172601E-3</v>
          </cell>
          <cell r="AM462">
            <v>0</v>
          </cell>
          <cell r="AN462">
            <v>-102.7699999999968</v>
          </cell>
          <cell r="AO462">
            <v>-41.947499999999309</v>
          </cell>
          <cell r="AP462">
            <v>-8.643500000000131</v>
          </cell>
          <cell r="AQ462">
            <v>-244.29000000000087</v>
          </cell>
          <cell r="AR462">
            <v>-483.2445000000007</v>
          </cell>
          <cell r="AS462">
            <v>-43.82300000000032</v>
          </cell>
          <cell r="AT462">
            <v>-5.8825999999999112</v>
          </cell>
          <cell r="AU462">
            <v>9.5544999999997344</v>
          </cell>
          <cell r="AV462">
            <v>9.5235000000002401</v>
          </cell>
          <cell r="AW462">
            <v>-84.480000000003201</v>
          </cell>
          <cell r="AX462">
            <v>-96.961000000002969</v>
          </cell>
          <cell r="AY462">
            <v>0</v>
          </cell>
          <cell r="AZ462">
            <v>0</v>
          </cell>
          <cell r="BA462">
            <v>-87.903999999998632</v>
          </cell>
          <cell r="BB462">
            <v>-25.710500000000138</v>
          </cell>
          <cell r="BC462">
            <v>-44.524399999999332</v>
          </cell>
          <cell r="BD462">
            <v>-113.0370000000039</v>
          </cell>
          <cell r="BE462">
            <v>-556.01929999998538</v>
          </cell>
          <cell r="BF462">
            <v>-83.676199999999881</v>
          </cell>
          <cell r="BG462">
            <v>3.1700000000455475E-2</v>
          </cell>
          <cell r="BH462">
            <v>-21.744199999999864</v>
          </cell>
          <cell r="BI462">
            <v>-8.232600000000275</v>
          </cell>
          <cell r="BJ462">
            <v>-143.1919999999991</v>
          </cell>
          <cell r="BK462">
            <v>-149.91800000000148</v>
          </cell>
          <cell r="BL462">
            <v>10.585600000000341</v>
          </cell>
          <cell r="BM462">
            <v>0</v>
          </cell>
          <cell r="BN462">
            <v>-85.581599999999526</v>
          </cell>
          <cell r="BO462">
            <v>-12.628999999999905</v>
          </cell>
          <cell r="BP462">
            <v>-8.3799999999991996</v>
          </cell>
          <cell r="BQ462">
            <v>-53.283000000001266</v>
          </cell>
          <cell r="BR462">
            <v>-417.39543799999228</v>
          </cell>
          <cell r="BS462">
            <v>-179.14699999999903</v>
          </cell>
          <cell r="BT462">
            <v>0.32359199999973498</v>
          </cell>
          <cell r="BU462">
            <v>-12.654399999999896</v>
          </cell>
          <cell r="BV462">
            <v>-9.6860299999999597</v>
          </cell>
          <cell r="BW462">
            <v>-18.279999999998836</v>
          </cell>
          <cell r="BX462">
            <v>-63.030300000000352</v>
          </cell>
          <cell r="BY462">
            <v>0.62669999999980064</v>
          </cell>
          <cell r="BZ462">
            <v>0</v>
          </cell>
          <cell r="CA462">
            <v>-6.4556999999999789</v>
          </cell>
          <cell r="CB462">
            <v>-38.461600000000544</v>
          </cell>
          <cell r="CC462">
            <v>-23.734699999999975</v>
          </cell>
          <cell r="CD462">
            <v>-66.89600000000064</v>
          </cell>
          <cell r="CE462">
            <v>-359.51918999996269</v>
          </cell>
          <cell r="CF462">
            <v>-47.237499999999272</v>
          </cell>
          <cell r="CG462">
            <v>-17.57300000000032</v>
          </cell>
          <cell r="CH462">
            <v>-29.624300000000403</v>
          </cell>
          <cell r="CI462">
            <v>1.203640000000064</v>
          </cell>
          <cell r="CJ462">
            <v>-13.454999999998108</v>
          </cell>
          <cell r="CK462">
            <v>25.591000000000349</v>
          </cell>
          <cell r="CL462">
            <v>6.1620000000002619</v>
          </cell>
          <cell r="CM462">
            <v>0</v>
          </cell>
          <cell r="CN462">
            <v>-52.712700000000041</v>
          </cell>
          <cell r="CO462">
            <v>-99.611000000000786</v>
          </cell>
          <cell r="CP462">
            <v>-56.982999999998356</v>
          </cell>
          <cell r="CQ462">
            <v>-75.279330000004848</v>
          </cell>
          <cell r="CR462">
            <v>-570.93092000001343</v>
          </cell>
          <cell r="CS462">
            <v>-133.53399999999965</v>
          </cell>
          <cell r="CT462">
            <v>-35.416999999999462</v>
          </cell>
          <cell r="CU462">
            <v>-65.497999999999593</v>
          </cell>
          <cell r="CV462">
            <v>-83.559000000001106</v>
          </cell>
          <cell r="CW462">
            <v>4.944999999999709</v>
          </cell>
          <cell r="CX462">
            <v>-6.930000000000291</v>
          </cell>
          <cell r="CY462">
            <v>16.764000000001033</v>
          </cell>
          <cell r="CZ462">
            <v>0</v>
          </cell>
          <cell r="DA462">
            <v>-35.381400000000212</v>
          </cell>
          <cell r="DB462">
            <v>-58.070299999999406</v>
          </cell>
          <cell r="DC462">
            <v>-85.658300000000054</v>
          </cell>
          <cell r="DD462">
            <v>-88.591919999998936</v>
          </cell>
          <cell r="DE462">
            <v>-459.02214899999672</v>
          </cell>
          <cell r="DF462">
            <v>-111.77399999999761</v>
          </cell>
          <cell r="DG462">
            <v>-23.482600000000275</v>
          </cell>
          <cell r="DH462">
            <v>-16.022700000000441</v>
          </cell>
          <cell r="DI462">
            <v>-30.683399999999892</v>
          </cell>
          <cell r="DJ462">
            <v>5.1950000000033469</v>
          </cell>
          <cell r="DK462">
            <v>4.375</v>
          </cell>
          <cell r="DL462">
            <v>14.725000000000364</v>
          </cell>
          <cell r="DM462">
            <v>0</v>
          </cell>
          <cell r="DN462">
            <v>-85.78269999999975</v>
          </cell>
          <cell r="DO462">
            <v>-46.46874900000148</v>
          </cell>
          <cell r="DP462">
            <v>-49.200999999999112</v>
          </cell>
          <cell r="DQ462">
            <v>-119.90199999999822</v>
          </cell>
          <cell r="DR462">
            <v>-78.16306299995631</v>
          </cell>
          <cell r="DS462">
            <v>-19.309999999999491</v>
          </cell>
          <cell r="DT462">
            <v>-3.7263999999995576</v>
          </cell>
          <cell r="DU462">
            <v>12.926000000000386</v>
          </cell>
          <cell r="DV462">
            <v>61.426500000001397</v>
          </cell>
          <cell r="DW462">
            <v>49.643629999998666</v>
          </cell>
          <cell r="DX462">
            <v>17.925999999999476</v>
          </cell>
          <cell r="DY462">
            <v>7.8580299999994168</v>
          </cell>
          <cell r="DZ462">
            <v>0.39765999999963242</v>
          </cell>
          <cell r="EA462">
            <v>-111.2510000000002</v>
          </cell>
          <cell r="EB462">
            <v>-52.560182999999597</v>
          </cell>
          <cell r="EC462">
            <v>-2.6413000000002285</v>
          </cell>
          <cell r="ED462">
            <v>-38.851999999998952</v>
          </cell>
          <cell r="EE462">
            <v>0</v>
          </cell>
        </row>
        <row r="463">
          <cell r="A463">
            <v>0</v>
          </cell>
          <cell r="C463" t="str">
            <v>Palo Verde</v>
          </cell>
          <cell r="F463">
            <v>-13.761199999999917</v>
          </cell>
          <cell r="G463">
            <v>-7.6620000000002619</v>
          </cell>
          <cell r="H463">
            <v>-9.5409999999992579</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0.45153999999996586</v>
          </cell>
          <cell r="BF463">
            <v>0</v>
          </cell>
          <cell r="BG463">
            <v>0</v>
          </cell>
          <cell r="BH463">
            <v>0</v>
          </cell>
          <cell r="BI463">
            <v>0</v>
          </cell>
          <cell r="BJ463">
            <v>0</v>
          </cell>
          <cell r="BK463">
            <v>0</v>
          </cell>
          <cell r="BL463">
            <v>0</v>
          </cell>
          <cell r="BM463">
            <v>0</v>
          </cell>
          <cell r="BN463">
            <v>0</v>
          </cell>
          <cell r="BO463">
            <v>0</v>
          </cell>
          <cell r="BP463">
            <v>-1.0041800000000052</v>
          </cell>
          <cell r="BQ463">
            <v>1.4557199999999852</v>
          </cell>
          <cell r="BR463">
            <v>-1.1672199999998156</v>
          </cell>
          <cell r="BS463">
            <v>-3.0069799999999987</v>
          </cell>
          <cell r="BT463">
            <v>0</v>
          </cell>
          <cell r="BU463">
            <v>0</v>
          </cell>
          <cell r="BV463">
            <v>0</v>
          </cell>
          <cell r="BW463">
            <v>0</v>
          </cell>
          <cell r="BX463">
            <v>-1.2722200000000043</v>
          </cell>
          <cell r="BY463">
            <v>3.662900000000036</v>
          </cell>
          <cell r="BZ463">
            <v>2.0780000000002019E-2</v>
          </cell>
          <cell r="CA463">
            <v>0</v>
          </cell>
          <cell r="CB463">
            <v>0</v>
          </cell>
          <cell r="CC463">
            <v>0</v>
          </cell>
          <cell r="CD463">
            <v>-0.57169999999996435</v>
          </cell>
          <cell r="CE463">
            <v>-6.8866340000004129</v>
          </cell>
          <cell r="CF463">
            <v>0</v>
          </cell>
          <cell r="CG463">
            <v>-1.0510540000000077</v>
          </cell>
          <cell r="CH463">
            <v>0</v>
          </cell>
          <cell r="CI463">
            <v>0</v>
          </cell>
          <cell r="CJ463">
            <v>0</v>
          </cell>
          <cell r="CK463">
            <v>0</v>
          </cell>
          <cell r="CL463">
            <v>-2.9348999999999705</v>
          </cell>
          <cell r="CM463">
            <v>13.868140000000039</v>
          </cell>
          <cell r="CN463">
            <v>-8.1365600000000313</v>
          </cell>
          <cell r="CO463">
            <v>-8.6322599999999738</v>
          </cell>
          <cell r="CP463">
            <v>0</v>
          </cell>
          <cell r="CQ463">
            <v>0</v>
          </cell>
          <cell r="CR463">
            <v>-39.422397000000274</v>
          </cell>
          <cell r="CS463">
            <v>2.9096999999999298</v>
          </cell>
          <cell r="CT463">
            <v>0</v>
          </cell>
          <cell r="CU463">
            <v>-2.9573440000000062</v>
          </cell>
          <cell r="CV463">
            <v>-2.1778329999999997</v>
          </cell>
          <cell r="CW463">
            <v>4.2836800000000039</v>
          </cell>
          <cell r="CX463">
            <v>0</v>
          </cell>
          <cell r="CY463">
            <v>-6.0824599999999691</v>
          </cell>
          <cell r="CZ463">
            <v>-14.398140000000012</v>
          </cell>
          <cell r="DA463">
            <v>-21</v>
          </cell>
          <cell r="DB463">
            <v>0</v>
          </cell>
          <cell r="DC463">
            <v>0</v>
          </cell>
          <cell r="DD463">
            <v>0</v>
          </cell>
          <cell r="DE463">
            <v>3.520249999999578</v>
          </cell>
          <cell r="DF463">
            <v>1.0503999999999678</v>
          </cell>
          <cell r="DG463">
            <v>0</v>
          </cell>
          <cell r="DH463">
            <v>0</v>
          </cell>
          <cell r="DI463">
            <v>0</v>
          </cell>
          <cell r="DJ463">
            <v>2.1380700000000274</v>
          </cell>
          <cell r="DK463">
            <v>0</v>
          </cell>
          <cell r="DL463">
            <v>-4.5202299999999696</v>
          </cell>
          <cell r="DM463">
            <v>0</v>
          </cell>
          <cell r="DN463">
            <v>-0.24053000000003522</v>
          </cell>
          <cell r="DO463">
            <v>3.8202800000000252</v>
          </cell>
          <cell r="DP463">
            <v>2.4832299999999989</v>
          </cell>
          <cell r="DQ463">
            <v>-1.2109700000000316</v>
          </cell>
          <cell r="DR463">
            <v>6.1549839999997857</v>
          </cell>
          <cell r="DS463">
            <v>1.8904600000000187</v>
          </cell>
          <cell r="DT463">
            <v>0</v>
          </cell>
          <cell r="DU463">
            <v>0</v>
          </cell>
          <cell r="DV463">
            <v>0</v>
          </cell>
          <cell r="DW463">
            <v>2.0344299999999294</v>
          </cell>
          <cell r="DX463">
            <v>-0.30796999999999741</v>
          </cell>
          <cell r="DY463">
            <v>0</v>
          </cell>
          <cell r="DZ463">
            <v>0</v>
          </cell>
          <cell r="EA463">
            <v>0.51208000000002585</v>
          </cell>
          <cell r="EB463">
            <v>0</v>
          </cell>
          <cell r="EC463">
            <v>2.025983999999994</v>
          </cell>
          <cell r="ED463">
            <v>0</v>
          </cell>
          <cell r="EE463">
            <v>0</v>
          </cell>
        </row>
        <row r="464">
          <cell r="C464" t="str">
            <v>SP15</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v>0</v>
          </cell>
          <cell r="CL464">
            <v>0</v>
          </cell>
          <cell r="CM464">
            <v>0</v>
          </cell>
          <cell r="CN464">
            <v>0</v>
          </cell>
          <cell r="CO464">
            <v>0</v>
          </cell>
          <cell r="CP464">
            <v>0</v>
          </cell>
          <cell r="CQ464">
            <v>0</v>
          </cell>
          <cell r="CR464">
            <v>0</v>
          </cell>
          <cell r="CS464">
            <v>0</v>
          </cell>
          <cell r="CT464">
            <v>0</v>
          </cell>
          <cell r="CU464">
            <v>0</v>
          </cell>
          <cell r="CV464">
            <v>0</v>
          </cell>
          <cell r="CW464">
            <v>0</v>
          </cell>
          <cell r="CX464">
            <v>0</v>
          </cell>
          <cell r="CY464">
            <v>0</v>
          </cell>
          <cell r="CZ464">
            <v>0</v>
          </cell>
          <cell r="DA464">
            <v>0</v>
          </cell>
          <cell r="DB464">
            <v>0</v>
          </cell>
          <cell r="DC464">
            <v>0</v>
          </cell>
          <cell r="DD464">
            <v>0</v>
          </cell>
          <cell r="DE464">
            <v>0</v>
          </cell>
          <cell r="DF464">
            <v>0</v>
          </cell>
          <cell r="DG464">
            <v>0</v>
          </cell>
          <cell r="DH464">
            <v>0</v>
          </cell>
          <cell r="DI464">
            <v>0</v>
          </cell>
          <cell r="DJ464">
            <v>0</v>
          </cell>
          <cell r="DK464">
            <v>0</v>
          </cell>
          <cell r="DL464">
            <v>0</v>
          </cell>
          <cell r="DM464">
            <v>0</v>
          </cell>
          <cell r="DN464">
            <v>0</v>
          </cell>
          <cell r="DO464">
            <v>0</v>
          </cell>
          <cell r="DP464">
            <v>0</v>
          </cell>
          <cell r="DQ464">
            <v>0</v>
          </cell>
          <cell r="DR464">
            <v>0</v>
          </cell>
          <cell r="DS464">
            <v>0</v>
          </cell>
          <cell r="DT464">
            <v>0</v>
          </cell>
          <cell r="DU464">
            <v>0</v>
          </cell>
          <cell r="DV464">
            <v>0</v>
          </cell>
          <cell r="DW464">
            <v>0</v>
          </cell>
          <cell r="DX464">
            <v>0</v>
          </cell>
          <cell r="DY464">
            <v>0</v>
          </cell>
          <cell r="DZ464">
            <v>0</v>
          </cell>
          <cell r="EA464">
            <v>0</v>
          </cell>
          <cell r="EB464">
            <v>0</v>
          </cell>
          <cell r="EC464">
            <v>0</v>
          </cell>
          <cell r="ED464">
            <v>0</v>
          </cell>
          <cell r="EE464">
            <v>0</v>
          </cell>
        </row>
        <row r="465">
          <cell r="A465">
            <v>0</v>
          </cell>
          <cell r="C465" t="str">
            <v>Emergency Purchases</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0</v>
          </cell>
          <cell r="CB465">
            <v>0</v>
          </cell>
          <cell r="CC465">
            <v>0</v>
          </cell>
          <cell r="CD465">
            <v>0</v>
          </cell>
          <cell r="CE465">
            <v>0</v>
          </cell>
          <cell r="CF465">
            <v>0</v>
          </cell>
          <cell r="CG465">
            <v>0</v>
          </cell>
          <cell r="CH465">
            <v>0</v>
          </cell>
          <cell r="CI465">
            <v>0</v>
          </cell>
          <cell r="CJ465">
            <v>0</v>
          </cell>
          <cell r="CK465">
            <v>0</v>
          </cell>
          <cell r="CL465">
            <v>0</v>
          </cell>
          <cell r="CM465">
            <v>0</v>
          </cell>
          <cell r="CN465">
            <v>0</v>
          </cell>
          <cell r="CO465">
            <v>0</v>
          </cell>
          <cell r="CP465">
            <v>0</v>
          </cell>
          <cell r="CQ465">
            <v>0</v>
          </cell>
          <cell r="CR465">
            <v>0</v>
          </cell>
          <cell r="CS465">
            <v>0</v>
          </cell>
          <cell r="CT465">
            <v>0</v>
          </cell>
          <cell r="CU465">
            <v>0</v>
          </cell>
          <cell r="CV465">
            <v>0</v>
          </cell>
          <cell r="CW465">
            <v>0</v>
          </cell>
          <cell r="CX465">
            <v>0</v>
          </cell>
          <cell r="CY465">
            <v>0</v>
          </cell>
          <cell r="CZ465">
            <v>0</v>
          </cell>
          <cell r="DA465">
            <v>0</v>
          </cell>
          <cell r="DB465">
            <v>0</v>
          </cell>
          <cell r="DC465">
            <v>0</v>
          </cell>
          <cell r="DD465">
            <v>0</v>
          </cell>
          <cell r="DE465">
            <v>0</v>
          </cell>
          <cell r="DF465">
            <v>0</v>
          </cell>
          <cell r="DG465">
            <v>0</v>
          </cell>
          <cell r="DH465">
            <v>0</v>
          </cell>
          <cell r="DI465">
            <v>0</v>
          </cell>
          <cell r="DJ465">
            <v>0</v>
          </cell>
          <cell r="DK465">
            <v>0</v>
          </cell>
          <cell r="DL465">
            <v>0</v>
          </cell>
          <cell r="DM465">
            <v>0</v>
          </cell>
          <cell r="DN465">
            <v>0</v>
          </cell>
          <cell r="DO465">
            <v>0</v>
          </cell>
          <cell r="DP465">
            <v>0</v>
          </cell>
          <cell r="DQ465">
            <v>0</v>
          </cell>
          <cell r="DR465">
            <v>0</v>
          </cell>
          <cell r="DS465">
            <v>0</v>
          </cell>
          <cell r="DT465">
            <v>0</v>
          </cell>
          <cell r="DU465">
            <v>0</v>
          </cell>
          <cell r="DV465">
            <v>0</v>
          </cell>
          <cell r="DW465">
            <v>0</v>
          </cell>
          <cell r="DX465">
            <v>0</v>
          </cell>
          <cell r="DY465">
            <v>0</v>
          </cell>
          <cell r="DZ465">
            <v>0</v>
          </cell>
          <cell r="EA465">
            <v>0</v>
          </cell>
          <cell r="EB465">
            <v>0</v>
          </cell>
          <cell r="EC465">
            <v>0</v>
          </cell>
          <cell r="ED465">
            <v>0</v>
          </cell>
          <cell r="EE465">
            <v>0</v>
          </cell>
        </row>
        <row r="466">
          <cell r="A466">
            <v>0</v>
          </cell>
          <cell r="C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0</v>
          </cell>
          <cell r="CB466">
            <v>0</v>
          </cell>
          <cell r="CC466">
            <v>0</v>
          </cell>
          <cell r="CD466">
            <v>0</v>
          </cell>
          <cell r="CE466">
            <v>0</v>
          </cell>
          <cell r="CF466">
            <v>0</v>
          </cell>
          <cell r="CG466">
            <v>0</v>
          </cell>
          <cell r="CH466">
            <v>0</v>
          </cell>
          <cell r="CI466">
            <v>0</v>
          </cell>
          <cell r="CJ466">
            <v>0</v>
          </cell>
          <cell r="CK466">
            <v>0</v>
          </cell>
          <cell r="CL466">
            <v>0</v>
          </cell>
          <cell r="CM466">
            <v>0</v>
          </cell>
          <cell r="CN466">
            <v>0</v>
          </cell>
          <cell r="CO466">
            <v>0</v>
          </cell>
          <cell r="CP466">
            <v>0</v>
          </cell>
          <cell r="CQ466">
            <v>0</v>
          </cell>
          <cell r="CR466">
            <v>0</v>
          </cell>
          <cell r="CS466">
            <v>0</v>
          </cell>
          <cell r="CT466">
            <v>0</v>
          </cell>
          <cell r="CU466">
            <v>0</v>
          </cell>
          <cell r="CV466">
            <v>0</v>
          </cell>
          <cell r="CW466">
            <v>0</v>
          </cell>
          <cell r="CX466">
            <v>0</v>
          </cell>
          <cell r="CY466">
            <v>0</v>
          </cell>
          <cell r="CZ466">
            <v>0</v>
          </cell>
          <cell r="DA466">
            <v>0</v>
          </cell>
          <cell r="DB466">
            <v>0</v>
          </cell>
          <cell r="DC466">
            <v>0</v>
          </cell>
          <cell r="DD466">
            <v>0</v>
          </cell>
          <cell r="DE466">
            <v>0</v>
          </cell>
          <cell r="DF466">
            <v>0</v>
          </cell>
          <cell r="DG466">
            <v>0</v>
          </cell>
          <cell r="DH466">
            <v>0</v>
          </cell>
          <cell r="DI466">
            <v>0</v>
          </cell>
          <cell r="DJ466">
            <v>0</v>
          </cell>
          <cell r="DK466">
            <v>0</v>
          </cell>
          <cell r="DL466">
            <v>0</v>
          </cell>
          <cell r="DM466">
            <v>0</v>
          </cell>
          <cell r="DN466">
            <v>0</v>
          </cell>
          <cell r="DO466">
            <v>0</v>
          </cell>
          <cell r="DP466">
            <v>0</v>
          </cell>
          <cell r="DQ466">
            <v>0</v>
          </cell>
          <cell r="DR466">
            <v>0</v>
          </cell>
          <cell r="DS466">
            <v>0</v>
          </cell>
          <cell r="DT466">
            <v>0</v>
          </cell>
          <cell r="DU466">
            <v>0</v>
          </cell>
          <cell r="DV466">
            <v>0</v>
          </cell>
          <cell r="DW466">
            <v>0</v>
          </cell>
          <cell r="DX466">
            <v>0</v>
          </cell>
          <cell r="DY466">
            <v>0</v>
          </cell>
          <cell r="DZ466">
            <v>0</v>
          </cell>
          <cell r="EA466">
            <v>0</v>
          </cell>
          <cell r="EB466">
            <v>0</v>
          </cell>
          <cell r="EC466">
            <v>0</v>
          </cell>
          <cell r="ED466">
            <v>0</v>
          </cell>
          <cell r="EE466">
            <v>0</v>
          </cell>
        </row>
        <row r="467">
          <cell r="F467">
            <v>-578.86619999998948</v>
          </cell>
          <cell r="G467">
            <v>-1308.2956999999005</v>
          </cell>
          <cell r="H467">
            <v>-1471.2111799999257</v>
          </cell>
          <cell r="I467">
            <v>-602.0983776000794</v>
          </cell>
          <cell r="J467">
            <v>-456.05000000016298</v>
          </cell>
          <cell r="K467">
            <v>-434.2776999999769</v>
          </cell>
          <cell r="L467">
            <v>-315.54870999994455</v>
          </cell>
          <cell r="M467">
            <v>-336.95999999999185</v>
          </cell>
          <cell r="N467">
            <v>-396.01477000000887</v>
          </cell>
          <cell r="O467">
            <v>-444.56680000000051</v>
          </cell>
          <cell r="P467">
            <v>-334.99400000000605</v>
          </cell>
          <cell r="Q467">
            <v>-498.18400000000838</v>
          </cell>
          <cell r="R467">
            <v>-4475.2591699999757</v>
          </cell>
          <cell r="S467">
            <v>-325.23599999998987</v>
          </cell>
          <cell r="T467">
            <v>-113.18309999999838</v>
          </cell>
          <cell r="U467">
            <v>-243.15480000000389</v>
          </cell>
          <cell r="V467">
            <v>-923.10580000001937</v>
          </cell>
          <cell r="W467">
            <v>-654.70750000013504</v>
          </cell>
          <cell r="X467">
            <v>-302.48915999988094</v>
          </cell>
          <cell r="Y467">
            <v>-137.16295999998692</v>
          </cell>
          <cell r="Z467">
            <v>-858.01848000002792</v>
          </cell>
          <cell r="AA467">
            <v>-397.13050000001385</v>
          </cell>
          <cell r="AB467">
            <v>-354.48889999999665</v>
          </cell>
          <cell r="AC467">
            <v>-53.198770000002696</v>
          </cell>
          <cell r="AD467">
            <v>-113.38320000000385</v>
          </cell>
          <cell r="AE467">
            <v>-4023.8682484244928</v>
          </cell>
          <cell r="AF467">
            <v>-119.99356500000431</v>
          </cell>
          <cell r="AG467">
            <v>-100.82820000000356</v>
          </cell>
          <cell r="AH467">
            <v>-126.03530000000319</v>
          </cell>
          <cell r="AI467">
            <v>-436.92187000000558</v>
          </cell>
          <cell r="AJ467">
            <v>-561.36459999997169</v>
          </cell>
          <cell r="AK467">
            <v>-871.83309999993071</v>
          </cell>
          <cell r="AL467">
            <v>-187.06471299999976</v>
          </cell>
          <cell r="AM467">
            <v>-382.48678000000655</v>
          </cell>
          <cell r="AN467">
            <v>-591.63674499999615</v>
          </cell>
          <cell r="AO467">
            <v>-276.78649999998743</v>
          </cell>
          <cell r="AP467">
            <v>-14.931099999997969</v>
          </cell>
          <cell r="AQ467">
            <v>-353.98577542501152</v>
          </cell>
          <cell r="AR467">
            <v>-1416.4322820000816</v>
          </cell>
          <cell r="AS467">
            <v>-73.159399999989546</v>
          </cell>
          <cell r="AT467">
            <v>12.826939999999013</v>
          </cell>
          <cell r="AU467">
            <v>59.824549999997544</v>
          </cell>
          <cell r="AV467">
            <v>-36.546529999992345</v>
          </cell>
          <cell r="AW467">
            <v>-130.03564999997616</v>
          </cell>
          <cell r="AX467">
            <v>-415.38800000003539</v>
          </cell>
          <cell r="AY467">
            <v>-200.18299200001638</v>
          </cell>
          <cell r="AZ467">
            <v>-102.27629999999772</v>
          </cell>
          <cell r="BA467">
            <v>-287.53600000000006</v>
          </cell>
          <cell r="BB467">
            <v>8.5295000000114669</v>
          </cell>
          <cell r="BC467">
            <v>1.3536000000021886</v>
          </cell>
          <cell r="BD467">
            <v>-253.84200000000419</v>
          </cell>
          <cell r="BE467">
            <v>-1854.2836030002218</v>
          </cell>
          <cell r="BF467">
            <v>-98.230000000010477</v>
          </cell>
          <cell r="BG467">
            <v>-828.29890000000159</v>
          </cell>
          <cell r="BH467">
            <v>32.135400000001027</v>
          </cell>
          <cell r="BI467">
            <v>-45.942909999997937</v>
          </cell>
          <cell r="BJ467">
            <v>-77.388549999974202</v>
          </cell>
          <cell r="BK467">
            <v>-405.20130000001518</v>
          </cell>
          <cell r="BL467">
            <v>-41.183099999994738</v>
          </cell>
          <cell r="BM467">
            <v>-135.05438299998059</v>
          </cell>
          <cell r="BN467">
            <v>-92.732499999998254</v>
          </cell>
          <cell r="BO467">
            <v>-16.312999999994645</v>
          </cell>
          <cell r="BP467">
            <v>20.336920000001555</v>
          </cell>
          <cell r="BQ467">
            <v>-166.41128000000026</v>
          </cell>
          <cell r="BR467">
            <v>-748.33297100011259</v>
          </cell>
          <cell r="BS467">
            <v>-226.34097999999358</v>
          </cell>
          <cell r="BT467">
            <v>47.177292000000307</v>
          </cell>
          <cell r="BU467">
            <v>20.076629999999568</v>
          </cell>
          <cell r="BV467">
            <v>-64.83078000000387</v>
          </cell>
          <cell r="BW467">
            <v>-107.22570000006817</v>
          </cell>
          <cell r="BX467">
            <v>-153.81532000005245</v>
          </cell>
          <cell r="BY467">
            <v>4.4490000000005239</v>
          </cell>
          <cell r="BZ467">
            <v>-17.330782999997609</v>
          </cell>
          <cell r="CA467">
            <v>4.0289700000066659</v>
          </cell>
          <cell r="CB467">
            <v>-80.4884999999922</v>
          </cell>
          <cell r="CC467">
            <v>15.910899999995308</v>
          </cell>
          <cell r="CD467">
            <v>-189.94370000000345</v>
          </cell>
          <cell r="CE467">
            <v>1854.2942960001528</v>
          </cell>
          <cell r="CF467">
            <v>-211.7106000000058</v>
          </cell>
          <cell r="CG467">
            <v>-7.6493540000010398</v>
          </cell>
          <cell r="CH467">
            <v>-17.387300000002142</v>
          </cell>
          <cell r="CI467">
            <v>-60.324920000006387</v>
          </cell>
          <cell r="CJ467">
            <v>-64.662000000011176</v>
          </cell>
          <cell r="CK467">
            <v>-36.847999999998137</v>
          </cell>
          <cell r="CL467">
            <v>-62.402249999991909</v>
          </cell>
          <cell r="CM467">
            <v>3212.9242700000177</v>
          </cell>
          <cell r="CN467">
            <v>-458.26826000000437</v>
          </cell>
          <cell r="CO467">
            <v>-218.75025999998616</v>
          </cell>
          <cell r="CP467">
            <v>-56.713700000000244</v>
          </cell>
          <cell r="CQ467">
            <v>-163.91333000001032</v>
          </cell>
          <cell r="CR467">
            <v>-1703.8573789999355</v>
          </cell>
          <cell r="CS467">
            <v>-361.88229999999749</v>
          </cell>
          <cell r="CT467">
            <v>-20.83524000000034</v>
          </cell>
          <cell r="CU467">
            <v>26.998255999998946</v>
          </cell>
          <cell r="CV467">
            <v>-110.64835299999686</v>
          </cell>
          <cell r="CW467">
            <v>-47.222320000058971</v>
          </cell>
          <cell r="CX467">
            <v>-334.42920000007143</v>
          </cell>
          <cell r="CY467">
            <v>-88.932959999998275</v>
          </cell>
          <cell r="CZ467">
            <v>-187.1377419999917</v>
          </cell>
          <cell r="DA467">
            <v>-248.92480000000069</v>
          </cell>
          <cell r="DB467">
            <v>-69.602299999984098</v>
          </cell>
          <cell r="DC467">
            <v>-85.854499999994005</v>
          </cell>
          <cell r="DD467">
            <v>-175.38591999998607</v>
          </cell>
          <cell r="DE467">
            <v>-1281.1818689997308</v>
          </cell>
          <cell r="DF467">
            <v>-248.13760000001639</v>
          </cell>
          <cell r="DG467">
            <v>-25.229599999998754</v>
          </cell>
          <cell r="DH467">
            <v>82.09610000000248</v>
          </cell>
          <cell r="DI467">
            <v>17.997830000000249</v>
          </cell>
          <cell r="DJ467">
            <v>-69.51743000006536</v>
          </cell>
          <cell r="DK467">
            <v>-314.30199999999604</v>
          </cell>
          <cell r="DL467">
            <v>-65.828529999998864</v>
          </cell>
          <cell r="DM467">
            <v>-87.540000000037253</v>
          </cell>
          <cell r="DN467">
            <v>-127.43003000000317</v>
          </cell>
          <cell r="DO467">
            <v>-105.43446900001436</v>
          </cell>
          <cell r="DP467">
            <v>-78.195170000006328</v>
          </cell>
          <cell r="DQ467">
            <v>-259.66097000001173</v>
          </cell>
          <cell r="DR467">
            <v>-416.69797899993137</v>
          </cell>
          <cell r="DS467">
            <v>-43.828439999997499</v>
          </cell>
          <cell r="DT467">
            <v>39.840900000002875</v>
          </cell>
          <cell r="DU467">
            <v>90.175200000001496</v>
          </cell>
          <cell r="DV467">
            <v>176.20200000001932</v>
          </cell>
          <cell r="DW467">
            <v>137.40406000008807</v>
          </cell>
          <cell r="DX467">
            <v>-318.51987000007648</v>
          </cell>
          <cell r="DY467">
            <v>-97.265469999998459</v>
          </cell>
          <cell r="DZ467">
            <v>-122.56634000000486</v>
          </cell>
          <cell r="EA467">
            <v>-215.63621999999305</v>
          </cell>
          <cell r="EB467">
            <v>-110.62518299998192</v>
          </cell>
          <cell r="EC467">
            <v>28.022084000003815</v>
          </cell>
          <cell r="ED467">
            <v>20.099299999998038</v>
          </cell>
          <cell r="EE467">
            <v>0</v>
          </cell>
        </row>
        <row r="468">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0</v>
          </cell>
          <cell r="CB468">
            <v>0</v>
          </cell>
          <cell r="CC468">
            <v>0</v>
          </cell>
          <cell r="CD468">
            <v>0</v>
          </cell>
          <cell r="CE468">
            <v>0</v>
          </cell>
          <cell r="CF468">
            <v>0</v>
          </cell>
          <cell r="CG468">
            <v>0</v>
          </cell>
          <cell r="CH468">
            <v>0</v>
          </cell>
          <cell r="CI468">
            <v>0</v>
          </cell>
          <cell r="CJ468">
            <v>0</v>
          </cell>
          <cell r="CK468">
            <v>0</v>
          </cell>
          <cell r="CL468">
            <v>0</v>
          </cell>
          <cell r="CM468">
            <v>0</v>
          </cell>
          <cell r="CN468">
            <v>0</v>
          </cell>
          <cell r="CO468">
            <v>0</v>
          </cell>
          <cell r="CP468">
            <v>0</v>
          </cell>
          <cell r="CQ468">
            <v>0</v>
          </cell>
          <cell r="CR468">
            <v>0</v>
          </cell>
          <cell r="CS468">
            <v>0</v>
          </cell>
          <cell r="CT468">
            <v>0</v>
          </cell>
          <cell r="CU468">
            <v>0</v>
          </cell>
          <cell r="CV468">
            <v>0</v>
          </cell>
          <cell r="CW468">
            <v>0</v>
          </cell>
          <cell r="CX468">
            <v>0</v>
          </cell>
          <cell r="CY468">
            <v>0</v>
          </cell>
          <cell r="CZ468">
            <v>0</v>
          </cell>
          <cell r="DA468">
            <v>0</v>
          </cell>
          <cell r="DB468">
            <v>0</v>
          </cell>
          <cell r="DC468">
            <v>0</v>
          </cell>
          <cell r="DD468">
            <v>0</v>
          </cell>
          <cell r="DE468">
            <v>0</v>
          </cell>
          <cell r="DF468">
            <v>0</v>
          </cell>
          <cell r="DG468">
            <v>0</v>
          </cell>
          <cell r="DH468">
            <v>0</v>
          </cell>
          <cell r="DI468">
            <v>0</v>
          </cell>
          <cell r="DJ468">
            <v>0</v>
          </cell>
          <cell r="DK468">
            <v>0</v>
          </cell>
          <cell r="DL468">
            <v>0</v>
          </cell>
          <cell r="DM468">
            <v>0</v>
          </cell>
          <cell r="DN468">
            <v>0</v>
          </cell>
          <cell r="DO468">
            <v>0</v>
          </cell>
          <cell r="DP468">
            <v>0</v>
          </cell>
          <cell r="DQ468">
            <v>0</v>
          </cell>
          <cell r="DR468">
            <v>0</v>
          </cell>
          <cell r="DS468">
            <v>0</v>
          </cell>
          <cell r="DT468">
            <v>0</v>
          </cell>
          <cell r="DU468">
            <v>0</v>
          </cell>
          <cell r="DV468">
            <v>0</v>
          </cell>
          <cell r="DW468">
            <v>0</v>
          </cell>
          <cell r="DX468">
            <v>0</v>
          </cell>
          <cell r="DY468">
            <v>0</v>
          </cell>
          <cell r="DZ468">
            <v>0</v>
          </cell>
          <cell r="EA468">
            <v>0</v>
          </cell>
          <cell r="EB468">
            <v>0</v>
          </cell>
          <cell r="EC468">
            <v>0</v>
          </cell>
          <cell r="ED468">
            <v>0</v>
          </cell>
          <cell r="EE468">
            <v>0</v>
          </cell>
        </row>
        <row r="469">
          <cell r="A469" t="str">
            <v xml:space="preserve">Total Purchased Power &amp; Net Interchange </v>
          </cell>
          <cell r="F469">
            <v>1485.5238000000827</v>
          </cell>
          <cell r="G469">
            <v>418.56430000020191</v>
          </cell>
          <cell r="H469">
            <v>638.37882000021636</v>
          </cell>
          <cell r="I469">
            <v>1211.1316224001348</v>
          </cell>
          <cell r="J469">
            <v>1333.1699999996927</v>
          </cell>
          <cell r="K469">
            <v>1811.3622999999207</v>
          </cell>
          <cell r="L469">
            <v>2268.3512900000205</v>
          </cell>
          <cell r="M469">
            <v>2351.3100000000559</v>
          </cell>
          <cell r="N469">
            <v>2242.2352299999911</v>
          </cell>
          <cell r="O469">
            <v>2083.1531999999424</v>
          </cell>
          <cell r="P469">
            <v>2186.9059999998426</v>
          </cell>
          <cell r="Q469">
            <v>1983.7160000000149</v>
          </cell>
          <cell r="R469">
            <v>22715.610830001533</v>
          </cell>
          <cell r="S469">
            <v>1739.1540000000969</v>
          </cell>
          <cell r="T469">
            <v>1613.6768999999622</v>
          </cell>
          <cell r="U469">
            <v>1866.435199999949</v>
          </cell>
          <cell r="V469">
            <v>890.124199999962</v>
          </cell>
          <cell r="W469">
            <v>1134.5124999999534</v>
          </cell>
          <cell r="X469">
            <v>1943.1508400000166</v>
          </cell>
          <cell r="Y469">
            <v>2446.7370400000364</v>
          </cell>
          <cell r="Z469">
            <v>1830.2515199999325</v>
          </cell>
          <cell r="AA469">
            <v>2241.1195000002626</v>
          </cell>
          <cell r="AB469">
            <v>2173.2310999999754</v>
          </cell>
          <cell r="AC469">
            <v>2468.701230000006</v>
          </cell>
          <cell r="AD469">
            <v>2368.5168000000995</v>
          </cell>
          <cell r="AE469">
            <v>23247.11175157316</v>
          </cell>
          <cell r="AF469">
            <v>1944.3964350000024</v>
          </cell>
          <cell r="AG469">
            <v>1706.141799999983</v>
          </cell>
          <cell r="AH469">
            <v>1983.5547000000952</v>
          </cell>
          <cell r="AI469">
            <v>1376.308129999903</v>
          </cell>
          <cell r="AJ469">
            <v>1227.8554000000004</v>
          </cell>
          <cell r="AK469">
            <v>1373.8069000001997</v>
          </cell>
          <cell r="AL469">
            <v>2396.8352869999362</v>
          </cell>
          <cell r="AM469">
            <v>2305.783219999983</v>
          </cell>
          <cell r="AN469">
            <v>2046.6132549999747</v>
          </cell>
          <cell r="AO469">
            <v>2250.9335000001593</v>
          </cell>
          <cell r="AP469">
            <v>2506.968899999978</v>
          </cell>
          <cell r="AQ469">
            <v>2127.9142245749244</v>
          </cell>
          <cell r="AR469">
            <v>25774.437718000263</v>
          </cell>
          <cell r="AS469">
            <v>1991.2305999998935</v>
          </cell>
          <cell r="AT469">
            <v>1739.6869400000433</v>
          </cell>
          <cell r="AU469">
            <v>2169.4145499999868</v>
          </cell>
          <cell r="AV469">
            <v>1776.6834700000472</v>
          </cell>
          <cell r="AW469">
            <v>1659.1843499999959</v>
          </cell>
          <cell r="AX469">
            <v>1830.252000000095</v>
          </cell>
          <cell r="AY469">
            <v>2383.7170080000069</v>
          </cell>
          <cell r="AZ469">
            <v>2585.9937000001082</v>
          </cell>
          <cell r="BA469">
            <v>2350.7139999998035</v>
          </cell>
          <cell r="BB469">
            <v>2536.2495000000345</v>
          </cell>
          <cell r="BC469">
            <v>2523.2535999999382</v>
          </cell>
          <cell r="BD469">
            <v>2228.0579999999609</v>
          </cell>
          <cell r="BE469">
            <v>25336.586396999657</v>
          </cell>
          <cell r="BF469">
            <v>1966.160000000149</v>
          </cell>
          <cell r="BG469">
            <v>898.56110000004992</v>
          </cell>
          <cell r="BH469">
            <v>2141.7253999999957</v>
          </cell>
          <cell r="BI469">
            <v>1767.287089999998</v>
          </cell>
          <cell r="BJ469">
            <v>1711.8314499999397</v>
          </cell>
          <cell r="BK469">
            <v>1840.438700000057</v>
          </cell>
          <cell r="BL469">
            <v>2542.7168999999994</v>
          </cell>
          <cell r="BM469">
            <v>2553.2156170001253</v>
          </cell>
          <cell r="BN469">
            <v>2545.5174999999581</v>
          </cell>
          <cell r="BO469">
            <v>2511.4070000000065</v>
          </cell>
          <cell r="BP469">
            <v>2542.2369200000539</v>
          </cell>
          <cell r="BQ469">
            <v>2315.488720000023</v>
          </cell>
          <cell r="BR469">
            <v>26442.537028999068</v>
          </cell>
          <cell r="BS469">
            <v>1838.0490199999185</v>
          </cell>
          <cell r="BT469">
            <v>1774.0372919999063</v>
          </cell>
          <cell r="BU469">
            <v>2129.666629999876</v>
          </cell>
          <cell r="BV469">
            <v>1748.3992199999047</v>
          </cell>
          <cell r="BW469">
            <v>1681.9942999999039</v>
          </cell>
          <cell r="BX469">
            <v>2091.8246800000779</v>
          </cell>
          <cell r="BY469">
            <v>2588.3489999999292</v>
          </cell>
          <cell r="BZ469">
            <v>2670.9392170000356</v>
          </cell>
          <cell r="CA469">
            <v>2642.2789699999848</v>
          </cell>
          <cell r="CB469">
            <v>2447.2314999999944</v>
          </cell>
          <cell r="CC469">
            <v>2537.8109000000404</v>
          </cell>
          <cell r="CD469">
            <v>2291.956300000078</v>
          </cell>
          <cell r="CE469">
            <v>29125.2742960006</v>
          </cell>
          <cell r="CF469">
            <v>1852.6794000000227</v>
          </cell>
          <cell r="CG469">
            <v>1799.3206459999783</v>
          </cell>
          <cell r="CH469">
            <v>2092.2026999999071</v>
          </cell>
          <cell r="CI469">
            <v>1752.9050799999386</v>
          </cell>
          <cell r="CJ469">
            <v>1724.5579999999609</v>
          </cell>
          <cell r="CK469">
            <v>2208.7919999998994</v>
          </cell>
          <cell r="CL469">
            <v>2521.4977499999804</v>
          </cell>
          <cell r="CM469">
            <v>5901.1942699999781</v>
          </cell>
          <cell r="CN469">
            <v>2179.9817399999592</v>
          </cell>
          <cell r="CO469">
            <v>2308.9697400000878</v>
          </cell>
          <cell r="CP469">
            <v>2465.1862999998848</v>
          </cell>
          <cell r="CQ469">
            <v>2317.986670000013</v>
          </cell>
          <cell r="CR469">
            <v>25487.012620999478</v>
          </cell>
          <cell r="CS469">
            <v>1702.5076999999583</v>
          </cell>
          <cell r="CT469">
            <v>1706.0247600001167</v>
          </cell>
          <cell r="CU469">
            <v>2136.5882559999591</v>
          </cell>
          <cell r="CV469">
            <v>1702.5816470000427</v>
          </cell>
          <cell r="CW469">
            <v>1741.9976800000295</v>
          </cell>
          <cell r="CX469">
            <v>1911.2108000000007</v>
          </cell>
          <cell r="CY469">
            <v>2494.9670400000177</v>
          </cell>
          <cell r="CZ469">
            <v>2501.1322579999687</v>
          </cell>
          <cell r="DA469">
            <v>2389.3251999999629</v>
          </cell>
          <cell r="DB469">
            <v>2458.1176999999443</v>
          </cell>
          <cell r="DC469">
            <v>2436.0455000000075</v>
          </cell>
          <cell r="DD469">
            <v>2306.5140799999936</v>
          </cell>
          <cell r="DE469">
            <v>25909.688130999915</v>
          </cell>
          <cell r="DF469">
            <v>1816.2523999999976</v>
          </cell>
          <cell r="DG469">
            <v>1701.6303999999654</v>
          </cell>
          <cell r="DH469">
            <v>2191.6860999999335</v>
          </cell>
          <cell r="DI469">
            <v>1831.2278299999889</v>
          </cell>
          <cell r="DJ469">
            <v>1719.7025699998485</v>
          </cell>
          <cell r="DK469">
            <v>1931.3379999998724</v>
          </cell>
          <cell r="DL469">
            <v>2518.0714700000826</v>
          </cell>
          <cell r="DM469">
            <v>2600.7299999999814</v>
          </cell>
          <cell r="DN469">
            <v>2510.8199700000114</v>
          </cell>
          <cell r="DO469">
            <v>2422.2855309998849</v>
          </cell>
          <cell r="DP469">
            <v>2443.704829999886</v>
          </cell>
          <cell r="DQ469">
            <v>2222.2390299999388</v>
          </cell>
          <cell r="DR469">
            <v>26774.172020998783</v>
          </cell>
          <cell r="DS469">
            <v>2020.5615600000601</v>
          </cell>
          <cell r="DT469">
            <v>1766.7008999999962</v>
          </cell>
          <cell r="DU469">
            <v>2199.7652000000235</v>
          </cell>
          <cell r="DV469">
            <v>1989.4320000000298</v>
          </cell>
          <cell r="DW469">
            <v>1926.6240600000601</v>
          </cell>
          <cell r="DX469">
            <v>1927.1201299999375</v>
          </cell>
          <cell r="DY469">
            <v>2486.634529999923</v>
          </cell>
          <cell r="DZ469">
            <v>2565.7036599998828</v>
          </cell>
          <cell r="EA469">
            <v>2422.6137800000142</v>
          </cell>
          <cell r="EB469">
            <v>2417.0948169999756</v>
          </cell>
          <cell r="EC469">
            <v>2549.9220840000198</v>
          </cell>
          <cell r="ED469">
            <v>2501.999300000025</v>
          </cell>
          <cell r="EE469">
            <v>0</v>
          </cell>
        </row>
        <row r="470">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0</v>
          </cell>
          <cell r="CB470">
            <v>0</v>
          </cell>
          <cell r="CC470">
            <v>0</v>
          </cell>
          <cell r="CD470">
            <v>0</v>
          </cell>
          <cell r="CE470">
            <v>0</v>
          </cell>
          <cell r="CF470">
            <v>0</v>
          </cell>
          <cell r="CG470">
            <v>0</v>
          </cell>
          <cell r="CH470">
            <v>0</v>
          </cell>
          <cell r="CI470">
            <v>0</v>
          </cell>
          <cell r="CJ470">
            <v>0</v>
          </cell>
          <cell r="CK470">
            <v>0</v>
          </cell>
          <cell r="CL470">
            <v>0</v>
          </cell>
          <cell r="CM470">
            <v>0</v>
          </cell>
          <cell r="CN470">
            <v>0</v>
          </cell>
          <cell r="CO470">
            <v>0</v>
          </cell>
          <cell r="CP470">
            <v>0</v>
          </cell>
          <cell r="CQ470">
            <v>0</v>
          </cell>
          <cell r="CR470">
            <v>0</v>
          </cell>
          <cell r="CS470">
            <v>0</v>
          </cell>
          <cell r="CT470">
            <v>0</v>
          </cell>
          <cell r="CU470">
            <v>0</v>
          </cell>
          <cell r="CV470">
            <v>0</v>
          </cell>
          <cell r="CW470">
            <v>0</v>
          </cell>
          <cell r="CX470">
            <v>0</v>
          </cell>
          <cell r="CY470">
            <v>0</v>
          </cell>
          <cell r="CZ470">
            <v>0</v>
          </cell>
          <cell r="DA470">
            <v>0</v>
          </cell>
          <cell r="DB470">
            <v>0</v>
          </cell>
          <cell r="DC470">
            <v>0</v>
          </cell>
          <cell r="DD470">
            <v>0</v>
          </cell>
          <cell r="DE470">
            <v>0</v>
          </cell>
          <cell r="DF470">
            <v>0</v>
          </cell>
          <cell r="DG470">
            <v>0</v>
          </cell>
          <cell r="DH470">
            <v>0</v>
          </cell>
          <cell r="DI470">
            <v>0</v>
          </cell>
          <cell r="DJ470">
            <v>0</v>
          </cell>
          <cell r="DK470">
            <v>0</v>
          </cell>
          <cell r="DL470">
            <v>0</v>
          </cell>
          <cell r="DM470">
            <v>0</v>
          </cell>
          <cell r="DN470">
            <v>0</v>
          </cell>
          <cell r="DO470">
            <v>0</v>
          </cell>
          <cell r="DP470">
            <v>0</v>
          </cell>
          <cell r="DQ470">
            <v>0</v>
          </cell>
          <cell r="DR470">
            <v>0</v>
          </cell>
          <cell r="DS470">
            <v>0</v>
          </cell>
          <cell r="DT470">
            <v>0</v>
          </cell>
          <cell r="DU470">
            <v>0</v>
          </cell>
          <cell r="DV470">
            <v>0</v>
          </cell>
          <cell r="DW470">
            <v>0</v>
          </cell>
          <cell r="DX470">
            <v>0</v>
          </cell>
          <cell r="DY470">
            <v>0</v>
          </cell>
          <cell r="DZ470">
            <v>0</v>
          </cell>
          <cell r="EA470">
            <v>0</v>
          </cell>
          <cell r="EB470">
            <v>0</v>
          </cell>
          <cell r="EC470">
            <v>0</v>
          </cell>
          <cell r="ED470">
            <v>0</v>
          </cell>
          <cell r="EE470">
            <v>0</v>
          </cell>
        </row>
        <row r="471">
          <cell r="A471" t="str">
            <v>Coal Generation</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0</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row>
        <row r="472">
          <cell r="C472" t="str">
            <v>Cholla</v>
          </cell>
          <cell r="F472">
            <v>-177.27587199999834</v>
          </cell>
          <cell r="G472">
            <v>-61.77990399999544</v>
          </cell>
          <cell r="H472">
            <v>-13.613400000002002</v>
          </cell>
          <cell r="I472">
            <v>-0.87398999999277294</v>
          </cell>
          <cell r="J472">
            <v>-3.1510100000014063</v>
          </cell>
          <cell r="K472">
            <v>-1.3580199999996694</v>
          </cell>
          <cell r="L472">
            <v>-8.9826300000131596</v>
          </cell>
          <cell r="M472">
            <v>-31.730000000010477</v>
          </cell>
          <cell r="N472">
            <v>-25.776639999996405</v>
          </cell>
          <cell r="O472">
            <v>-54.072680000012042</v>
          </cell>
          <cell r="P472">
            <v>-94.119374999980209</v>
          </cell>
          <cell r="Q472">
            <v>-134.88009699998656</v>
          </cell>
          <cell r="R472">
            <v>-659.9786510001868</v>
          </cell>
          <cell r="S472">
            <v>-127.1752399999823</v>
          </cell>
          <cell r="T472">
            <v>-77.049510000011651</v>
          </cell>
          <cell r="U472">
            <v>-92.100560000020778</v>
          </cell>
          <cell r="V472">
            <v>-0.29125999999814667</v>
          </cell>
          <cell r="W472">
            <v>0</v>
          </cell>
          <cell r="X472">
            <v>-2.097009999997681</v>
          </cell>
          <cell r="Y472">
            <v>-8.815759999997681</v>
          </cell>
          <cell r="Z472">
            <v>-45.669350000011036</v>
          </cell>
          <cell r="AA472">
            <v>-0.70395999999891501</v>
          </cell>
          <cell r="AB472">
            <v>-43.904660000000149</v>
          </cell>
          <cell r="AC472">
            <v>-87.933450000011362</v>
          </cell>
          <cell r="AD472">
            <v>-174.23789099999703</v>
          </cell>
          <cell r="AE472">
            <v>-738.7772750002332</v>
          </cell>
          <cell r="AF472">
            <v>-266.7473020000034</v>
          </cell>
          <cell r="AG472">
            <v>-29.641070000012405</v>
          </cell>
          <cell r="AH472">
            <v>-52.510130000009667</v>
          </cell>
          <cell r="AI472">
            <v>-14.123870000010356</v>
          </cell>
          <cell r="AJ472">
            <v>-2.61400000017602E-2</v>
          </cell>
          <cell r="AK472">
            <v>-3.4327099999936763</v>
          </cell>
          <cell r="AL472">
            <v>-4.3889999999955762</v>
          </cell>
          <cell r="AM472">
            <v>-22.515569999988656</v>
          </cell>
          <cell r="AN472">
            <v>-13.82583099999465</v>
          </cell>
          <cell r="AO472">
            <v>-40.143645000003744</v>
          </cell>
          <cell r="AP472">
            <v>-93.571779000019887</v>
          </cell>
          <cell r="AQ472">
            <v>-197.8502280000248</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v>
          </cell>
          <cell r="CB472">
            <v>0</v>
          </cell>
          <cell r="CC472">
            <v>0</v>
          </cell>
          <cell r="CD472">
            <v>0</v>
          </cell>
          <cell r="CE472">
            <v>0</v>
          </cell>
          <cell r="CF472">
            <v>0</v>
          </cell>
          <cell r="CG472">
            <v>0</v>
          </cell>
          <cell r="CH472">
            <v>0</v>
          </cell>
          <cell r="CI472">
            <v>0</v>
          </cell>
          <cell r="CJ472">
            <v>0</v>
          </cell>
          <cell r="CK472">
            <v>0</v>
          </cell>
          <cell r="CL472">
            <v>0</v>
          </cell>
          <cell r="CM472">
            <v>0</v>
          </cell>
          <cell r="CN472">
            <v>0</v>
          </cell>
          <cell r="CO472">
            <v>0</v>
          </cell>
          <cell r="CP472">
            <v>0</v>
          </cell>
          <cell r="CQ472">
            <v>0</v>
          </cell>
          <cell r="CR472">
            <v>0</v>
          </cell>
          <cell r="CS472">
            <v>0</v>
          </cell>
          <cell r="CT472">
            <v>0</v>
          </cell>
          <cell r="CU472">
            <v>0</v>
          </cell>
          <cell r="CV472">
            <v>0</v>
          </cell>
          <cell r="CW472">
            <v>0</v>
          </cell>
          <cell r="CX472">
            <v>0</v>
          </cell>
          <cell r="CY472">
            <v>0</v>
          </cell>
          <cell r="CZ472">
            <v>0</v>
          </cell>
          <cell r="DA472">
            <v>0</v>
          </cell>
          <cell r="DB472">
            <v>0</v>
          </cell>
          <cell r="DC472">
            <v>0</v>
          </cell>
          <cell r="DD472">
            <v>0</v>
          </cell>
          <cell r="DE472">
            <v>0</v>
          </cell>
          <cell r="DF472">
            <v>0</v>
          </cell>
          <cell r="DG472">
            <v>0</v>
          </cell>
          <cell r="DH472">
            <v>0</v>
          </cell>
          <cell r="DI472">
            <v>0</v>
          </cell>
          <cell r="DJ472">
            <v>0</v>
          </cell>
          <cell r="DK472">
            <v>0</v>
          </cell>
          <cell r="DL472">
            <v>0</v>
          </cell>
          <cell r="DM472">
            <v>0</v>
          </cell>
          <cell r="DN472">
            <v>0</v>
          </cell>
          <cell r="DO472">
            <v>0</v>
          </cell>
          <cell r="DP472">
            <v>0</v>
          </cell>
          <cell r="DQ472">
            <v>0</v>
          </cell>
          <cell r="DR472">
            <v>0</v>
          </cell>
          <cell r="DS472">
            <v>0</v>
          </cell>
          <cell r="DT472">
            <v>0</v>
          </cell>
          <cell r="DU472">
            <v>0</v>
          </cell>
          <cell r="DV472">
            <v>0</v>
          </cell>
          <cell r="DW472">
            <v>0</v>
          </cell>
          <cell r="DX472">
            <v>0</v>
          </cell>
          <cell r="DY472">
            <v>0</v>
          </cell>
          <cell r="DZ472">
            <v>0</v>
          </cell>
          <cell r="EA472">
            <v>0</v>
          </cell>
          <cell r="EB472">
            <v>0</v>
          </cell>
          <cell r="EC472">
            <v>0</v>
          </cell>
          <cell r="ED472">
            <v>0</v>
          </cell>
          <cell r="EE472">
            <v>0</v>
          </cell>
        </row>
        <row r="473">
          <cell r="C473" t="str">
            <v>Colstrip</v>
          </cell>
          <cell r="F473">
            <v>0</v>
          </cell>
          <cell r="G473">
            <v>0</v>
          </cell>
          <cell r="H473">
            <v>0</v>
          </cell>
          <cell r="I473">
            <v>0</v>
          </cell>
          <cell r="J473">
            <v>0</v>
          </cell>
          <cell r="K473">
            <v>0</v>
          </cell>
          <cell r="L473">
            <v>0</v>
          </cell>
          <cell r="M473">
            <v>0</v>
          </cell>
          <cell r="N473">
            <v>0</v>
          </cell>
          <cell r="O473">
            <v>0</v>
          </cell>
          <cell r="P473">
            <v>0</v>
          </cell>
          <cell r="Q473">
            <v>0</v>
          </cell>
          <cell r="R473">
            <v>-13.900632999837399</v>
          </cell>
          <cell r="S473">
            <v>0</v>
          </cell>
          <cell r="T473">
            <v>0</v>
          </cell>
          <cell r="U473">
            <v>0</v>
          </cell>
          <cell r="V473">
            <v>0</v>
          </cell>
          <cell r="W473">
            <v>-7.9524329999985639</v>
          </cell>
          <cell r="X473">
            <v>-5.9481999999989057</v>
          </cell>
          <cell r="Y473">
            <v>0</v>
          </cell>
          <cell r="Z473">
            <v>0</v>
          </cell>
          <cell r="AA473">
            <v>0</v>
          </cell>
          <cell r="AB473">
            <v>0</v>
          </cell>
          <cell r="AC473">
            <v>0</v>
          </cell>
          <cell r="AD473">
            <v>0</v>
          </cell>
          <cell r="AE473">
            <v>-31.162582000019029</v>
          </cell>
          <cell r="AF473">
            <v>0</v>
          </cell>
          <cell r="AG473">
            <v>0</v>
          </cell>
          <cell r="AH473">
            <v>0</v>
          </cell>
          <cell r="AI473">
            <v>-0.54003899999952409</v>
          </cell>
          <cell r="AJ473">
            <v>-22.391614000000118</v>
          </cell>
          <cell r="AK473">
            <v>-8.230928999997559</v>
          </cell>
          <cell r="AL473">
            <v>0</v>
          </cell>
          <cell r="AM473">
            <v>0</v>
          </cell>
          <cell r="AN473">
            <v>0</v>
          </cell>
          <cell r="AO473">
            <v>0</v>
          </cell>
          <cell r="AP473">
            <v>0</v>
          </cell>
          <cell r="AQ473">
            <v>0</v>
          </cell>
          <cell r="AR473">
            <v>71.783090000040829</v>
          </cell>
          <cell r="AS473">
            <v>0</v>
          </cell>
          <cell r="AT473">
            <v>0</v>
          </cell>
          <cell r="AU473">
            <v>10.235840000008466</v>
          </cell>
          <cell r="AV473">
            <v>71.12275000000227</v>
          </cell>
          <cell r="AW473">
            <v>8.7310530000104336</v>
          </cell>
          <cell r="AX473">
            <v>-18.306553000002168</v>
          </cell>
          <cell r="AY473">
            <v>0</v>
          </cell>
          <cell r="AZ473">
            <v>0</v>
          </cell>
          <cell r="BA473">
            <v>0</v>
          </cell>
          <cell r="BB473">
            <v>0</v>
          </cell>
          <cell r="BC473">
            <v>0</v>
          </cell>
          <cell r="BD473">
            <v>0</v>
          </cell>
          <cell r="BE473">
            <v>43.302957999985665</v>
          </cell>
          <cell r="BF473">
            <v>0</v>
          </cell>
          <cell r="BG473">
            <v>0</v>
          </cell>
          <cell r="BH473">
            <v>-0.98999000000185333</v>
          </cell>
          <cell r="BI473">
            <v>40.742021999998542</v>
          </cell>
          <cell r="BJ473">
            <v>12.163932000003115</v>
          </cell>
          <cell r="BK473">
            <v>-8.6130059999995865</v>
          </cell>
          <cell r="BL473">
            <v>0</v>
          </cell>
          <cell r="BM473">
            <v>0</v>
          </cell>
          <cell r="BN473">
            <v>0</v>
          </cell>
          <cell r="BO473">
            <v>0</v>
          </cell>
          <cell r="BP473">
            <v>0</v>
          </cell>
          <cell r="BQ473">
            <v>0</v>
          </cell>
          <cell r="BR473">
            <v>45.670707999961451</v>
          </cell>
          <cell r="BS473">
            <v>0</v>
          </cell>
          <cell r="BT473">
            <v>0</v>
          </cell>
          <cell r="BU473">
            <v>-4.8145430000004126</v>
          </cell>
          <cell r="BV473">
            <v>50.485250999998243</v>
          </cell>
          <cell r="BW473">
            <v>0</v>
          </cell>
          <cell r="BX473">
            <v>0</v>
          </cell>
          <cell r="BY473">
            <v>0</v>
          </cell>
          <cell r="BZ473">
            <v>0</v>
          </cell>
          <cell r="CA473">
            <v>0</v>
          </cell>
          <cell r="CB473">
            <v>0</v>
          </cell>
          <cell r="CC473">
            <v>0</v>
          </cell>
          <cell r="CD473">
            <v>0</v>
          </cell>
          <cell r="CE473">
            <v>7.3074199999682605</v>
          </cell>
          <cell r="CF473">
            <v>0</v>
          </cell>
          <cell r="CG473">
            <v>0</v>
          </cell>
          <cell r="CH473">
            <v>5.1142580000014277</v>
          </cell>
          <cell r="CI473">
            <v>4.9228969999967376</v>
          </cell>
          <cell r="CJ473">
            <v>-2.7297350000008009</v>
          </cell>
          <cell r="CK473">
            <v>0</v>
          </cell>
          <cell r="CL473">
            <v>0</v>
          </cell>
          <cell r="CM473">
            <v>0</v>
          </cell>
          <cell r="CN473">
            <v>0</v>
          </cell>
          <cell r="CO473">
            <v>0</v>
          </cell>
          <cell r="CP473">
            <v>0</v>
          </cell>
          <cell r="CQ473">
            <v>0</v>
          </cell>
          <cell r="CR473">
            <v>0</v>
          </cell>
          <cell r="CS473">
            <v>0</v>
          </cell>
          <cell r="CT473">
            <v>0</v>
          </cell>
          <cell r="CU473">
            <v>0</v>
          </cell>
          <cell r="CV473">
            <v>0</v>
          </cell>
          <cell r="CW473">
            <v>0</v>
          </cell>
          <cell r="CX473">
            <v>0</v>
          </cell>
          <cell r="CY473">
            <v>0</v>
          </cell>
          <cell r="CZ473">
            <v>0</v>
          </cell>
          <cell r="DA473">
            <v>0</v>
          </cell>
          <cell r="DB473">
            <v>0</v>
          </cell>
          <cell r="DC473">
            <v>0</v>
          </cell>
          <cell r="DD473">
            <v>0</v>
          </cell>
          <cell r="DE473">
            <v>-0.80981500004418194</v>
          </cell>
          <cell r="DF473">
            <v>0</v>
          </cell>
          <cell r="DG473">
            <v>0</v>
          </cell>
          <cell r="DH473">
            <v>-0.80981499998597428</v>
          </cell>
          <cell r="DI473">
            <v>0</v>
          </cell>
          <cell r="DJ473">
            <v>0</v>
          </cell>
          <cell r="DK473">
            <v>0</v>
          </cell>
          <cell r="DL473">
            <v>0</v>
          </cell>
          <cell r="DM473">
            <v>0</v>
          </cell>
          <cell r="DN473">
            <v>0</v>
          </cell>
          <cell r="DO473">
            <v>0</v>
          </cell>
          <cell r="DP473">
            <v>0</v>
          </cell>
          <cell r="DQ473">
            <v>0</v>
          </cell>
          <cell r="DR473">
            <v>-4.3798879999667406</v>
          </cell>
          <cell r="DS473">
            <v>0</v>
          </cell>
          <cell r="DT473">
            <v>0</v>
          </cell>
          <cell r="DU473">
            <v>-0.81005800000275485</v>
          </cell>
          <cell r="DV473">
            <v>0</v>
          </cell>
          <cell r="DW473">
            <v>-3.5698299999930896</v>
          </cell>
          <cell r="DX473">
            <v>0</v>
          </cell>
          <cell r="DY473">
            <v>0</v>
          </cell>
          <cell r="DZ473">
            <v>0</v>
          </cell>
          <cell r="EA473">
            <v>0</v>
          </cell>
          <cell r="EB473">
            <v>0</v>
          </cell>
          <cell r="EC473">
            <v>0</v>
          </cell>
          <cell r="ED473">
            <v>0</v>
          </cell>
          <cell r="EE473">
            <v>0</v>
          </cell>
        </row>
        <row r="474">
          <cell r="C474" t="str">
            <v>Craig</v>
          </cell>
          <cell r="F474">
            <v>0</v>
          </cell>
          <cell r="G474">
            <v>0</v>
          </cell>
          <cell r="H474">
            <v>0</v>
          </cell>
          <cell r="I474">
            <v>0</v>
          </cell>
          <cell r="J474">
            <v>0</v>
          </cell>
          <cell r="K474">
            <v>-3.8798800000076881</v>
          </cell>
          <cell r="L474">
            <v>0</v>
          </cell>
          <cell r="M474">
            <v>0</v>
          </cell>
          <cell r="N474">
            <v>0</v>
          </cell>
          <cell r="O474">
            <v>0</v>
          </cell>
          <cell r="P474">
            <v>0</v>
          </cell>
          <cell r="Q474">
            <v>0</v>
          </cell>
          <cell r="R474">
            <v>-5.1269959998317063</v>
          </cell>
          <cell r="S474">
            <v>0</v>
          </cell>
          <cell r="T474">
            <v>0</v>
          </cell>
          <cell r="U474">
            <v>0</v>
          </cell>
          <cell r="V474">
            <v>0</v>
          </cell>
          <cell r="W474">
            <v>0</v>
          </cell>
          <cell r="X474">
            <v>-5.1269960000063293</v>
          </cell>
          <cell r="Y474">
            <v>0</v>
          </cell>
          <cell r="Z474">
            <v>0</v>
          </cell>
          <cell r="AA474">
            <v>0</v>
          </cell>
          <cell r="AB474">
            <v>0</v>
          </cell>
          <cell r="AC474">
            <v>0</v>
          </cell>
          <cell r="AD474">
            <v>0</v>
          </cell>
          <cell r="AE474">
            <v>-5.7092750000301749</v>
          </cell>
          <cell r="AF474">
            <v>0</v>
          </cell>
          <cell r="AG474">
            <v>0</v>
          </cell>
          <cell r="AH474">
            <v>0</v>
          </cell>
          <cell r="AI474">
            <v>0</v>
          </cell>
          <cell r="AJ474">
            <v>-4.7393040000024484</v>
          </cell>
          <cell r="AK474">
            <v>-0.96997099999862257</v>
          </cell>
          <cell r="AL474">
            <v>0</v>
          </cell>
          <cell r="AM474">
            <v>0</v>
          </cell>
          <cell r="AN474">
            <v>0</v>
          </cell>
          <cell r="AO474">
            <v>0</v>
          </cell>
          <cell r="AP474">
            <v>0</v>
          </cell>
          <cell r="AQ474">
            <v>0</v>
          </cell>
          <cell r="AR474">
            <v>1.4468489999417216</v>
          </cell>
          <cell r="AS474">
            <v>0</v>
          </cell>
          <cell r="AT474">
            <v>0</v>
          </cell>
          <cell r="AU474">
            <v>-2.6101090000011027</v>
          </cell>
          <cell r="AV474">
            <v>22.44482400000561</v>
          </cell>
          <cell r="AW474">
            <v>-10.491168000007747</v>
          </cell>
          <cell r="AX474">
            <v>-7.8966980000113836</v>
          </cell>
          <cell r="AY474">
            <v>0</v>
          </cell>
          <cell r="AZ474">
            <v>0</v>
          </cell>
          <cell r="BA474">
            <v>0</v>
          </cell>
          <cell r="BB474">
            <v>0</v>
          </cell>
          <cell r="BC474">
            <v>0</v>
          </cell>
          <cell r="BD474">
            <v>0</v>
          </cell>
          <cell r="BE474">
            <v>18.082430999958888</v>
          </cell>
          <cell r="BF474">
            <v>0</v>
          </cell>
          <cell r="BG474">
            <v>0</v>
          </cell>
          <cell r="BH474">
            <v>-0.98999099999491591</v>
          </cell>
          <cell r="BI474">
            <v>-4.6824950000154786</v>
          </cell>
          <cell r="BJ474">
            <v>-27.323212999996031</v>
          </cell>
          <cell r="BK474">
            <v>-6.4433589999971446</v>
          </cell>
          <cell r="BL474">
            <v>0</v>
          </cell>
          <cell r="BM474">
            <v>0</v>
          </cell>
          <cell r="BN474">
            <v>0</v>
          </cell>
          <cell r="BO474">
            <v>0</v>
          </cell>
          <cell r="BP474">
            <v>20.000008999995771</v>
          </cell>
          <cell r="BQ474">
            <v>37.52147999999579</v>
          </cell>
          <cell r="BR474">
            <v>117.3712420000229</v>
          </cell>
          <cell r="BS474">
            <v>18.573977000007289</v>
          </cell>
          <cell r="BT474">
            <v>14.459768000000622</v>
          </cell>
          <cell r="BU474">
            <v>17.07730299999821</v>
          </cell>
          <cell r="BV474">
            <v>30.950067999998282</v>
          </cell>
          <cell r="BW474">
            <v>-4.7775279999987106</v>
          </cell>
          <cell r="BX474">
            <v>0</v>
          </cell>
          <cell r="BY474">
            <v>3.9330320000008214</v>
          </cell>
          <cell r="BZ474">
            <v>0</v>
          </cell>
          <cell r="CA474">
            <v>0</v>
          </cell>
          <cell r="CB474">
            <v>0</v>
          </cell>
          <cell r="CC474">
            <v>18.354737999994541</v>
          </cell>
          <cell r="CD474">
            <v>18.799884000007296</v>
          </cell>
          <cell r="CE474">
            <v>76.46481900010258</v>
          </cell>
          <cell r="CF474">
            <v>13.904297999994014</v>
          </cell>
          <cell r="CG474">
            <v>19.540386999986367</v>
          </cell>
          <cell r="CH474">
            <v>4.7388489999866579</v>
          </cell>
          <cell r="CI474">
            <v>9.4616240000032121</v>
          </cell>
          <cell r="CJ474">
            <v>0</v>
          </cell>
          <cell r="CK474">
            <v>4.0000029999937396</v>
          </cell>
          <cell r="CL474">
            <v>0</v>
          </cell>
          <cell r="CM474">
            <v>0</v>
          </cell>
          <cell r="CN474">
            <v>1.4593999999924563</v>
          </cell>
          <cell r="CO474">
            <v>0</v>
          </cell>
          <cell r="CP474">
            <v>10.696735999998054</v>
          </cell>
          <cell r="CQ474">
            <v>12.663521999988006</v>
          </cell>
          <cell r="CR474">
            <v>69.646921999985352</v>
          </cell>
          <cell r="CS474">
            <v>7.3630939999857219</v>
          </cell>
          <cell r="CT474">
            <v>3.3125500000023749</v>
          </cell>
          <cell r="CU474">
            <v>18.183673999999883</v>
          </cell>
          <cell r="CV474">
            <v>2.8752170000007027</v>
          </cell>
          <cell r="CW474">
            <v>0</v>
          </cell>
          <cell r="CX474">
            <v>1.496142999996664</v>
          </cell>
          <cell r="CY474">
            <v>3.047655999995186</v>
          </cell>
          <cell r="CZ474">
            <v>0</v>
          </cell>
          <cell r="DA474">
            <v>0.31758300001092721</v>
          </cell>
          <cell r="DB474">
            <v>7.5103519999975106</v>
          </cell>
          <cell r="DC474">
            <v>4</v>
          </cell>
          <cell r="DD474">
            <v>21.540652999989106</v>
          </cell>
          <cell r="DE474">
            <v>41.659485999960452</v>
          </cell>
          <cell r="DF474">
            <v>8.9707100000014179</v>
          </cell>
          <cell r="DG474">
            <v>11.468141000004834</v>
          </cell>
          <cell r="DH474">
            <v>0.52402499999880092</v>
          </cell>
          <cell r="DI474">
            <v>4.5465100000001257</v>
          </cell>
          <cell r="DJ474">
            <v>0</v>
          </cell>
          <cell r="DK474">
            <v>1.912159999999858</v>
          </cell>
          <cell r="DL474">
            <v>3.0256799999988289</v>
          </cell>
          <cell r="DM474">
            <v>0</v>
          </cell>
          <cell r="DN474">
            <v>0.93954999999550637</v>
          </cell>
          <cell r="DO474">
            <v>0</v>
          </cell>
          <cell r="DP474">
            <v>3.0999999999985448</v>
          </cell>
          <cell r="DQ474">
            <v>7.172709999998915</v>
          </cell>
          <cell r="DR474">
            <v>-89.151739000109956</v>
          </cell>
          <cell r="DS474">
            <v>-57.768593000000692</v>
          </cell>
          <cell r="DT474">
            <v>-8.7729619999954593</v>
          </cell>
          <cell r="DU474">
            <v>-26.530012000002898</v>
          </cell>
          <cell r="DV474">
            <v>11.300257999995665</v>
          </cell>
          <cell r="DW474">
            <v>-15.485021000000415</v>
          </cell>
          <cell r="DX474">
            <v>-7.52513899999758</v>
          </cell>
          <cell r="DY474">
            <v>7.3601569999955245</v>
          </cell>
          <cell r="DZ474">
            <v>1.1890889999995125</v>
          </cell>
          <cell r="EA474">
            <v>32.146804999996675</v>
          </cell>
          <cell r="EB474">
            <v>-3.4931959999958053</v>
          </cell>
          <cell r="EC474">
            <v>1.5005230000024312</v>
          </cell>
          <cell r="ED474">
            <v>-23.073648000005051</v>
          </cell>
          <cell r="EE474">
            <v>0</v>
          </cell>
        </row>
        <row r="475">
          <cell r="C475" t="str">
            <v>Dave Johnston</v>
          </cell>
          <cell r="F475">
            <v>0</v>
          </cell>
          <cell r="G475">
            <v>0</v>
          </cell>
          <cell r="H475">
            <v>0</v>
          </cell>
          <cell r="I475">
            <v>0</v>
          </cell>
          <cell r="J475">
            <v>0</v>
          </cell>
          <cell r="K475">
            <v>-6.3547099999850616</v>
          </cell>
          <cell r="L475">
            <v>0</v>
          </cell>
          <cell r="M475">
            <v>0</v>
          </cell>
          <cell r="N475">
            <v>0</v>
          </cell>
          <cell r="O475">
            <v>0</v>
          </cell>
          <cell r="P475">
            <v>0</v>
          </cell>
          <cell r="Q475">
            <v>0</v>
          </cell>
          <cell r="R475">
            <v>-278.19820300024003</v>
          </cell>
          <cell r="S475">
            <v>0</v>
          </cell>
          <cell r="T475">
            <v>0</v>
          </cell>
          <cell r="U475">
            <v>0</v>
          </cell>
          <cell r="V475">
            <v>-10.398165999969933</v>
          </cell>
          <cell r="W475">
            <v>-151.19025899993721</v>
          </cell>
          <cell r="X475">
            <v>-116.60977800004184</v>
          </cell>
          <cell r="Y475">
            <v>0</v>
          </cell>
          <cell r="Z475">
            <v>0</v>
          </cell>
          <cell r="AA475">
            <v>0</v>
          </cell>
          <cell r="AB475">
            <v>0</v>
          </cell>
          <cell r="AC475">
            <v>0</v>
          </cell>
          <cell r="AD475">
            <v>0</v>
          </cell>
          <cell r="AE475">
            <v>-453.76673700008541</v>
          </cell>
          <cell r="AF475">
            <v>0</v>
          </cell>
          <cell r="AG475">
            <v>0</v>
          </cell>
          <cell r="AH475">
            <v>0</v>
          </cell>
          <cell r="AI475">
            <v>-145.49973799998406</v>
          </cell>
          <cell r="AJ475">
            <v>-128.46487399999751</v>
          </cell>
          <cell r="AK475">
            <v>-169.99231000000145</v>
          </cell>
          <cell r="AL475">
            <v>-9.8098149999277666</v>
          </cell>
          <cell r="AM475">
            <v>0</v>
          </cell>
          <cell r="AN475">
            <v>0</v>
          </cell>
          <cell r="AO475">
            <v>0</v>
          </cell>
          <cell r="AP475">
            <v>0</v>
          </cell>
          <cell r="AQ475">
            <v>0</v>
          </cell>
          <cell r="AR475">
            <v>5603.8376479987055</v>
          </cell>
          <cell r="AS475">
            <v>958.71835400001146</v>
          </cell>
          <cell r="AT475">
            <v>700.54650699999183</v>
          </cell>
          <cell r="AU475">
            <v>627.63653899997007</v>
          </cell>
          <cell r="AV475">
            <v>275.96476499992423</v>
          </cell>
          <cell r="AW475">
            <v>211.59012199996505</v>
          </cell>
          <cell r="AX475">
            <v>51.274731999961659</v>
          </cell>
          <cell r="AY475">
            <v>208.97464100003708</v>
          </cell>
          <cell r="AZ475">
            <v>147.18156400002772</v>
          </cell>
          <cell r="BA475">
            <v>311.99583500000881</v>
          </cell>
          <cell r="BB475">
            <v>525.82445800001733</v>
          </cell>
          <cell r="BC475">
            <v>917.09605300001567</v>
          </cell>
          <cell r="BD475">
            <v>667.03407799999695</v>
          </cell>
          <cell r="BE475">
            <v>5749.4385310001671</v>
          </cell>
          <cell r="BF475">
            <v>1044.8869399999967</v>
          </cell>
          <cell r="BG475">
            <v>778.48420200002147</v>
          </cell>
          <cell r="BH475">
            <v>638.87763399997493</v>
          </cell>
          <cell r="BI475">
            <v>341.10921899997629</v>
          </cell>
          <cell r="BJ475">
            <v>119.70626400003675</v>
          </cell>
          <cell r="BK475">
            <v>-14.699068999965675</v>
          </cell>
          <cell r="BL475">
            <v>211.07294099999126</v>
          </cell>
          <cell r="BM475">
            <v>158.46621000010055</v>
          </cell>
          <cell r="BN475">
            <v>328.21339699998498</v>
          </cell>
          <cell r="BO475">
            <v>512.25209500000346</v>
          </cell>
          <cell r="BP475">
            <v>936.57434899994405</v>
          </cell>
          <cell r="BQ475">
            <v>694.49434900004417</v>
          </cell>
          <cell r="BR475">
            <v>6154.5708539988846</v>
          </cell>
          <cell r="BS475">
            <v>1053.9213449999806</v>
          </cell>
          <cell r="BT475">
            <v>773.20898800005671</v>
          </cell>
          <cell r="BU475">
            <v>616.6645599999465</v>
          </cell>
          <cell r="BV475">
            <v>383.95786399999633</v>
          </cell>
          <cell r="BW475">
            <v>322.79348200000823</v>
          </cell>
          <cell r="BX475">
            <v>157.75198800000362</v>
          </cell>
          <cell r="BY475">
            <v>199.5212360000005</v>
          </cell>
          <cell r="BZ475">
            <v>161.0645389999263</v>
          </cell>
          <cell r="CA475">
            <v>326.24555200000759</v>
          </cell>
          <cell r="CB475">
            <v>509.26126800000202</v>
          </cell>
          <cell r="CC475">
            <v>927.33714900002815</v>
          </cell>
          <cell r="CD475">
            <v>722.8428829999757</v>
          </cell>
          <cell r="CE475">
            <v>6660.2385200001299</v>
          </cell>
          <cell r="CF475">
            <v>990.35985000000801</v>
          </cell>
          <cell r="CG475">
            <v>763.44211400009226</v>
          </cell>
          <cell r="CH475">
            <v>703.91453800001182</v>
          </cell>
          <cell r="CI475">
            <v>642.98927699995693</v>
          </cell>
          <cell r="CJ475">
            <v>242.21734299993841</v>
          </cell>
          <cell r="CK475">
            <v>204.33447599993087</v>
          </cell>
          <cell r="CL475">
            <v>257.55090100003872</v>
          </cell>
          <cell r="CM475">
            <v>195.9377739999909</v>
          </cell>
          <cell r="CN475">
            <v>367.25765399995726</v>
          </cell>
          <cell r="CO475">
            <v>477.54877000005217</v>
          </cell>
          <cell r="CP475">
            <v>1118.6578120000195</v>
          </cell>
          <cell r="CQ475">
            <v>696.0280110000167</v>
          </cell>
          <cell r="CR475">
            <v>6651.7665579998866</v>
          </cell>
          <cell r="CS475">
            <v>879.26895200001309</v>
          </cell>
          <cell r="CT475">
            <v>758.51916900003562</v>
          </cell>
          <cell r="CU475">
            <v>714.40491600002861</v>
          </cell>
          <cell r="CV475">
            <v>645.77648299990688</v>
          </cell>
          <cell r="CW475">
            <v>255.11142300005304</v>
          </cell>
          <cell r="CX475">
            <v>201.02966000000015</v>
          </cell>
          <cell r="CY475">
            <v>259.09900499996729</v>
          </cell>
          <cell r="CZ475">
            <v>203.65123999997741</v>
          </cell>
          <cell r="DA475">
            <v>392.76907699997537</v>
          </cell>
          <cell r="DB475">
            <v>483.22615899995435</v>
          </cell>
          <cell r="DC475">
            <v>1170.6922839999897</v>
          </cell>
          <cell r="DD475">
            <v>688.21818999998504</v>
          </cell>
          <cell r="DE475">
            <v>6577.9658239996061</v>
          </cell>
          <cell r="DF475">
            <v>870.41792199993506</v>
          </cell>
          <cell r="DG475">
            <v>777.90673799999058</v>
          </cell>
          <cell r="DH475">
            <v>721.62420500000007</v>
          </cell>
          <cell r="DI475">
            <v>641.74691100005293</v>
          </cell>
          <cell r="DJ475">
            <v>236.91635399998631</v>
          </cell>
          <cell r="DK475">
            <v>191.06358199991519</v>
          </cell>
          <cell r="DL475">
            <v>260.64988800004357</v>
          </cell>
          <cell r="DM475">
            <v>203.65076899994165</v>
          </cell>
          <cell r="DN475">
            <v>380.35137099993881</v>
          </cell>
          <cell r="DO475">
            <v>475.34944099996937</v>
          </cell>
          <cell r="DP475">
            <v>1141.8454340000171</v>
          </cell>
          <cell r="DQ475">
            <v>676.44320899999002</v>
          </cell>
          <cell r="DR475">
            <v>6627.9439950017259</v>
          </cell>
          <cell r="DS475">
            <v>878.13135600002715</v>
          </cell>
          <cell r="DT475">
            <v>804.97039200004656</v>
          </cell>
          <cell r="DU475">
            <v>720.12317899998743</v>
          </cell>
          <cell r="DV475">
            <v>640.88833700004034</v>
          </cell>
          <cell r="DW475">
            <v>235.34562199993525</v>
          </cell>
          <cell r="DX475">
            <v>198.88501299999189</v>
          </cell>
          <cell r="DY475">
            <v>267.1710819999571</v>
          </cell>
          <cell r="DZ475">
            <v>198.49683999997796</v>
          </cell>
          <cell r="EA475">
            <v>382.32888599997386</v>
          </cell>
          <cell r="EB475">
            <v>475.72419199999422</v>
          </cell>
          <cell r="EC475">
            <v>1140.5661870000185</v>
          </cell>
          <cell r="ED475">
            <v>685.31290900002932</v>
          </cell>
          <cell r="EE475">
            <v>0</v>
          </cell>
        </row>
        <row r="476">
          <cell r="C476" t="str">
            <v>Hayden</v>
          </cell>
          <cell r="F476">
            <v>-37.333617000003869</v>
          </cell>
          <cell r="G476">
            <v>-17.913776000001235</v>
          </cell>
          <cell r="H476">
            <v>-3.2426469999991241</v>
          </cell>
          <cell r="I476">
            <v>0</v>
          </cell>
          <cell r="J476">
            <v>0</v>
          </cell>
          <cell r="K476">
            <v>0.20138499999302439</v>
          </cell>
          <cell r="L476">
            <v>-4.947481000010157</v>
          </cell>
          <cell r="M476">
            <v>-7.3905880000020261</v>
          </cell>
          <cell r="N476">
            <v>-8.2370569999984582</v>
          </cell>
          <cell r="O476">
            <v>-15.098357000002579</v>
          </cell>
          <cell r="P476">
            <v>-43.496180000001914</v>
          </cell>
          <cell r="Q476">
            <v>18.598912000001292</v>
          </cell>
          <cell r="R476">
            <v>-193.90021500003058</v>
          </cell>
          <cell r="S476">
            <v>-24.656705999994301</v>
          </cell>
          <cell r="T476">
            <v>-25.191309000001638</v>
          </cell>
          <cell r="U476">
            <v>-24.28034600000683</v>
          </cell>
          <cell r="V476">
            <v>-0.29141299999901094</v>
          </cell>
          <cell r="W476">
            <v>0</v>
          </cell>
          <cell r="X476">
            <v>-4.9222100000042701</v>
          </cell>
          <cell r="Y476">
            <v>-7.9445070000074338</v>
          </cell>
          <cell r="Z476">
            <v>-9.3011499999993248</v>
          </cell>
          <cell r="AA476">
            <v>-11.591872000004514</v>
          </cell>
          <cell r="AB476">
            <v>-6.7770129999989877</v>
          </cell>
          <cell r="AC476">
            <v>-33.417536000008113</v>
          </cell>
          <cell r="AD476">
            <v>-45.526152999998885</v>
          </cell>
          <cell r="AE476">
            <v>-107.63034350000089</v>
          </cell>
          <cell r="AF476">
            <v>-47.566452999995818</v>
          </cell>
          <cell r="AG476">
            <v>0.3148959999998624</v>
          </cell>
          <cell r="AH476">
            <v>-10.475601999998617</v>
          </cell>
          <cell r="AI476">
            <v>0</v>
          </cell>
          <cell r="AJ476">
            <v>0</v>
          </cell>
          <cell r="AK476">
            <v>0.16567899999790825</v>
          </cell>
          <cell r="AL476">
            <v>0.46825299999909475</v>
          </cell>
          <cell r="AM476">
            <v>-4.9595370000024559</v>
          </cell>
          <cell r="AN476">
            <v>0</v>
          </cell>
          <cell r="AO476">
            <v>-0.8772979999994277</v>
          </cell>
          <cell r="AP476">
            <v>-0.9797199999957229</v>
          </cell>
          <cell r="AQ476">
            <v>-43.720561499998439</v>
          </cell>
          <cell r="AR476">
            <v>-143.77693300001556</v>
          </cell>
          <cell r="AS476">
            <v>-23.748106999999436</v>
          </cell>
          <cell r="AT476">
            <v>-1.0450410000048578</v>
          </cell>
          <cell r="AU476">
            <v>-73.092465999994602</v>
          </cell>
          <cell r="AV476">
            <v>0.50953799999842886</v>
          </cell>
          <cell r="AW476">
            <v>0</v>
          </cell>
          <cell r="AX476">
            <v>0</v>
          </cell>
          <cell r="AY476">
            <v>-11.936600000000908</v>
          </cell>
          <cell r="AZ476">
            <v>-4.7011209999982384</v>
          </cell>
          <cell r="BA476">
            <v>2.1315469999972265</v>
          </cell>
          <cell r="BB476">
            <v>-1.6029339999986405</v>
          </cell>
          <cell r="BC476">
            <v>-13.81721899999684</v>
          </cell>
          <cell r="BD476">
            <v>-16.47453000000678</v>
          </cell>
          <cell r="BE476">
            <v>-41.245792000088841</v>
          </cell>
          <cell r="BF476">
            <v>-17.905425999997533</v>
          </cell>
          <cell r="BG476">
            <v>-22.02240100000563</v>
          </cell>
          <cell r="BH476">
            <v>3.1155999999973574</v>
          </cell>
          <cell r="BI476">
            <v>1.4703979999976582</v>
          </cell>
          <cell r="BJ476">
            <v>-4.5743100000036065</v>
          </cell>
          <cell r="BK476">
            <v>12.212897000001249</v>
          </cell>
          <cell r="BL476">
            <v>-1.1878359999973327</v>
          </cell>
          <cell r="BM476">
            <v>-5.4236839999939548</v>
          </cell>
          <cell r="BN476">
            <v>0</v>
          </cell>
          <cell r="BO476">
            <v>-6.9310299999997369</v>
          </cell>
          <cell r="BP476">
            <v>0</v>
          </cell>
          <cell r="BQ476">
            <v>0</v>
          </cell>
          <cell r="BR476">
            <v>-12.304907999990974</v>
          </cell>
          <cell r="BS476">
            <v>0</v>
          </cell>
          <cell r="BT476">
            <v>0</v>
          </cell>
          <cell r="BU476">
            <v>-6.3829039999982342</v>
          </cell>
          <cell r="BV476">
            <v>0</v>
          </cell>
          <cell r="BW476">
            <v>0</v>
          </cell>
          <cell r="BX476">
            <v>0</v>
          </cell>
          <cell r="BY476">
            <v>0</v>
          </cell>
          <cell r="BZ476">
            <v>-5.6847300000008545</v>
          </cell>
          <cell r="CA476">
            <v>0</v>
          </cell>
          <cell r="CB476">
            <v>0</v>
          </cell>
          <cell r="CC476">
            <v>0</v>
          </cell>
          <cell r="CD476">
            <v>-0.23727399999916088</v>
          </cell>
          <cell r="CE476">
            <v>-3.2608999999938533</v>
          </cell>
          <cell r="CF476">
            <v>0</v>
          </cell>
          <cell r="CG476">
            <v>0</v>
          </cell>
          <cell r="CH476">
            <v>0</v>
          </cell>
          <cell r="CI476">
            <v>1.1880490000003192</v>
          </cell>
          <cell r="CJ476">
            <v>1.6457200000004377</v>
          </cell>
          <cell r="CK476">
            <v>0</v>
          </cell>
          <cell r="CL476">
            <v>-4.6625370000001567</v>
          </cell>
          <cell r="CM476">
            <v>-3.4625549999982468</v>
          </cell>
          <cell r="CN476">
            <v>0</v>
          </cell>
          <cell r="CO476">
            <v>0</v>
          </cell>
          <cell r="CP476">
            <v>0</v>
          </cell>
          <cell r="CQ476">
            <v>2.0304230000001553</v>
          </cell>
          <cell r="CR476">
            <v>10.086223000020254</v>
          </cell>
          <cell r="CS476">
            <v>0</v>
          </cell>
          <cell r="CT476">
            <v>0</v>
          </cell>
          <cell r="CU476">
            <v>0</v>
          </cell>
          <cell r="CV476">
            <v>0</v>
          </cell>
          <cell r="CW476">
            <v>-7.6749329999984184</v>
          </cell>
          <cell r="CX476">
            <v>6.3383640000029118</v>
          </cell>
          <cell r="CY476">
            <v>-5.778202000001329</v>
          </cell>
          <cell r="CZ476">
            <v>0</v>
          </cell>
          <cell r="DA476">
            <v>0</v>
          </cell>
          <cell r="DB476">
            <v>1.3009910000000673</v>
          </cell>
          <cell r="DC476">
            <v>0</v>
          </cell>
          <cell r="DD476">
            <v>15.900002999998833</v>
          </cell>
          <cell r="DE476">
            <v>-77.739467999956105</v>
          </cell>
          <cell r="DF476">
            <v>-0.9657069999993837</v>
          </cell>
          <cell r="DG476">
            <v>-6.4053569999960018</v>
          </cell>
          <cell r="DH476">
            <v>-2.130909999999858</v>
          </cell>
          <cell r="DI476">
            <v>-3.1241680000021006</v>
          </cell>
          <cell r="DJ476">
            <v>-1.9880580000026384</v>
          </cell>
          <cell r="DK476">
            <v>-2.384422999995877</v>
          </cell>
          <cell r="DL476">
            <v>-19.90310799999861</v>
          </cell>
          <cell r="DM476">
            <v>-8.3025049999996554</v>
          </cell>
          <cell r="DN476">
            <v>-6.6831329999986337</v>
          </cell>
          <cell r="DO476">
            <v>-5.8741159999990487</v>
          </cell>
          <cell r="DP476">
            <v>-9.6730009999992035</v>
          </cell>
          <cell r="DQ476">
            <v>-10.304982000001473</v>
          </cell>
          <cell r="DR476">
            <v>-15.929050999984611</v>
          </cell>
          <cell r="DS476">
            <v>-2.8849499999996624</v>
          </cell>
          <cell r="DT476">
            <v>-2.3851439999962167</v>
          </cell>
          <cell r="DU476">
            <v>10.59823999999935</v>
          </cell>
          <cell r="DV476">
            <v>6.9071019999973942</v>
          </cell>
          <cell r="DW476">
            <v>6.3793169999989914</v>
          </cell>
          <cell r="DX476">
            <v>3.0611420000059297</v>
          </cell>
          <cell r="DY476">
            <v>-22.12490299998899</v>
          </cell>
          <cell r="DZ476">
            <v>-2.3237749999971129</v>
          </cell>
          <cell r="EA476">
            <v>-11.723399000002246</v>
          </cell>
          <cell r="EB476">
            <v>-9.2031930000011926</v>
          </cell>
          <cell r="EC476">
            <v>-3.7570689999993192</v>
          </cell>
          <cell r="ED476">
            <v>11.527581000002101</v>
          </cell>
          <cell r="EE476">
            <v>0</v>
          </cell>
        </row>
        <row r="477">
          <cell r="C477" t="str">
            <v>Hunter</v>
          </cell>
          <cell r="F477">
            <v>-14.009860000107437</v>
          </cell>
          <cell r="G477">
            <v>-11.634040000033565</v>
          </cell>
          <cell r="H477">
            <v>-46.077610000036657</v>
          </cell>
          <cell r="I477">
            <v>-326.55521499994211</v>
          </cell>
          <cell r="J477">
            <v>-451.47570599999744</v>
          </cell>
          <cell r="K477">
            <v>-407.48738999990746</v>
          </cell>
          <cell r="L477">
            <v>-813.99579500011168</v>
          </cell>
          <cell r="M477">
            <v>-477.14531000005081</v>
          </cell>
          <cell r="N477">
            <v>-516.19830000004731</v>
          </cell>
          <cell r="O477">
            <v>-365.19154999987222</v>
          </cell>
          <cell r="P477">
            <v>-308.41608999995515</v>
          </cell>
          <cell r="Q477">
            <v>-169.21805000002496</v>
          </cell>
          <cell r="R477">
            <v>-4758.2854100000113</v>
          </cell>
          <cell r="S477">
            <v>-0.86574999988079071</v>
          </cell>
          <cell r="T477">
            <v>-343.08838999993168</v>
          </cell>
          <cell r="U477">
            <v>-383.93928499997128</v>
          </cell>
          <cell r="V477">
            <v>-166.70497999998042</v>
          </cell>
          <cell r="W477">
            <v>-262.3506739999284</v>
          </cell>
          <cell r="X477">
            <v>-528.53750200005015</v>
          </cell>
          <cell r="Y477">
            <v>-544.07270399993286</v>
          </cell>
          <cell r="Z477">
            <v>-409.87368999992032</v>
          </cell>
          <cell r="AA477">
            <v>-663.98526500002481</v>
          </cell>
          <cell r="AB477">
            <v>-532.93569000018761</v>
          </cell>
          <cell r="AC477">
            <v>-917.35167000000365</v>
          </cell>
          <cell r="AD477">
            <v>-4.5798100000247359</v>
          </cell>
          <cell r="AE477">
            <v>-4097.3387880008668</v>
          </cell>
          <cell r="AF477">
            <v>-90.345779999974184</v>
          </cell>
          <cell r="AG477">
            <v>-300.80538000003435</v>
          </cell>
          <cell r="AH477">
            <v>-207.30435999995098</v>
          </cell>
          <cell r="AI477">
            <v>-264.77884599997196</v>
          </cell>
          <cell r="AJ477">
            <v>-179.95557500002906</v>
          </cell>
          <cell r="AK477">
            <v>-192.83263700001407</v>
          </cell>
          <cell r="AL477">
            <v>-611.41963999997824</v>
          </cell>
          <cell r="AM477">
            <v>-551.26904000004288</v>
          </cell>
          <cell r="AN477">
            <v>-459.55041999998502</v>
          </cell>
          <cell r="AO477">
            <v>-525.71742999996059</v>
          </cell>
          <cell r="AP477">
            <v>-713.26011999987531</v>
          </cell>
          <cell r="AQ477">
            <v>-9.9560000002384186E-2</v>
          </cell>
          <cell r="AR477">
            <v>-3727.7173370011151</v>
          </cell>
          <cell r="AS477">
            <v>-239.25225999997929</v>
          </cell>
          <cell r="AT477">
            <v>-229.11415999999736</v>
          </cell>
          <cell r="AU477">
            <v>-1703.1856660000049</v>
          </cell>
          <cell r="AV477">
            <v>162.9309399999911</v>
          </cell>
          <cell r="AW477">
            <v>153.69293999997899</v>
          </cell>
          <cell r="AX477">
            <v>103.90914400003385</v>
          </cell>
          <cell r="AY477">
            <v>-322.67434999998659</v>
          </cell>
          <cell r="AZ477">
            <v>-433.90379999997094</v>
          </cell>
          <cell r="BA477">
            <v>-233.86222400004044</v>
          </cell>
          <cell r="BB477">
            <v>-324.23300100001507</v>
          </cell>
          <cell r="BC477">
            <v>-382.74543999996968</v>
          </cell>
          <cell r="BD477">
            <v>-279.27946000010706</v>
          </cell>
          <cell r="BE477">
            <v>-1466.0102600008249</v>
          </cell>
          <cell r="BF477">
            <v>-296.55272000003606</v>
          </cell>
          <cell r="BG477">
            <v>-108.93651000002865</v>
          </cell>
          <cell r="BH477">
            <v>87.336950000142679</v>
          </cell>
          <cell r="BI477">
            <v>179.06348999997135</v>
          </cell>
          <cell r="BJ477">
            <v>129.14876000006916</v>
          </cell>
          <cell r="BK477">
            <v>112.05288400000427</v>
          </cell>
          <cell r="BL477">
            <v>-222.71038000006229</v>
          </cell>
          <cell r="BM477">
            <v>-340.47594600007869</v>
          </cell>
          <cell r="BN477">
            <v>-158.95767000003252</v>
          </cell>
          <cell r="BO477">
            <v>-269.3192379999673</v>
          </cell>
          <cell r="BP477">
            <v>-212.0513899999205</v>
          </cell>
          <cell r="BQ477">
            <v>-364.60849000001326</v>
          </cell>
          <cell r="BR477">
            <v>-1501.1125210002065</v>
          </cell>
          <cell r="BS477">
            <v>71.146889999974519</v>
          </cell>
          <cell r="BT477">
            <v>-151.01884000003338</v>
          </cell>
          <cell r="BU477">
            <v>12.890916000003926</v>
          </cell>
          <cell r="BV477">
            <v>135.97158999997191</v>
          </cell>
          <cell r="BW477">
            <v>213.23907699994743</v>
          </cell>
          <cell r="BX477">
            <v>20.437099999981001</v>
          </cell>
          <cell r="BY477">
            <v>-289.37380999990273</v>
          </cell>
          <cell r="BZ477">
            <v>-346.35935999988578</v>
          </cell>
          <cell r="CA477">
            <v>-147.09256400004961</v>
          </cell>
          <cell r="CB477">
            <v>-219.48411999992095</v>
          </cell>
          <cell r="CC477">
            <v>-431.37825000006706</v>
          </cell>
          <cell r="CD477">
            <v>-370.09114999999292</v>
          </cell>
          <cell r="CE477">
            <v>-1730.926982998848</v>
          </cell>
          <cell r="CF477">
            <v>-256.49181999999564</v>
          </cell>
          <cell r="CG477">
            <v>-176.73286000010557</v>
          </cell>
          <cell r="CH477">
            <v>-56.242098999908194</v>
          </cell>
          <cell r="CI477">
            <v>73.833740999980364</v>
          </cell>
          <cell r="CJ477">
            <v>-17.406450000125915</v>
          </cell>
          <cell r="CK477">
            <v>-221.75779499986675</v>
          </cell>
          <cell r="CL477">
            <v>-27.605020000133663</v>
          </cell>
          <cell r="CM477">
            <v>-60.764910000143573</v>
          </cell>
          <cell r="CN477">
            <v>-132.5145799999591</v>
          </cell>
          <cell r="CO477">
            <v>-302.26940999994986</v>
          </cell>
          <cell r="CP477">
            <v>-382.25496000004932</v>
          </cell>
          <cell r="CQ477">
            <v>-170.72082000004593</v>
          </cell>
          <cell r="CR477">
            <v>-633.60740400105715</v>
          </cell>
          <cell r="CS477">
            <v>-232.5565400000196</v>
          </cell>
          <cell r="CT477">
            <v>-78.653870000038296</v>
          </cell>
          <cell r="CU477">
            <v>-26.205883999937214</v>
          </cell>
          <cell r="CV477">
            <v>1.3612750000320375</v>
          </cell>
          <cell r="CW477">
            <v>-83.638035000069067</v>
          </cell>
          <cell r="CX477">
            <v>-123.71698999998625</v>
          </cell>
          <cell r="CY477">
            <v>-11.747449999907985</v>
          </cell>
          <cell r="CZ477">
            <v>-84.796589999925345</v>
          </cell>
          <cell r="DA477">
            <v>684.40653000003658</v>
          </cell>
          <cell r="DB477">
            <v>-231.7144800000824</v>
          </cell>
          <cell r="DC477">
            <v>-284.67956000007689</v>
          </cell>
          <cell r="DD477">
            <v>-161.66580999991857</v>
          </cell>
          <cell r="DE477">
            <v>-1370.5849029999226</v>
          </cell>
          <cell r="DF477">
            <v>-261.78713999991305</v>
          </cell>
          <cell r="DG477">
            <v>-120.09340999997221</v>
          </cell>
          <cell r="DH477">
            <v>-64.436709999805316</v>
          </cell>
          <cell r="DI477">
            <v>-17.14758900005836</v>
          </cell>
          <cell r="DJ477">
            <v>-46.32307500008028</v>
          </cell>
          <cell r="DK477">
            <v>-84.998148999991827</v>
          </cell>
          <cell r="DL477">
            <v>-34.797460000030696</v>
          </cell>
          <cell r="DM477">
            <v>-65.450919999973848</v>
          </cell>
          <cell r="DN477">
            <v>-1.8997299999464303</v>
          </cell>
          <cell r="DO477">
            <v>-220.71252000005916</v>
          </cell>
          <cell r="DP477">
            <v>-239.01200000010431</v>
          </cell>
          <cell r="DQ477">
            <v>-213.92620000010356</v>
          </cell>
          <cell r="DR477">
            <v>-2292.3723349999636</v>
          </cell>
          <cell r="DS477">
            <v>-401.52245000004768</v>
          </cell>
          <cell r="DT477">
            <v>-219.858174999943</v>
          </cell>
          <cell r="DU477">
            <v>-271.96668500010855</v>
          </cell>
          <cell r="DV477">
            <v>78.814877000055276</v>
          </cell>
          <cell r="DW477">
            <v>-162.58725999994203</v>
          </cell>
          <cell r="DX477">
            <v>9.7972990000271238</v>
          </cell>
          <cell r="DY477">
            <v>-116.45678000000771</v>
          </cell>
          <cell r="DZ477">
            <v>-105.24275999993552</v>
          </cell>
          <cell r="EA477">
            <v>-32.638539999956265</v>
          </cell>
          <cell r="EB477">
            <v>-205.71386000001803</v>
          </cell>
          <cell r="EC477">
            <v>-410.61064000008628</v>
          </cell>
          <cell r="ED477">
            <v>-454.38736100005917</v>
          </cell>
          <cell r="EE477">
            <v>0</v>
          </cell>
        </row>
        <row r="478">
          <cell r="C478" t="str">
            <v>Huntington</v>
          </cell>
          <cell r="F478">
            <v>-349.8629400000209</v>
          </cell>
          <cell r="G478">
            <v>-136.77234999998473</v>
          </cell>
          <cell r="H478">
            <v>-136.47477000008803</v>
          </cell>
          <cell r="I478">
            <v>-313.7376139999833</v>
          </cell>
          <cell r="J478">
            <v>-221.02750099997502</v>
          </cell>
          <cell r="K478">
            <v>-296.52612599998247</v>
          </cell>
          <cell r="L478">
            <v>-632.86358400003519</v>
          </cell>
          <cell r="M478">
            <v>-361.0255050000269</v>
          </cell>
          <cell r="N478">
            <v>-605.87388000002829</v>
          </cell>
          <cell r="O478">
            <v>-396.23491299996385</v>
          </cell>
          <cell r="P478">
            <v>-290.67129799997201</v>
          </cell>
          <cell r="Q478">
            <v>-261.14271499984898</v>
          </cell>
          <cell r="R478">
            <v>-5584.2240739995614</v>
          </cell>
          <cell r="S478">
            <v>-109.98495999991428</v>
          </cell>
          <cell r="T478">
            <v>-376.676485999953</v>
          </cell>
          <cell r="U478">
            <v>-560.60341400001198</v>
          </cell>
          <cell r="V478">
            <v>-141.2869940000237</v>
          </cell>
          <cell r="W478">
            <v>-201.87265399994794</v>
          </cell>
          <cell r="X478">
            <v>-598.87421999999788</v>
          </cell>
          <cell r="Y478">
            <v>-715.20139000000199</v>
          </cell>
          <cell r="Z478">
            <v>-479.52316100004828</v>
          </cell>
          <cell r="AA478">
            <v>-565.63421899999958</v>
          </cell>
          <cell r="AB478">
            <v>-534.03604999999516</v>
          </cell>
          <cell r="AC478">
            <v>-928.88412000000244</v>
          </cell>
          <cell r="AD478">
            <v>-371.64640600001439</v>
          </cell>
          <cell r="AE478">
            <v>-3711.7689789999276</v>
          </cell>
          <cell r="AF478">
            <v>-794.75377000006847</v>
          </cell>
          <cell r="AG478">
            <v>-183.55265000002692</v>
          </cell>
          <cell r="AH478">
            <v>-172.12376500002574</v>
          </cell>
          <cell r="AI478">
            <v>-245.00932000001194</v>
          </cell>
          <cell r="AJ478">
            <v>-167.55782100005308</v>
          </cell>
          <cell r="AK478">
            <v>-344.16003899998032</v>
          </cell>
          <cell r="AL478">
            <v>-346.57706500007771</v>
          </cell>
          <cell r="AM478">
            <v>-186.90653599996585</v>
          </cell>
          <cell r="AN478">
            <v>-348.73157100001117</v>
          </cell>
          <cell r="AO478">
            <v>-441.31036000000313</v>
          </cell>
          <cell r="AP478">
            <v>-256.4358619999839</v>
          </cell>
          <cell r="AQ478">
            <v>-224.65021999995224</v>
          </cell>
          <cell r="AR478">
            <v>-2685.3190500000492</v>
          </cell>
          <cell r="AS478">
            <v>-335.4448309999425</v>
          </cell>
          <cell r="AT478">
            <v>-92.318653000053018</v>
          </cell>
          <cell r="AU478">
            <v>-1279.7983099999838</v>
          </cell>
          <cell r="AV478">
            <v>135.23656000004848</v>
          </cell>
          <cell r="AW478">
            <v>89.048674000019673</v>
          </cell>
          <cell r="AX478">
            <v>80.084640000015497</v>
          </cell>
          <cell r="AY478">
            <v>-265.23219000000972</v>
          </cell>
          <cell r="AZ478">
            <v>-230.46976999996696</v>
          </cell>
          <cell r="BA478">
            <v>-98.655690000043251</v>
          </cell>
          <cell r="BB478">
            <v>-224.76501199998893</v>
          </cell>
          <cell r="BC478">
            <v>-136.48712799994973</v>
          </cell>
          <cell r="BD478">
            <v>-326.51734000002034</v>
          </cell>
          <cell r="BE478">
            <v>-1933.4637249996886</v>
          </cell>
          <cell r="BF478">
            <v>-228.28174499998568</v>
          </cell>
          <cell r="BG478">
            <v>-444.87309999996796</v>
          </cell>
          <cell r="BH478">
            <v>-140.98468599998159</v>
          </cell>
          <cell r="BI478">
            <v>201.78717099997448</v>
          </cell>
          <cell r="BJ478">
            <v>167.49486999999499</v>
          </cell>
          <cell r="BK478">
            <v>67.09075999999186</v>
          </cell>
          <cell r="BL478">
            <v>-262.30153499997687</v>
          </cell>
          <cell r="BM478">
            <v>-182.34779399994295</v>
          </cell>
          <cell r="BN478">
            <v>-192.18836100003682</v>
          </cell>
          <cell r="BO478">
            <v>-306.03828999993857</v>
          </cell>
          <cell r="BP478">
            <v>-119.8565139999846</v>
          </cell>
          <cell r="BQ478">
            <v>-492.96450100012589</v>
          </cell>
          <cell r="BR478">
            <v>-2265.1424309993163</v>
          </cell>
          <cell r="BS478">
            <v>-182.31638200004818</v>
          </cell>
          <cell r="BT478">
            <v>-109.58913400000893</v>
          </cell>
          <cell r="BU478">
            <v>-53.8010110000032</v>
          </cell>
          <cell r="BV478">
            <v>143.20791699999245</v>
          </cell>
          <cell r="BW478">
            <v>-47.641546000028029</v>
          </cell>
          <cell r="BX478">
            <v>-194.02911599999061</v>
          </cell>
          <cell r="BY478">
            <v>-279.59635000000708</v>
          </cell>
          <cell r="BZ478">
            <v>-169.21234500000719</v>
          </cell>
          <cell r="CA478">
            <v>-278.60779299994465</v>
          </cell>
          <cell r="CB478">
            <v>-330.47483000002103</v>
          </cell>
          <cell r="CC478">
            <v>-368.31212499993853</v>
          </cell>
          <cell r="CD478">
            <v>-394.769716000068</v>
          </cell>
          <cell r="CE478">
            <v>-2308.0079280016944</v>
          </cell>
          <cell r="CF478">
            <v>-176.52928399998927</v>
          </cell>
          <cell r="CG478">
            <v>-148.59288999997079</v>
          </cell>
          <cell r="CH478">
            <v>-192.84796400007326</v>
          </cell>
          <cell r="CI478">
            <v>126.59258999995654</v>
          </cell>
          <cell r="CJ478">
            <v>-11.549200000066776</v>
          </cell>
          <cell r="CK478">
            <v>-96.373769999947399</v>
          </cell>
          <cell r="CL478">
            <v>-224.97694199997932</v>
          </cell>
          <cell r="CM478">
            <v>-345.9620049999794</v>
          </cell>
          <cell r="CN478">
            <v>-164.85670999996364</v>
          </cell>
          <cell r="CO478">
            <v>-230.92630900000222</v>
          </cell>
          <cell r="CP478">
            <v>-258.74534899997525</v>
          </cell>
          <cell r="CQ478">
            <v>-583.24009500001557</v>
          </cell>
          <cell r="CR478">
            <v>-657.19464899972081</v>
          </cell>
          <cell r="CS478">
            <v>-266.19235899997875</v>
          </cell>
          <cell r="CT478">
            <v>-323.07649499998661</v>
          </cell>
          <cell r="CU478">
            <v>-115.29841799993301</v>
          </cell>
          <cell r="CV478">
            <v>-89.366960000013933</v>
          </cell>
          <cell r="CW478">
            <v>-201.98615999997128</v>
          </cell>
          <cell r="CX478">
            <v>-80.889040000038221</v>
          </cell>
          <cell r="CY478">
            <v>-198.36233000003267</v>
          </cell>
          <cell r="CZ478">
            <v>-375.90052600007039</v>
          </cell>
          <cell r="DA478">
            <v>2235.0229700000491</v>
          </cell>
          <cell r="DB478">
            <v>-317.63469999999506</v>
          </cell>
          <cell r="DC478">
            <v>-454.77356000000145</v>
          </cell>
          <cell r="DD478">
            <v>-468.73707100003958</v>
          </cell>
          <cell r="DE478">
            <v>-3390.7539280001074</v>
          </cell>
          <cell r="DF478">
            <v>-210.29388999997173</v>
          </cell>
          <cell r="DG478">
            <v>-332.66834899998503</v>
          </cell>
          <cell r="DH478">
            <v>-210.56465000001481</v>
          </cell>
          <cell r="DI478">
            <v>-134.49128399998881</v>
          </cell>
          <cell r="DJ478">
            <v>53.709270999999717</v>
          </cell>
          <cell r="DK478">
            <v>-397.82277999992948</v>
          </cell>
          <cell r="DL478">
            <v>-214.48558900004718</v>
          </cell>
          <cell r="DM478">
            <v>-405.68703999998979</v>
          </cell>
          <cell r="DN478">
            <v>-266.23170000000391</v>
          </cell>
          <cell r="DO478">
            <v>-195.30585000000428</v>
          </cell>
          <cell r="DP478">
            <v>-601.47742499993183</v>
          </cell>
          <cell r="DQ478">
            <v>-475.43464200000744</v>
          </cell>
          <cell r="DR478">
            <v>-446.32034000195563</v>
          </cell>
          <cell r="DS478">
            <v>-17.530030000023544</v>
          </cell>
          <cell r="DT478">
            <v>-18.032329999958165</v>
          </cell>
          <cell r="DU478">
            <v>-164.41477000003215</v>
          </cell>
          <cell r="DV478">
            <v>-1.7481100000441074</v>
          </cell>
          <cell r="DW478">
            <v>-3.0082300000358373</v>
          </cell>
          <cell r="DX478">
            <v>-126.54466999997385</v>
          </cell>
          <cell r="DY478">
            <v>0</v>
          </cell>
          <cell r="DZ478">
            <v>0</v>
          </cell>
          <cell r="EA478">
            <v>2.8488800000632182</v>
          </cell>
          <cell r="EB478">
            <v>0</v>
          </cell>
          <cell r="EC478">
            <v>-31.746469999896362</v>
          </cell>
          <cell r="ED478">
            <v>-86.144609999959357</v>
          </cell>
          <cell r="EE478">
            <v>0</v>
          </cell>
        </row>
        <row r="479">
          <cell r="C479" t="str">
            <v>Jim Bridger</v>
          </cell>
          <cell r="F479">
            <v>-261.07111000001896</v>
          </cell>
          <cell r="G479">
            <v>-10.010239999974146</v>
          </cell>
          <cell r="H479">
            <v>-72.993470000103116</v>
          </cell>
          <cell r="I479">
            <v>-360.45242699992377</v>
          </cell>
          <cell r="J479">
            <v>-282.98989399994025</v>
          </cell>
          <cell r="K479">
            <v>-274.35515399998985</v>
          </cell>
          <cell r="L479">
            <v>-358.1076109999558</v>
          </cell>
          <cell r="M479">
            <v>-1408.7655749999685</v>
          </cell>
          <cell r="N479">
            <v>-847.52912600000855</v>
          </cell>
          <cell r="O479">
            <v>-1016.2109769999515</v>
          </cell>
          <cell r="P479">
            <v>-1045.4338860000717</v>
          </cell>
          <cell r="Q479">
            <v>-268.51024000009056</v>
          </cell>
          <cell r="R479">
            <v>-4879.100019001402</v>
          </cell>
          <cell r="S479">
            <v>-865.32302100013476</v>
          </cell>
          <cell r="T479">
            <v>-398.83887100004358</v>
          </cell>
          <cell r="U479">
            <v>-372.0784139999887</v>
          </cell>
          <cell r="V479">
            <v>-45.428489000012632</v>
          </cell>
          <cell r="W479">
            <v>-22.14541499997722</v>
          </cell>
          <cell r="X479">
            <v>-125.22679699998116</v>
          </cell>
          <cell r="Y479">
            <v>-39.425993000040762</v>
          </cell>
          <cell r="Z479">
            <v>-458.13701399997808</v>
          </cell>
          <cell r="AA479">
            <v>-543.07122799998615</v>
          </cell>
          <cell r="AB479">
            <v>-729.03388300002553</v>
          </cell>
          <cell r="AC479">
            <v>-402.9623239999637</v>
          </cell>
          <cell r="AD479">
            <v>-877.42856999998912</v>
          </cell>
          <cell r="AE479">
            <v>-7203.3352890005335</v>
          </cell>
          <cell r="AF479">
            <v>-574.56011000007857</v>
          </cell>
          <cell r="AG479">
            <v>-302.73558999993838</v>
          </cell>
          <cell r="AH479">
            <v>-889.37541099998634</v>
          </cell>
          <cell r="AI479">
            <v>-333.08398200001102</v>
          </cell>
          <cell r="AJ479">
            <v>-191.66671499994118</v>
          </cell>
          <cell r="AK479">
            <v>-185.36462100007338</v>
          </cell>
          <cell r="AL479">
            <v>-405.20380500005558</v>
          </cell>
          <cell r="AM479">
            <v>-1220.7727150000865</v>
          </cell>
          <cell r="AN479">
            <v>-676.41986400005408</v>
          </cell>
          <cell r="AO479">
            <v>-979.24373899993952</v>
          </cell>
          <cell r="AP479">
            <v>-1388.1487269999925</v>
          </cell>
          <cell r="AQ479">
            <v>-56.760010000085458</v>
          </cell>
          <cell r="AR479">
            <v>-1327.0164430020377</v>
          </cell>
          <cell r="AS479">
            <v>555.69198700005654</v>
          </cell>
          <cell r="AT479">
            <v>29.312845999957062</v>
          </cell>
          <cell r="AU479">
            <v>-2345.0343020000728</v>
          </cell>
          <cell r="AV479">
            <v>78.55469700001413</v>
          </cell>
          <cell r="AW479">
            <v>172.74260900000809</v>
          </cell>
          <cell r="AX479">
            <v>253.20741099998122</v>
          </cell>
          <cell r="AY479">
            <v>-245.43313999997918</v>
          </cell>
          <cell r="AZ479">
            <v>-357.56606000009924</v>
          </cell>
          <cell r="BA479">
            <v>-282.90067300002556</v>
          </cell>
          <cell r="BB479">
            <v>54.408494999981485</v>
          </cell>
          <cell r="BC479">
            <v>364.41967500001192</v>
          </cell>
          <cell r="BD479">
            <v>395.58001200016588</v>
          </cell>
          <cell r="BE479">
            <v>-228.08906799834222</v>
          </cell>
          <cell r="BF479">
            <v>564.54505800001789</v>
          </cell>
          <cell r="BG479">
            <v>-1130.3612029999495</v>
          </cell>
          <cell r="BH479">
            <v>188.97796499996912</v>
          </cell>
          <cell r="BI479">
            <v>69.530570000002626</v>
          </cell>
          <cell r="BJ479">
            <v>163.96285199996782</v>
          </cell>
          <cell r="BK479">
            <v>253.83685600000899</v>
          </cell>
          <cell r="BL479">
            <v>-375.57578999991529</v>
          </cell>
          <cell r="BM479">
            <v>-442.51252400001977</v>
          </cell>
          <cell r="BN479">
            <v>-377.09886300005019</v>
          </cell>
          <cell r="BO479">
            <v>107.01342500001192</v>
          </cell>
          <cell r="BP479">
            <v>378.42203599994536</v>
          </cell>
          <cell r="BQ479">
            <v>371.17055000015534</v>
          </cell>
          <cell r="BR479">
            <v>1219.3420540010557</v>
          </cell>
          <cell r="BS479">
            <v>478.83654299995396</v>
          </cell>
          <cell r="BT479">
            <v>-10.622770000016317</v>
          </cell>
          <cell r="BU479">
            <v>98.243607000098564</v>
          </cell>
          <cell r="BV479">
            <v>39.11420700000599</v>
          </cell>
          <cell r="BW479">
            <v>245.19521200004965</v>
          </cell>
          <cell r="BX479">
            <v>155.57975899998564</v>
          </cell>
          <cell r="BY479">
            <v>-494.38915699999779</v>
          </cell>
          <cell r="BZ479">
            <v>-403.18992699985392</v>
          </cell>
          <cell r="CA479">
            <v>-394.06050300004426</v>
          </cell>
          <cell r="CB479">
            <v>414.0742189999437</v>
          </cell>
          <cell r="CC479">
            <v>713.29476399999112</v>
          </cell>
          <cell r="CD479">
            <v>377.26610000012442</v>
          </cell>
          <cell r="CE479">
            <v>4248.3858799990267</v>
          </cell>
          <cell r="CF479">
            <v>488.6933560000034</v>
          </cell>
          <cell r="CG479">
            <v>298.79192300012801</v>
          </cell>
          <cell r="CH479">
            <v>502.53730599989649</v>
          </cell>
          <cell r="CI479">
            <v>146.8989339999971</v>
          </cell>
          <cell r="CJ479">
            <v>222.54468699998688</v>
          </cell>
          <cell r="CK479">
            <v>-19.630543999955989</v>
          </cell>
          <cell r="CL479">
            <v>347.20942999992985</v>
          </cell>
          <cell r="CM479">
            <v>621.26578899996821</v>
          </cell>
          <cell r="CN479">
            <v>196.69898099999409</v>
          </cell>
          <cell r="CO479">
            <v>517.24850999994669</v>
          </cell>
          <cell r="CP479">
            <v>541.36168799991719</v>
          </cell>
          <cell r="CQ479">
            <v>384.76581999997143</v>
          </cell>
          <cell r="CR479">
            <v>6104.7984099984169</v>
          </cell>
          <cell r="CS479">
            <v>723.0551399999531</v>
          </cell>
          <cell r="CT479">
            <v>569.04305099986959</v>
          </cell>
          <cell r="CU479">
            <v>336.7257840000093</v>
          </cell>
          <cell r="CV479">
            <v>732.83325099991634</v>
          </cell>
          <cell r="CW479">
            <v>120.00936399993952</v>
          </cell>
          <cell r="CX479">
            <v>208.01395099994261</v>
          </cell>
          <cell r="CY479">
            <v>416.27395000006072</v>
          </cell>
          <cell r="CZ479">
            <v>344.91859400004614</v>
          </cell>
          <cell r="DA479">
            <v>998.87106599996332</v>
          </cell>
          <cell r="DB479">
            <v>528.54224400001112</v>
          </cell>
          <cell r="DC479">
            <v>692.49330100009684</v>
          </cell>
          <cell r="DD479">
            <v>434.01871400000528</v>
          </cell>
          <cell r="DE479">
            <v>5193.107609000057</v>
          </cell>
          <cell r="DF479">
            <v>740.18089399999008</v>
          </cell>
          <cell r="DG479">
            <v>516.81905600009486</v>
          </cell>
          <cell r="DH479">
            <v>313.18100199999753</v>
          </cell>
          <cell r="DI479">
            <v>783.72876899992116</v>
          </cell>
          <cell r="DJ479">
            <v>160.28247800003737</v>
          </cell>
          <cell r="DK479">
            <v>132.50856499990914</v>
          </cell>
          <cell r="DL479">
            <v>346.15241000009701</v>
          </cell>
          <cell r="DM479">
            <v>246.38639600004535</v>
          </cell>
          <cell r="DN479">
            <v>273.2176099998178</v>
          </cell>
          <cell r="DO479">
            <v>555.41370999999344</v>
          </cell>
          <cell r="DP479">
            <v>693.18669799994677</v>
          </cell>
          <cell r="DQ479">
            <v>432.05002100009006</v>
          </cell>
          <cell r="DR479">
            <v>-717.03061899915338</v>
          </cell>
          <cell r="DS479">
            <v>225.18715000001248</v>
          </cell>
          <cell r="DT479">
            <v>-33.415717000025325</v>
          </cell>
          <cell r="DU479">
            <v>-184.81771099992329</v>
          </cell>
          <cell r="DV479">
            <v>5.1470770000014454</v>
          </cell>
          <cell r="DW479">
            <v>249.8634730000631</v>
          </cell>
          <cell r="DX479">
            <v>287.2391930000158</v>
          </cell>
          <cell r="DY479">
            <v>-356.44606500002556</v>
          </cell>
          <cell r="DZ479">
            <v>-442.74463899992406</v>
          </cell>
          <cell r="EA479">
            <v>-344.34456600004341</v>
          </cell>
          <cell r="EB479">
            <v>56.051573000149801</v>
          </cell>
          <cell r="EC479">
            <v>117.35958100005519</v>
          </cell>
          <cell r="ED479">
            <v>-296.1099679999752</v>
          </cell>
          <cell r="EE479">
            <v>0</v>
          </cell>
        </row>
        <row r="480">
          <cell r="C480" t="str">
            <v>Naughton</v>
          </cell>
          <cell r="F480">
            <v>0</v>
          </cell>
          <cell r="G480">
            <v>-0.25758599999244325</v>
          </cell>
          <cell r="H480">
            <v>0</v>
          </cell>
          <cell r="I480">
            <v>0</v>
          </cell>
          <cell r="J480">
            <v>-76.798588000005111</v>
          </cell>
          <cell r="K480">
            <v>-306.00237800000468</v>
          </cell>
          <cell r="L480">
            <v>0</v>
          </cell>
          <cell r="M480">
            <v>0</v>
          </cell>
          <cell r="N480">
            <v>0</v>
          </cell>
          <cell r="O480">
            <v>0</v>
          </cell>
          <cell r="P480">
            <v>0</v>
          </cell>
          <cell r="Q480">
            <v>0</v>
          </cell>
          <cell r="R480">
            <v>-1075.0127100003883</v>
          </cell>
          <cell r="S480">
            <v>0</v>
          </cell>
          <cell r="T480">
            <v>0</v>
          </cell>
          <cell r="U480">
            <v>0</v>
          </cell>
          <cell r="V480">
            <v>-153.3969330000109</v>
          </cell>
          <cell r="W480">
            <v>-111.8611539999838</v>
          </cell>
          <cell r="X480">
            <v>-413.89619699999457</v>
          </cell>
          <cell r="Y480">
            <v>-157.75080500001786</v>
          </cell>
          <cell r="Z480">
            <v>-130.67841100000078</v>
          </cell>
          <cell r="AA480">
            <v>-79.728849999984959</v>
          </cell>
          <cell r="AB480">
            <v>-27.700359999987995</v>
          </cell>
          <cell r="AC480">
            <v>0</v>
          </cell>
          <cell r="AD480">
            <v>0</v>
          </cell>
          <cell r="AE480">
            <v>-814.81938100000843</v>
          </cell>
          <cell r="AF480">
            <v>-178.49210699999821</v>
          </cell>
          <cell r="AG480">
            <v>-85.150003999995533</v>
          </cell>
          <cell r="AH480">
            <v>-80.350202000001445</v>
          </cell>
          <cell r="AI480">
            <v>-2.407760000001872</v>
          </cell>
          <cell r="AJ480">
            <v>0</v>
          </cell>
          <cell r="AK480">
            <v>-13.253033999993932</v>
          </cell>
          <cell r="AL480">
            <v>-27.373089999993681</v>
          </cell>
          <cell r="AM480">
            <v>-48.051949999993667</v>
          </cell>
          <cell r="AN480">
            <v>-36.64558300000499</v>
          </cell>
          <cell r="AO480">
            <v>-57.474677000020165</v>
          </cell>
          <cell r="AP480">
            <v>-20.470838000008371</v>
          </cell>
          <cell r="AQ480">
            <v>-265.15013599999656</v>
          </cell>
          <cell r="AR480">
            <v>-711.47438699973281</v>
          </cell>
          <cell r="AS480">
            <v>-110.76120300000184</v>
          </cell>
          <cell r="AT480">
            <v>-22.447639999998501</v>
          </cell>
          <cell r="AU480">
            <v>-279.56612000000314</v>
          </cell>
          <cell r="AV480">
            <v>7.4103180000020075</v>
          </cell>
          <cell r="AW480">
            <v>3.6435550000023795</v>
          </cell>
          <cell r="AX480">
            <v>16.091587000002619</v>
          </cell>
          <cell r="AY480">
            <v>-3.5957199999829754</v>
          </cell>
          <cell r="AZ480">
            <v>-18.546828999998979</v>
          </cell>
          <cell r="BA480">
            <v>-10.48189499998989</v>
          </cell>
          <cell r="BB480">
            <v>-34.65271299998858</v>
          </cell>
          <cell r="BC480">
            <v>-77.448902000003727</v>
          </cell>
          <cell r="BD480">
            <v>-181.11882499999774</v>
          </cell>
          <cell r="BE480">
            <v>-463.50404700008221</v>
          </cell>
          <cell r="BF480">
            <v>-58.380732999998145</v>
          </cell>
          <cell r="BG480">
            <v>-41.63919299999543</v>
          </cell>
          <cell r="BH480">
            <v>-13.69637099999818</v>
          </cell>
          <cell r="BI480">
            <v>3.4899639999930514</v>
          </cell>
          <cell r="BJ480">
            <v>4.4340499999962049</v>
          </cell>
          <cell r="BK480">
            <v>1.9221030000044266</v>
          </cell>
          <cell r="BL480">
            <v>-46.377999999996973</v>
          </cell>
          <cell r="BM480">
            <v>-51.697572999997647</v>
          </cell>
          <cell r="BN480">
            <v>-32.88416000000143</v>
          </cell>
          <cell r="BO480">
            <v>-93.005672999992385</v>
          </cell>
          <cell r="BP480">
            <v>-30.443623999992269</v>
          </cell>
          <cell r="BQ480">
            <v>-105.22483700001612</v>
          </cell>
          <cell r="BR480">
            <v>-436.78340499999467</v>
          </cell>
          <cell r="BS480">
            <v>-172.17200199999206</v>
          </cell>
          <cell r="BT480">
            <v>-25.514976999998908</v>
          </cell>
          <cell r="BU480">
            <v>-0.17363200000545476</v>
          </cell>
          <cell r="BV480">
            <v>-2.9249840000047698</v>
          </cell>
          <cell r="BW480">
            <v>4.6630310000036843</v>
          </cell>
          <cell r="BX480">
            <v>27.807699999997567</v>
          </cell>
          <cell r="BY480">
            <v>-41.277145000000019</v>
          </cell>
          <cell r="BZ480">
            <v>-18.720935999997891</v>
          </cell>
          <cell r="CA480">
            <v>-43.364770000000135</v>
          </cell>
          <cell r="CB480">
            <v>-60.905112999986159</v>
          </cell>
          <cell r="CC480">
            <v>-40.425046999996994</v>
          </cell>
          <cell r="CD480">
            <v>-63.775530000013532</v>
          </cell>
          <cell r="CE480">
            <v>-342.54645399993751</v>
          </cell>
          <cell r="CF480">
            <v>-25.913847999996506</v>
          </cell>
          <cell r="CG480">
            <v>-40.12973499999498</v>
          </cell>
          <cell r="CH480">
            <v>-60.159438999995473</v>
          </cell>
          <cell r="CI480">
            <v>-3.1308600000047591</v>
          </cell>
          <cell r="CJ480">
            <v>10.581352000001061</v>
          </cell>
          <cell r="CK480">
            <v>-31.682019999978365</v>
          </cell>
          <cell r="CL480">
            <v>-112.53810800000792</v>
          </cell>
          <cell r="CM480">
            <v>252.40480299999763</v>
          </cell>
          <cell r="CN480">
            <v>-80.575870000000577</v>
          </cell>
          <cell r="CO480">
            <v>-95.154008999990765</v>
          </cell>
          <cell r="CP480">
            <v>-23.213748000009218</v>
          </cell>
          <cell r="CQ480">
            <v>-133.03497199999401</v>
          </cell>
          <cell r="CR480">
            <v>-1992.7660240000114</v>
          </cell>
          <cell r="CS480">
            <v>-83.146848000003956</v>
          </cell>
          <cell r="CT480">
            <v>-115.30746999999974</v>
          </cell>
          <cell r="CU480">
            <v>-13.734934000007343</v>
          </cell>
          <cell r="CV480">
            <v>-36.900592000005418</v>
          </cell>
          <cell r="CW480">
            <v>3.8808139999964624</v>
          </cell>
          <cell r="CX480">
            <v>32.575737999999546</v>
          </cell>
          <cell r="CY480">
            <v>-139.12120700000378</v>
          </cell>
          <cell r="CZ480">
            <v>-431.72439700001269</v>
          </cell>
          <cell r="DA480">
            <v>-892.11588600001414</v>
          </cell>
          <cell r="DB480">
            <v>-176.50907099999313</v>
          </cell>
          <cell r="DC480">
            <v>-100.78388199998881</v>
          </cell>
          <cell r="DD480">
            <v>-39.878288999985671</v>
          </cell>
          <cell r="DE480">
            <v>-1015.6023100001039</v>
          </cell>
          <cell r="DF480">
            <v>-131.06523199999356</v>
          </cell>
          <cell r="DG480">
            <v>-105.10308300000906</v>
          </cell>
          <cell r="DH480">
            <v>-11.142407999999705</v>
          </cell>
          <cell r="DI480">
            <v>-18.522862999991048</v>
          </cell>
          <cell r="DJ480">
            <v>-6.9518950000056066</v>
          </cell>
          <cell r="DK480">
            <v>-65.675631999998586</v>
          </cell>
          <cell r="DL480">
            <v>-170.18377700001292</v>
          </cell>
          <cell r="DM480">
            <v>-117.22592100000475</v>
          </cell>
          <cell r="DN480">
            <v>-154.66019500000402</v>
          </cell>
          <cell r="DO480">
            <v>-61.268958999993629</v>
          </cell>
          <cell r="DP480">
            <v>-37.745710000002873</v>
          </cell>
          <cell r="DQ480">
            <v>-136.05663500001538</v>
          </cell>
          <cell r="DR480">
            <v>-624.0424840003252</v>
          </cell>
          <cell r="DS480">
            <v>15.543387999990955</v>
          </cell>
          <cell r="DT480">
            <v>37.270561999990605</v>
          </cell>
          <cell r="DU480">
            <v>-250.9620900000009</v>
          </cell>
          <cell r="DV480">
            <v>8.2994029999827035</v>
          </cell>
          <cell r="DW480">
            <v>30.896684999999707</v>
          </cell>
          <cell r="DX480">
            <v>7.0441920000012033</v>
          </cell>
          <cell r="DY480">
            <v>-158.5583120000083</v>
          </cell>
          <cell r="DZ480">
            <v>-96.824036999983946</v>
          </cell>
          <cell r="EA480">
            <v>-112.41606499999762</v>
          </cell>
          <cell r="EB480">
            <v>-48.543665000004694</v>
          </cell>
          <cell r="EC480">
            <v>-32.398047000009683</v>
          </cell>
          <cell r="ED480">
            <v>-23.394498000008753</v>
          </cell>
          <cell r="EE480">
            <v>0</v>
          </cell>
        </row>
        <row r="481">
          <cell r="C481" t="str">
            <v>Wyodak</v>
          </cell>
          <cell r="F481">
            <v>0</v>
          </cell>
          <cell r="G481">
            <v>0</v>
          </cell>
          <cell r="H481">
            <v>0</v>
          </cell>
          <cell r="I481">
            <v>0</v>
          </cell>
          <cell r="J481">
            <v>0</v>
          </cell>
          <cell r="K481">
            <v>0</v>
          </cell>
          <cell r="L481">
            <v>0</v>
          </cell>
          <cell r="M481">
            <v>0</v>
          </cell>
          <cell r="N481">
            <v>0</v>
          </cell>
          <cell r="O481">
            <v>0</v>
          </cell>
          <cell r="P481">
            <v>0</v>
          </cell>
          <cell r="Q481">
            <v>0</v>
          </cell>
          <cell r="R481">
            <v>-18.620379999745637</v>
          </cell>
          <cell r="S481">
            <v>0</v>
          </cell>
          <cell r="T481">
            <v>0</v>
          </cell>
          <cell r="U481">
            <v>0</v>
          </cell>
          <cell r="V481">
            <v>0</v>
          </cell>
          <cell r="W481">
            <v>-18.620380000007572</v>
          </cell>
          <cell r="X481">
            <v>0</v>
          </cell>
          <cell r="Y481">
            <v>0</v>
          </cell>
          <cell r="Z481">
            <v>0</v>
          </cell>
          <cell r="AA481">
            <v>0</v>
          </cell>
          <cell r="AB481">
            <v>0</v>
          </cell>
          <cell r="AC481">
            <v>0</v>
          </cell>
          <cell r="AD481">
            <v>0</v>
          </cell>
          <cell r="AE481">
            <v>-113.24007000005804</v>
          </cell>
          <cell r="AF481">
            <v>0</v>
          </cell>
          <cell r="AG481">
            <v>0</v>
          </cell>
          <cell r="AH481">
            <v>0</v>
          </cell>
          <cell r="AI481">
            <v>-23.81982999999309</v>
          </cell>
          <cell r="AJ481">
            <v>-42.827619999996386</v>
          </cell>
          <cell r="AK481">
            <v>-46.592619999981252</v>
          </cell>
          <cell r="AL481">
            <v>0</v>
          </cell>
          <cell r="AM481">
            <v>0</v>
          </cell>
          <cell r="AN481">
            <v>0</v>
          </cell>
          <cell r="AO481">
            <v>0</v>
          </cell>
          <cell r="AP481">
            <v>0</v>
          </cell>
          <cell r="AQ481">
            <v>0</v>
          </cell>
          <cell r="AR481">
            <v>2050.5710300004575</v>
          </cell>
          <cell r="AS481">
            <v>431.19669000001159</v>
          </cell>
          <cell r="AT481">
            <v>370.04115000000456</v>
          </cell>
          <cell r="AU481">
            <v>48.392380000004778</v>
          </cell>
          <cell r="AV481">
            <v>34.822410000007949</v>
          </cell>
          <cell r="AW481">
            <v>22.425560000003316</v>
          </cell>
          <cell r="AX481">
            <v>1.0233799999987241</v>
          </cell>
          <cell r="AY481">
            <v>84.338909999991301</v>
          </cell>
          <cell r="AZ481">
            <v>7.3669400000071619</v>
          </cell>
          <cell r="BA481">
            <v>101.53409000000102</v>
          </cell>
          <cell r="BB481">
            <v>172.29825000002165</v>
          </cell>
          <cell r="BC481">
            <v>310.88512999998056</v>
          </cell>
          <cell r="BD481">
            <v>466.24614000000292</v>
          </cell>
          <cell r="BE481">
            <v>2203.6430299999192</v>
          </cell>
          <cell r="BF481">
            <v>449.96094999997877</v>
          </cell>
          <cell r="BG481">
            <v>384.47492999999668</v>
          </cell>
          <cell r="BH481">
            <v>56.328280000001541</v>
          </cell>
          <cell r="BI481">
            <v>120.36413000000175</v>
          </cell>
          <cell r="BJ481">
            <v>69.058480000006966</v>
          </cell>
          <cell r="BK481">
            <v>30.43583000000217</v>
          </cell>
          <cell r="BL481">
            <v>72.218290000018897</v>
          </cell>
          <cell r="BM481">
            <v>13.823050000006333</v>
          </cell>
          <cell r="BN481">
            <v>83.284109999978682</v>
          </cell>
          <cell r="BO481">
            <v>146.7039999999979</v>
          </cell>
          <cell r="BP481">
            <v>304.19917000000714</v>
          </cell>
          <cell r="BQ481">
            <v>472.79180999999517</v>
          </cell>
          <cell r="BR481">
            <v>2306.2870100000873</v>
          </cell>
          <cell r="BS481">
            <v>472.04140999997617</v>
          </cell>
          <cell r="BT481">
            <v>362.34297999998671</v>
          </cell>
          <cell r="BU481">
            <v>58.952730000004522</v>
          </cell>
          <cell r="BV481">
            <v>90.335819999992964</v>
          </cell>
          <cell r="BW481">
            <v>98.783419999992475</v>
          </cell>
          <cell r="BX481">
            <v>59.892179999995278</v>
          </cell>
          <cell r="BY481">
            <v>77.158419999992475</v>
          </cell>
          <cell r="BZ481">
            <v>32.203840000001946</v>
          </cell>
          <cell r="CA481">
            <v>97.108769999991637</v>
          </cell>
          <cell r="CB481">
            <v>151.03343999999925</v>
          </cell>
          <cell r="CC481">
            <v>309.52778000000399</v>
          </cell>
          <cell r="CD481">
            <v>496.9062200000044</v>
          </cell>
          <cell r="CE481">
            <v>2325.2969000001904</v>
          </cell>
          <cell r="CF481">
            <v>465.3732799999998</v>
          </cell>
          <cell r="CG481">
            <v>385.81207999997423</v>
          </cell>
          <cell r="CH481">
            <v>175.12299000000348</v>
          </cell>
          <cell r="CI481">
            <v>86.381220000010217</v>
          </cell>
          <cell r="CJ481">
            <v>61.80116000000271</v>
          </cell>
          <cell r="CK481">
            <v>43.422030000016093</v>
          </cell>
          <cell r="CL481">
            <v>88.823959999979706</v>
          </cell>
          <cell r="CM481">
            <v>15.080090000003111</v>
          </cell>
          <cell r="CN481">
            <v>102.3046800000011</v>
          </cell>
          <cell r="CO481">
            <v>112.40002999998978</v>
          </cell>
          <cell r="CP481">
            <v>309.24011000001337</v>
          </cell>
          <cell r="CQ481">
            <v>479.53526999999303</v>
          </cell>
          <cell r="CR481">
            <v>2262.8085500001907</v>
          </cell>
          <cell r="CS481">
            <v>470.58528999998816</v>
          </cell>
          <cell r="CT481">
            <v>419.56453000000329</v>
          </cell>
          <cell r="CU481">
            <v>180.34802000000491</v>
          </cell>
          <cell r="CV481">
            <v>113.05860999999277</v>
          </cell>
          <cell r="CW481">
            <v>61.163000000000466</v>
          </cell>
          <cell r="CX481">
            <v>41.051999999996042</v>
          </cell>
          <cell r="CY481">
            <v>81.34362999998848</v>
          </cell>
          <cell r="CZ481">
            <v>7.3669499999959953</v>
          </cell>
          <cell r="DA481">
            <v>83.408960000000661</v>
          </cell>
          <cell r="DB481">
            <v>87.892140000010841</v>
          </cell>
          <cell r="DC481">
            <v>276.06046999999671</v>
          </cell>
          <cell r="DD481">
            <v>440.96494999999413</v>
          </cell>
          <cell r="DE481">
            <v>2269.7875300000887</v>
          </cell>
          <cell r="DF481">
            <v>471.94970999998623</v>
          </cell>
          <cell r="DG481">
            <v>404.27866000001086</v>
          </cell>
          <cell r="DH481">
            <v>166.32553000000189</v>
          </cell>
          <cell r="DI481">
            <v>111.87978000000294</v>
          </cell>
          <cell r="DJ481">
            <v>55.955100000021048</v>
          </cell>
          <cell r="DK481">
            <v>41.052250000007916</v>
          </cell>
          <cell r="DL481">
            <v>79.79269000000204</v>
          </cell>
          <cell r="DM481">
            <v>7.3669499999959953</v>
          </cell>
          <cell r="DN481">
            <v>89.232770000002347</v>
          </cell>
          <cell r="DO481">
            <v>113.96140999998897</v>
          </cell>
          <cell r="DP481">
            <v>294.21092000001227</v>
          </cell>
          <cell r="DQ481">
            <v>433.78176000001258</v>
          </cell>
          <cell r="DR481">
            <v>2245.191000000108</v>
          </cell>
          <cell r="DS481">
            <v>465.38944999998785</v>
          </cell>
          <cell r="DT481">
            <v>422.9881699999969</v>
          </cell>
          <cell r="DU481">
            <v>152.64484999999695</v>
          </cell>
          <cell r="DV481">
            <v>100.31639000000723</v>
          </cell>
          <cell r="DW481">
            <v>62.94739999997546</v>
          </cell>
          <cell r="DX481">
            <v>41.052120000007562</v>
          </cell>
          <cell r="DY481">
            <v>81.508559999987483</v>
          </cell>
          <cell r="DZ481">
            <v>7.3669499999959953</v>
          </cell>
          <cell r="EA481">
            <v>87.173039999994216</v>
          </cell>
          <cell r="EB481">
            <v>109.54972999999882</v>
          </cell>
          <cell r="EC481">
            <v>298.13073000000441</v>
          </cell>
          <cell r="ED481">
            <v>416.12361000000965</v>
          </cell>
          <cell r="EE481">
            <v>0</v>
          </cell>
        </row>
        <row r="482">
          <cell r="A482">
            <v>0</v>
          </cell>
          <cell r="C482" t="str">
            <v>Ramp Loss</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0</v>
          </cell>
          <cell r="CB482">
            <v>0</v>
          </cell>
          <cell r="CC482">
            <v>0</v>
          </cell>
          <cell r="CD482">
            <v>0</v>
          </cell>
          <cell r="CE482">
            <v>0</v>
          </cell>
          <cell r="CF482">
            <v>0</v>
          </cell>
          <cell r="CG482">
            <v>0</v>
          </cell>
          <cell r="CH482">
            <v>0</v>
          </cell>
          <cell r="CI482">
            <v>0</v>
          </cell>
          <cell r="CJ482">
            <v>0</v>
          </cell>
          <cell r="CK482">
            <v>0</v>
          </cell>
          <cell r="CL482">
            <v>0</v>
          </cell>
          <cell r="CM482">
            <v>0</v>
          </cell>
          <cell r="CN482">
            <v>0</v>
          </cell>
          <cell r="CO482">
            <v>0</v>
          </cell>
          <cell r="CP482">
            <v>0</v>
          </cell>
          <cell r="CQ482">
            <v>0</v>
          </cell>
          <cell r="CR482">
            <v>0</v>
          </cell>
          <cell r="CS482">
            <v>0</v>
          </cell>
          <cell r="CT482">
            <v>0</v>
          </cell>
          <cell r="CU482">
            <v>0</v>
          </cell>
          <cell r="CV482">
            <v>0</v>
          </cell>
          <cell r="CW482">
            <v>0</v>
          </cell>
          <cell r="CX482">
            <v>0</v>
          </cell>
          <cell r="CY482">
            <v>0</v>
          </cell>
          <cell r="CZ482">
            <v>0</v>
          </cell>
          <cell r="DA482">
            <v>0</v>
          </cell>
          <cell r="DB482">
            <v>0</v>
          </cell>
          <cell r="DC482">
            <v>0</v>
          </cell>
          <cell r="DD482">
            <v>0</v>
          </cell>
          <cell r="DE482">
            <v>0</v>
          </cell>
          <cell r="DF482">
            <v>0</v>
          </cell>
          <cell r="DG482">
            <v>0</v>
          </cell>
          <cell r="DH482">
            <v>0</v>
          </cell>
          <cell r="DI482">
            <v>0</v>
          </cell>
          <cell r="DJ482">
            <v>0</v>
          </cell>
          <cell r="DK482">
            <v>0</v>
          </cell>
          <cell r="DL482">
            <v>0</v>
          </cell>
          <cell r="DM482">
            <v>0</v>
          </cell>
          <cell r="DN482">
            <v>0</v>
          </cell>
          <cell r="DO482">
            <v>0</v>
          </cell>
          <cell r="DP482">
            <v>0</v>
          </cell>
          <cell r="DQ482">
            <v>0</v>
          </cell>
          <cell r="DR482">
            <v>0</v>
          </cell>
          <cell r="DS482">
            <v>0</v>
          </cell>
          <cell r="DT482">
            <v>0</v>
          </cell>
          <cell r="DU482">
            <v>0</v>
          </cell>
          <cell r="DV482">
            <v>0</v>
          </cell>
          <cell r="DW482">
            <v>0</v>
          </cell>
          <cell r="DX482">
            <v>0</v>
          </cell>
          <cell r="DY482">
            <v>0</v>
          </cell>
          <cell r="DZ482">
            <v>0</v>
          </cell>
          <cell r="EA482">
            <v>0</v>
          </cell>
          <cell r="EB482">
            <v>0</v>
          </cell>
          <cell r="EC482">
            <v>0</v>
          </cell>
          <cell r="ED482">
            <v>0</v>
          </cell>
          <cell r="EE482">
            <v>0</v>
          </cell>
        </row>
        <row r="483">
          <cell r="A483">
            <v>0</v>
          </cell>
          <cell r="C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0</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0</v>
          </cell>
          <cell r="EB483">
            <v>0</v>
          </cell>
          <cell r="EC483">
            <v>0</v>
          </cell>
          <cell r="ED483">
            <v>0</v>
          </cell>
          <cell r="EE483">
            <v>0</v>
          </cell>
        </row>
        <row r="484">
          <cell r="A484" t="str">
            <v>Total Coal Generation</v>
          </cell>
          <cell r="F484">
            <v>-839.5533989998512</v>
          </cell>
          <cell r="G484">
            <v>-238.36789599992335</v>
          </cell>
          <cell r="H484">
            <v>-272.40189700014889</v>
          </cell>
          <cell r="I484">
            <v>-1001.6192459999584</v>
          </cell>
          <cell r="J484">
            <v>-1035.4426989997737</v>
          </cell>
          <cell r="K484">
            <v>-1295.7622730000876</v>
          </cell>
          <cell r="L484">
            <v>-1818.897101000417</v>
          </cell>
          <cell r="M484">
            <v>-2286.0569779998623</v>
          </cell>
          <cell r="N484">
            <v>-2003.6150030000135</v>
          </cell>
          <cell r="O484">
            <v>-1846.8084769998677</v>
          </cell>
          <cell r="P484">
            <v>-1782.1368289999664</v>
          </cell>
          <cell r="Q484">
            <v>-815.15218999935314</v>
          </cell>
          <cell r="R484">
            <v>-17466.347291000187</v>
          </cell>
          <cell r="S484">
            <v>-1128.0056770001538</v>
          </cell>
          <cell r="T484">
            <v>-1220.8445659996942</v>
          </cell>
          <cell r="U484">
            <v>-1433.002018999774</v>
          </cell>
          <cell r="V484">
            <v>-517.79823500011116</v>
          </cell>
          <cell r="W484">
            <v>-775.99296899978071</v>
          </cell>
          <cell r="X484">
            <v>-1801.23890999984</v>
          </cell>
          <cell r="Y484">
            <v>-1473.2111590001732</v>
          </cell>
          <cell r="Z484">
            <v>-1533.1827759998851</v>
          </cell>
          <cell r="AA484">
            <v>-1864.7153939995915</v>
          </cell>
          <cell r="AB484">
            <v>-1874.3876560004428</v>
          </cell>
          <cell r="AC484">
            <v>-2370.5490999994799</v>
          </cell>
          <cell r="AD484">
            <v>-1473.4188300003298</v>
          </cell>
          <cell r="AE484">
            <v>-17277.54871949181</v>
          </cell>
          <cell r="AF484">
            <v>-1952.4655220001005</v>
          </cell>
          <cell r="AG484">
            <v>-901.56979800062254</v>
          </cell>
          <cell r="AH484">
            <v>-1412.1394700002857</v>
          </cell>
          <cell r="AI484">
            <v>-1029.263385000173</v>
          </cell>
          <cell r="AJ484">
            <v>-737.62966300034896</v>
          </cell>
          <cell r="AK484">
            <v>-964.66319200070575</v>
          </cell>
          <cell r="AL484">
            <v>-1404.3041619993746</v>
          </cell>
          <cell r="AM484">
            <v>-2034.475347999949</v>
          </cell>
          <cell r="AN484">
            <v>-1535.1732690003701</v>
          </cell>
          <cell r="AO484">
            <v>-2044.767148999963</v>
          </cell>
          <cell r="AP484">
            <v>-2472.8670459999703</v>
          </cell>
          <cell r="AQ484">
            <v>-788.23071550019085</v>
          </cell>
          <cell r="AR484">
            <v>-867.66553300246596</v>
          </cell>
          <cell r="AS484">
            <v>1236.400630000513</v>
          </cell>
          <cell r="AT484">
            <v>754.97500899992883</v>
          </cell>
          <cell r="AU484">
            <v>-4997.0222140001133</v>
          </cell>
          <cell r="AV484">
            <v>788.99680200009607</v>
          </cell>
          <cell r="AW484">
            <v>651.38334500021301</v>
          </cell>
          <cell r="AX484">
            <v>479.38764300011098</v>
          </cell>
          <cell r="AY484">
            <v>-555.5584489996545</v>
          </cell>
          <cell r="AZ484">
            <v>-890.63907600101084</v>
          </cell>
          <cell r="BA484">
            <v>-210.23901000013575</v>
          </cell>
          <cell r="BB484">
            <v>167.27754299994558</v>
          </cell>
          <cell r="BC484">
            <v>981.90216900035739</v>
          </cell>
          <cell r="BD484">
            <v>725.47007500007749</v>
          </cell>
          <cell r="BE484">
            <v>3882.1540579944849</v>
          </cell>
          <cell r="BF484">
            <v>1458.2723240000196</v>
          </cell>
          <cell r="BG484">
            <v>-584.87327499967068</v>
          </cell>
          <cell r="BH484">
            <v>817.9753910000436</v>
          </cell>
          <cell r="BI484">
            <v>952.87446899968199</v>
          </cell>
          <cell r="BJ484">
            <v>634.07168500008993</v>
          </cell>
          <cell r="BK484">
            <v>447.79589600022882</v>
          </cell>
          <cell r="BL484">
            <v>-624.86230999976397</v>
          </cell>
          <cell r="BM484">
            <v>-850.1682610004209</v>
          </cell>
          <cell r="BN484">
            <v>-349.63154700025916</v>
          </cell>
          <cell r="BO484">
            <v>90.675288999453187</v>
          </cell>
          <cell r="BP484">
            <v>1276.8440360003151</v>
          </cell>
          <cell r="BQ484">
            <v>613.18036099988967</v>
          </cell>
          <cell r="BR484">
            <v>5627.8986029960215</v>
          </cell>
          <cell r="BS484">
            <v>1740.0317810000852</v>
          </cell>
          <cell r="BT484">
            <v>853.26601500017568</v>
          </cell>
          <cell r="BU484">
            <v>738.65702600032091</v>
          </cell>
          <cell r="BV484">
            <v>871.09773299982771</v>
          </cell>
          <cell r="BW484">
            <v>832.25514800008386</v>
          </cell>
          <cell r="BX484">
            <v>227.43961100000888</v>
          </cell>
          <cell r="BY484">
            <v>-824.02377399988472</v>
          </cell>
          <cell r="BZ484">
            <v>-749.89891900029033</v>
          </cell>
          <cell r="CA484">
            <v>-439.77130799926817</v>
          </cell>
          <cell r="CB484">
            <v>463.50486400071532</v>
          </cell>
          <cell r="CC484">
            <v>1128.39900900051</v>
          </cell>
          <cell r="CD484">
            <v>786.94141700025648</v>
          </cell>
          <cell r="CE484">
            <v>8932.9512740038335</v>
          </cell>
          <cell r="CF484">
            <v>1499.3958320003003</v>
          </cell>
          <cell r="CG484">
            <v>1102.1310190004297</v>
          </cell>
          <cell r="CH484">
            <v>1082.1784389992245</v>
          </cell>
          <cell r="CI484">
            <v>1089.1374719997402</v>
          </cell>
          <cell r="CJ484">
            <v>507.10487699927762</v>
          </cell>
          <cell r="CK484">
            <v>-117.68761999998242</v>
          </cell>
          <cell r="CL484">
            <v>323.80168400052935</v>
          </cell>
          <cell r="CM484">
            <v>674.49898599972948</v>
          </cell>
          <cell r="CN484">
            <v>289.77355499984697</v>
          </cell>
          <cell r="CO484">
            <v>478.84758199984208</v>
          </cell>
          <cell r="CP484">
            <v>1315.7422890001908</v>
          </cell>
          <cell r="CQ484">
            <v>688.02715899981558</v>
          </cell>
          <cell r="CR484">
            <v>11815.538586005569</v>
          </cell>
          <cell r="CS484">
            <v>1498.3767289998941</v>
          </cell>
          <cell r="CT484">
            <v>1233.4014650005847</v>
          </cell>
          <cell r="CU484">
            <v>1094.4231580002233</v>
          </cell>
          <cell r="CV484">
            <v>1369.6372839999385</v>
          </cell>
          <cell r="CW484">
            <v>146.86547299940139</v>
          </cell>
          <cell r="CX484">
            <v>285.89982600044459</v>
          </cell>
          <cell r="CY484">
            <v>404.75505200028419</v>
          </cell>
          <cell r="CZ484">
            <v>-336.4847289994359</v>
          </cell>
          <cell r="DA484">
            <v>3502.6803000001237</v>
          </cell>
          <cell r="DB484">
            <v>382.61363500030711</v>
          </cell>
          <cell r="DC484">
            <v>1303.0090529997833</v>
          </cell>
          <cell r="DD484">
            <v>930.36133999982849</v>
          </cell>
          <cell r="DE484">
            <v>8227.0300250053406</v>
          </cell>
          <cell r="DF484">
            <v>1487.4072669995949</v>
          </cell>
          <cell r="DG484">
            <v>1146.2023960007355</v>
          </cell>
          <cell r="DH484">
            <v>912.57026899978518</v>
          </cell>
          <cell r="DI484">
            <v>1368.6160659999587</v>
          </cell>
          <cell r="DJ484">
            <v>451.60017499979585</v>
          </cell>
          <cell r="DK484">
            <v>-184.34442700026557</v>
          </cell>
          <cell r="DL484">
            <v>250.25073399953544</v>
          </cell>
          <cell r="DM484">
            <v>-139.26227100053802</v>
          </cell>
          <cell r="DN484">
            <v>314.26654300000519</v>
          </cell>
          <cell r="DO484">
            <v>661.56311600003392</v>
          </cell>
          <cell r="DP484">
            <v>1244.4349159998819</v>
          </cell>
          <cell r="DQ484">
            <v>713.72524100029841</v>
          </cell>
          <cell r="DR484">
            <v>4683.9085390008986</v>
          </cell>
          <cell r="DS484">
            <v>1104.5453210007399</v>
          </cell>
          <cell r="DT484">
            <v>982.76479600043967</v>
          </cell>
          <cell r="DU484">
            <v>-16.135056999512017</v>
          </cell>
          <cell r="DV484">
            <v>849.92533400049433</v>
          </cell>
          <cell r="DW484">
            <v>400.78215600037947</v>
          </cell>
          <cell r="DX484">
            <v>413.00915000075474</v>
          </cell>
          <cell r="DY484">
            <v>-297.54626099998131</v>
          </cell>
          <cell r="DZ484">
            <v>-440.08233200013638</v>
          </cell>
          <cell r="EA484">
            <v>3.3750409996137023</v>
          </cell>
          <cell r="EB484">
            <v>374.37158100074157</v>
          </cell>
          <cell r="EC484">
            <v>1079.04479500046</v>
          </cell>
          <cell r="ED484">
            <v>229.85401500016451</v>
          </cell>
          <cell r="EE484">
            <v>0</v>
          </cell>
        </row>
        <row r="485">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0</v>
          </cell>
          <cell r="CB485">
            <v>0</v>
          </cell>
          <cell r="CC485">
            <v>0</v>
          </cell>
          <cell r="CD485">
            <v>0</v>
          </cell>
          <cell r="CE485">
            <v>0</v>
          </cell>
          <cell r="CF485">
            <v>0</v>
          </cell>
          <cell r="CG485">
            <v>0</v>
          </cell>
          <cell r="CH485">
            <v>0</v>
          </cell>
          <cell r="CI485">
            <v>0</v>
          </cell>
          <cell r="CJ485">
            <v>0</v>
          </cell>
          <cell r="CK485">
            <v>0</v>
          </cell>
          <cell r="CL485">
            <v>0</v>
          </cell>
          <cell r="CM485">
            <v>0</v>
          </cell>
          <cell r="CN485">
            <v>0</v>
          </cell>
          <cell r="CO485">
            <v>0</v>
          </cell>
          <cell r="CP485">
            <v>0</v>
          </cell>
          <cell r="CQ485">
            <v>0</v>
          </cell>
          <cell r="CR485">
            <v>0</v>
          </cell>
          <cell r="CS485">
            <v>0</v>
          </cell>
          <cell r="CT485">
            <v>0</v>
          </cell>
          <cell r="CU485">
            <v>0</v>
          </cell>
          <cell r="CV485">
            <v>0</v>
          </cell>
          <cell r="CW485">
            <v>0</v>
          </cell>
          <cell r="CX485">
            <v>0</v>
          </cell>
          <cell r="CY485">
            <v>0</v>
          </cell>
          <cell r="CZ485">
            <v>0</v>
          </cell>
          <cell r="DA485">
            <v>0</v>
          </cell>
          <cell r="DB485">
            <v>0</v>
          </cell>
          <cell r="DC485">
            <v>0</v>
          </cell>
          <cell r="DD485">
            <v>0</v>
          </cell>
          <cell r="DE485">
            <v>0</v>
          </cell>
          <cell r="DF485">
            <v>0</v>
          </cell>
          <cell r="DG485">
            <v>0</v>
          </cell>
          <cell r="DH485">
            <v>0</v>
          </cell>
          <cell r="DI485">
            <v>0</v>
          </cell>
          <cell r="DJ485">
            <v>0</v>
          </cell>
          <cell r="DK485">
            <v>0</v>
          </cell>
          <cell r="DL485">
            <v>0</v>
          </cell>
          <cell r="DM485">
            <v>0</v>
          </cell>
          <cell r="DN485">
            <v>0</v>
          </cell>
          <cell r="DO485">
            <v>0</v>
          </cell>
          <cell r="DP485">
            <v>0</v>
          </cell>
          <cell r="DQ485">
            <v>0</v>
          </cell>
          <cell r="DR485">
            <v>0</v>
          </cell>
          <cell r="DS485">
            <v>0</v>
          </cell>
          <cell r="DT485">
            <v>0</v>
          </cell>
          <cell r="DU485">
            <v>0</v>
          </cell>
          <cell r="DV485">
            <v>0</v>
          </cell>
          <cell r="DW485">
            <v>0</v>
          </cell>
          <cell r="DX485">
            <v>0</v>
          </cell>
          <cell r="DY485">
            <v>0</v>
          </cell>
          <cell r="DZ485">
            <v>0</v>
          </cell>
          <cell r="EA485">
            <v>0</v>
          </cell>
          <cell r="EB485">
            <v>0</v>
          </cell>
          <cell r="EC485">
            <v>0</v>
          </cell>
          <cell r="ED485">
            <v>0</v>
          </cell>
          <cell r="EE485">
            <v>0</v>
          </cell>
        </row>
        <row r="486">
          <cell r="A486" t="str">
            <v>Gas Generation</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0</v>
          </cell>
          <cell r="CB486">
            <v>0</v>
          </cell>
          <cell r="CC486">
            <v>0</v>
          </cell>
          <cell r="CD486">
            <v>0</v>
          </cell>
          <cell r="CE486">
            <v>0</v>
          </cell>
          <cell r="CF486">
            <v>0</v>
          </cell>
          <cell r="CG486">
            <v>0</v>
          </cell>
          <cell r="CH486">
            <v>0</v>
          </cell>
          <cell r="CI486">
            <v>0</v>
          </cell>
          <cell r="CJ486">
            <v>0</v>
          </cell>
          <cell r="CK486">
            <v>0</v>
          </cell>
          <cell r="CL486">
            <v>0</v>
          </cell>
          <cell r="CM486">
            <v>0</v>
          </cell>
          <cell r="CN486">
            <v>0</v>
          </cell>
          <cell r="CO486">
            <v>0</v>
          </cell>
          <cell r="CP486">
            <v>0</v>
          </cell>
          <cell r="CQ486">
            <v>0</v>
          </cell>
          <cell r="CR486">
            <v>0</v>
          </cell>
          <cell r="CS486">
            <v>0</v>
          </cell>
          <cell r="CT486">
            <v>0</v>
          </cell>
          <cell r="CU486">
            <v>0</v>
          </cell>
          <cell r="CV486">
            <v>0</v>
          </cell>
          <cell r="CW486">
            <v>0</v>
          </cell>
          <cell r="CX486">
            <v>0</v>
          </cell>
          <cell r="CY486">
            <v>0</v>
          </cell>
          <cell r="CZ486">
            <v>0</v>
          </cell>
          <cell r="DA486">
            <v>0</v>
          </cell>
          <cell r="DB486">
            <v>0</v>
          </cell>
          <cell r="DC486">
            <v>0</v>
          </cell>
          <cell r="DD486">
            <v>0</v>
          </cell>
          <cell r="DE486">
            <v>0</v>
          </cell>
          <cell r="DF486">
            <v>0</v>
          </cell>
          <cell r="DG486">
            <v>0</v>
          </cell>
          <cell r="DH486">
            <v>0</v>
          </cell>
          <cell r="DI486">
            <v>0</v>
          </cell>
          <cell r="DJ486">
            <v>0</v>
          </cell>
          <cell r="DK486">
            <v>0</v>
          </cell>
          <cell r="DL486">
            <v>0</v>
          </cell>
          <cell r="DM486">
            <v>0</v>
          </cell>
          <cell r="DN486">
            <v>0</v>
          </cell>
          <cell r="DO486">
            <v>0</v>
          </cell>
          <cell r="DP486">
            <v>0</v>
          </cell>
          <cell r="DQ486">
            <v>0</v>
          </cell>
          <cell r="DR486">
            <v>0</v>
          </cell>
          <cell r="DS486">
            <v>0</v>
          </cell>
          <cell r="DT486">
            <v>0</v>
          </cell>
          <cell r="DU486">
            <v>0</v>
          </cell>
          <cell r="DV486">
            <v>0</v>
          </cell>
          <cell r="DW486">
            <v>0</v>
          </cell>
          <cell r="DX486">
            <v>0</v>
          </cell>
          <cell r="DY486">
            <v>0</v>
          </cell>
          <cell r="DZ486">
            <v>0</v>
          </cell>
          <cell r="EA486">
            <v>0</v>
          </cell>
          <cell r="EB486">
            <v>0</v>
          </cell>
          <cell r="EC486">
            <v>0</v>
          </cell>
          <cell r="ED486">
            <v>0</v>
          </cell>
          <cell r="EE486">
            <v>0</v>
          </cell>
        </row>
        <row r="487">
          <cell r="C487" t="str">
            <v>Chehalis</v>
          </cell>
          <cell r="F487">
            <v>0</v>
          </cell>
          <cell r="G487">
            <v>0</v>
          </cell>
          <cell r="H487">
            <v>0</v>
          </cell>
          <cell r="I487">
            <v>0</v>
          </cell>
          <cell r="J487">
            <v>0</v>
          </cell>
          <cell r="K487">
            <v>0</v>
          </cell>
          <cell r="L487">
            <v>0</v>
          </cell>
          <cell r="M487">
            <v>0</v>
          </cell>
          <cell r="N487">
            <v>0</v>
          </cell>
          <cell r="O487">
            <v>0</v>
          </cell>
          <cell r="P487">
            <v>0</v>
          </cell>
          <cell r="Q487">
            <v>0</v>
          </cell>
          <cell r="R487">
            <v>-944.71461000014096</v>
          </cell>
          <cell r="S487">
            <v>-225.88228000001982</v>
          </cell>
          <cell r="T487">
            <v>-188.34070999998949</v>
          </cell>
          <cell r="U487">
            <v>-150.24801000003936</v>
          </cell>
          <cell r="V487">
            <v>0</v>
          </cell>
          <cell r="W487">
            <v>0</v>
          </cell>
          <cell r="X487">
            <v>0</v>
          </cell>
          <cell r="Y487">
            <v>0</v>
          </cell>
          <cell r="Z487">
            <v>0</v>
          </cell>
          <cell r="AA487">
            <v>-12.079830000002403</v>
          </cell>
          <cell r="AB487">
            <v>0</v>
          </cell>
          <cell r="AC487">
            <v>0</v>
          </cell>
          <cell r="AD487">
            <v>-368.16378000000259</v>
          </cell>
          <cell r="AE487">
            <v>-279.72078999970108</v>
          </cell>
          <cell r="AF487">
            <v>-17.535210000001825</v>
          </cell>
          <cell r="AG487">
            <v>-84.749180000013439</v>
          </cell>
          <cell r="AH487">
            <v>-171.32199000002583</v>
          </cell>
          <cell r="AI487">
            <v>-2.0595900000189431</v>
          </cell>
          <cell r="AJ487">
            <v>0</v>
          </cell>
          <cell r="AK487">
            <v>0</v>
          </cell>
          <cell r="AL487">
            <v>0</v>
          </cell>
          <cell r="AM487">
            <v>0</v>
          </cell>
          <cell r="AN487">
            <v>0</v>
          </cell>
          <cell r="AO487">
            <v>0</v>
          </cell>
          <cell r="AP487">
            <v>0</v>
          </cell>
          <cell r="AQ487">
            <v>-4.0548200000012002</v>
          </cell>
          <cell r="AR487">
            <v>106.91365000000224</v>
          </cell>
          <cell r="AS487">
            <v>-33.312180000008084</v>
          </cell>
          <cell r="AT487">
            <v>3.4622899999958463</v>
          </cell>
          <cell r="AU487">
            <v>0</v>
          </cell>
          <cell r="AV487">
            <v>182.97817999997642</v>
          </cell>
          <cell r="AW487">
            <v>12.365479999993113</v>
          </cell>
          <cell r="AX487">
            <v>16.422969999999623</v>
          </cell>
          <cell r="AY487">
            <v>0</v>
          </cell>
          <cell r="AZ487">
            <v>5.3086100000073202</v>
          </cell>
          <cell r="BA487">
            <v>2.3852199999964796</v>
          </cell>
          <cell r="BB487">
            <v>-63.085959999996703</v>
          </cell>
          <cell r="BC487">
            <v>0</v>
          </cell>
          <cell r="BD487">
            <v>-19.610960000001796</v>
          </cell>
          <cell r="BE487">
            <v>-862.21129999961704</v>
          </cell>
          <cell r="BF487">
            <v>-6.1320200000191107</v>
          </cell>
          <cell r="BG487">
            <v>-1031.4185400000133</v>
          </cell>
          <cell r="BH487">
            <v>15.646789999998873</v>
          </cell>
          <cell r="BI487">
            <v>137.85187999997288</v>
          </cell>
          <cell r="BJ487">
            <v>13.672729999991134</v>
          </cell>
          <cell r="BK487">
            <v>0</v>
          </cell>
          <cell r="BL487">
            <v>0</v>
          </cell>
          <cell r="BM487">
            <v>-5.8875700000207871</v>
          </cell>
          <cell r="BN487">
            <v>6.3675999999977648</v>
          </cell>
          <cell r="BO487">
            <v>-30.470230000006268</v>
          </cell>
          <cell r="BP487">
            <v>0</v>
          </cell>
          <cell r="BQ487">
            <v>38.158060000016121</v>
          </cell>
          <cell r="BR487">
            <v>-180.46793000027537</v>
          </cell>
          <cell r="BS487">
            <v>4.6609400000015739</v>
          </cell>
          <cell r="BT487">
            <v>-0.90906000000541098</v>
          </cell>
          <cell r="BU487">
            <v>26.461999999999534</v>
          </cell>
          <cell r="BV487">
            <v>135.00499000004493</v>
          </cell>
          <cell r="BW487">
            <v>0</v>
          </cell>
          <cell r="BX487">
            <v>-2.1201100000034785</v>
          </cell>
          <cell r="BY487">
            <v>-19.888589999987744</v>
          </cell>
          <cell r="BZ487">
            <v>-159.77725000004284</v>
          </cell>
          <cell r="CA487">
            <v>-113.47796000004746</v>
          </cell>
          <cell r="CB487">
            <v>-37.997990000003483</v>
          </cell>
          <cell r="CC487">
            <v>0</v>
          </cell>
          <cell r="CD487">
            <v>-12.424900000012713</v>
          </cell>
          <cell r="CE487">
            <v>-631.78497999999672</v>
          </cell>
          <cell r="CF487">
            <v>-8.952820000005886</v>
          </cell>
          <cell r="CG487">
            <v>-4.2369100000069011</v>
          </cell>
          <cell r="CH487">
            <v>-10.904249999992317</v>
          </cell>
          <cell r="CI487">
            <v>-147.16853000002448</v>
          </cell>
          <cell r="CJ487">
            <v>0</v>
          </cell>
          <cell r="CK487">
            <v>0</v>
          </cell>
          <cell r="CL487">
            <v>-210.0996200000227</v>
          </cell>
          <cell r="CM487">
            <v>-55.052209999994375</v>
          </cell>
          <cell r="CN487">
            <v>-53.387820000003558</v>
          </cell>
          <cell r="CO487">
            <v>-96.835810000018682</v>
          </cell>
          <cell r="CP487">
            <v>-44.537339999995311</v>
          </cell>
          <cell r="CQ487">
            <v>-0.6096700000052806</v>
          </cell>
          <cell r="CR487">
            <v>340.35036000004038</v>
          </cell>
          <cell r="CS487">
            <v>-16.398239999980433</v>
          </cell>
          <cell r="CT487">
            <v>-20.124890000006417</v>
          </cell>
          <cell r="CU487">
            <v>0.258109999995213</v>
          </cell>
          <cell r="CV487">
            <v>-23.964529999997467</v>
          </cell>
          <cell r="CW487">
            <v>0</v>
          </cell>
          <cell r="CX487">
            <v>-1.7916899999981979</v>
          </cell>
          <cell r="CY487">
            <v>-251.28601999999955</v>
          </cell>
          <cell r="CZ487">
            <v>-79.417180000018561</v>
          </cell>
          <cell r="DA487">
            <v>804.75085000001127</v>
          </cell>
          <cell r="DB487">
            <v>-45.297729999991134</v>
          </cell>
          <cell r="DC487">
            <v>-22.146319999999832</v>
          </cell>
          <cell r="DD487">
            <v>-4.2320000000181608</v>
          </cell>
          <cell r="DE487">
            <v>-522.97249000007287</v>
          </cell>
          <cell r="DF487">
            <v>-25.491930000018328</v>
          </cell>
          <cell r="DG487">
            <v>-6.0855499999888707</v>
          </cell>
          <cell r="DH487">
            <v>1.7552800000121351</v>
          </cell>
          <cell r="DI487">
            <v>-53.774890000000596</v>
          </cell>
          <cell r="DJ487">
            <v>0</v>
          </cell>
          <cell r="DK487">
            <v>0.51691000000573695</v>
          </cell>
          <cell r="DL487">
            <v>-219.32745000001159</v>
          </cell>
          <cell r="DM487">
            <v>-35.163059999991674</v>
          </cell>
          <cell r="DN487">
            <v>-131.44965999998385</v>
          </cell>
          <cell r="DO487">
            <v>-29.618670000025304</v>
          </cell>
          <cell r="DP487">
            <v>4.1514900000038324</v>
          </cell>
          <cell r="DQ487">
            <v>-28.484960000001593</v>
          </cell>
          <cell r="DR487">
            <v>-431.58539999974892</v>
          </cell>
          <cell r="DS487">
            <v>-4.4100699999835342</v>
          </cell>
          <cell r="DT487">
            <v>-25.219260000012582</v>
          </cell>
          <cell r="DU487">
            <v>-8.6882999999797903</v>
          </cell>
          <cell r="DV487">
            <v>59.12589999998454</v>
          </cell>
          <cell r="DW487">
            <v>0</v>
          </cell>
          <cell r="DX487">
            <v>13.948730000003707</v>
          </cell>
          <cell r="DY487">
            <v>-68.864769999985583</v>
          </cell>
          <cell r="DZ487">
            <v>-164.30283000000054</v>
          </cell>
          <cell r="EA487">
            <v>-137.48486000002595</v>
          </cell>
          <cell r="EB487">
            <v>-10.777219999989029</v>
          </cell>
          <cell r="EC487">
            <v>-5.667200000025332</v>
          </cell>
          <cell r="ED487">
            <v>-79.245519999996759</v>
          </cell>
          <cell r="EE487">
            <v>0</v>
          </cell>
        </row>
        <row r="488">
          <cell r="C488" t="str">
            <v>Cholla - Gas</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0</v>
          </cell>
          <cell r="CB488">
            <v>0</v>
          </cell>
          <cell r="CC488">
            <v>0</v>
          </cell>
          <cell r="CD488">
            <v>0</v>
          </cell>
          <cell r="CE488">
            <v>0</v>
          </cell>
          <cell r="CF488">
            <v>0</v>
          </cell>
          <cell r="CG488">
            <v>0</v>
          </cell>
          <cell r="CH488">
            <v>0</v>
          </cell>
          <cell r="CI488">
            <v>0</v>
          </cell>
          <cell r="CJ488">
            <v>0</v>
          </cell>
          <cell r="CK488">
            <v>0</v>
          </cell>
          <cell r="CL488">
            <v>0</v>
          </cell>
          <cell r="CM488">
            <v>0</v>
          </cell>
          <cell r="CN488">
            <v>0</v>
          </cell>
          <cell r="CO488">
            <v>0</v>
          </cell>
          <cell r="CP488">
            <v>0</v>
          </cell>
          <cell r="CQ488">
            <v>0</v>
          </cell>
          <cell r="CR488">
            <v>0</v>
          </cell>
          <cell r="CS488">
            <v>0</v>
          </cell>
          <cell r="CT488">
            <v>0</v>
          </cell>
          <cell r="CU488">
            <v>0</v>
          </cell>
          <cell r="CV488">
            <v>0</v>
          </cell>
          <cell r="CW488">
            <v>0</v>
          </cell>
          <cell r="CX488">
            <v>0</v>
          </cell>
          <cell r="CY488">
            <v>0</v>
          </cell>
          <cell r="CZ488">
            <v>0</v>
          </cell>
          <cell r="DA488">
            <v>0</v>
          </cell>
          <cell r="DB488">
            <v>0</v>
          </cell>
          <cell r="DC488">
            <v>0</v>
          </cell>
          <cell r="DD488">
            <v>0</v>
          </cell>
          <cell r="DE488">
            <v>0</v>
          </cell>
          <cell r="DF488">
            <v>0</v>
          </cell>
          <cell r="DG488">
            <v>0</v>
          </cell>
          <cell r="DH488">
            <v>0</v>
          </cell>
          <cell r="DI488">
            <v>0</v>
          </cell>
          <cell r="DJ488">
            <v>0</v>
          </cell>
          <cell r="DK488">
            <v>0</v>
          </cell>
          <cell r="DL488">
            <v>0</v>
          </cell>
          <cell r="DM488">
            <v>0</v>
          </cell>
          <cell r="DN488">
            <v>0</v>
          </cell>
          <cell r="DO488">
            <v>0</v>
          </cell>
          <cell r="DP488">
            <v>0</v>
          </cell>
          <cell r="DQ488">
            <v>0</v>
          </cell>
          <cell r="DR488">
            <v>0</v>
          </cell>
          <cell r="DS488">
            <v>0</v>
          </cell>
          <cell r="DT488">
            <v>0</v>
          </cell>
          <cell r="DU488">
            <v>0</v>
          </cell>
          <cell r="DV488">
            <v>0</v>
          </cell>
          <cell r="DW488">
            <v>0</v>
          </cell>
          <cell r="DX488">
            <v>0</v>
          </cell>
          <cell r="DY488">
            <v>0</v>
          </cell>
          <cell r="DZ488">
            <v>0</v>
          </cell>
          <cell r="EA488">
            <v>0</v>
          </cell>
          <cell r="EB488">
            <v>0</v>
          </cell>
          <cell r="EC488">
            <v>0</v>
          </cell>
          <cell r="ED488">
            <v>0</v>
          </cell>
          <cell r="EE488">
            <v>0</v>
          </cell>
        </row>
        <row r="489">
          <cell r="C489" t="str">
            <v>Currant Creek</v>
          </cell>
          <cell r="F489">
            <v>-80.36019999999553</v>
          </cell>
          <cell r="G489">
            <v>-1.7950100000016391</v>
          </cell>
          <cell r="H489">
            <v>0</v>
          </cell>
          <cell r="I489">
            <v>0</v>
          </cell>
          <cell r="J489">
            <v>0</v>
          </cell>
          <cell r="K489">
            <v>-52.210230000026058</v>
          </cell>
          <cell r="L489">
            <v>-30.35790999996243</v>
          </cell>
          <cell r="M489">
            <v>-3.4874330000020564</v>
          </cell>
          <cell r="N489">
            <v>-2.00780299998587</v>
          </cell>
          <cell r="O489">
            <v>0</v>
          </cell>
          <cell r="P489">
            <v>0</v>
          </cell>
          <cell r="Q489">
            <v>0</v>
          </cell>
          <cell r="R489">
            <v>-183.11943900026381</v>
          </cell>
          <cell r="S489">
            <v>0</v>
          </cell>
          <cell r="T489">
            <v>0</v>
          </cell>
          <cell r="U489">
            <v>-8.1501500000013039</v>
          </cell>
          <cell r="V489">
            <v>-0.87621699999726843</v>
          </cell>
          <cell r="W489">
            <v>-71.176685000013094</v>
          </cell>
          <cell r="X489">
            <v>-39.079587000014726</v>
          </cell>
          <cell r="Y489">
            <v>-3.4137029999983497</v>
          </cell>
          <cell r="Z489">
            <v>-8.3559549999772571</v>
          </cell>
          <cell r="AA489">
            <v>-17.486603999976069</v>
          </cell>
          <cell r="AB489">
            <v>-2.1753970000136178</v>
          </cell>
          <cell r="AC489">
            <v>-4.7700199999962933</v>
          </cell>
          <cell r="AD489">
            <v>-27.635121000000254</v>
          </cell>
          <cell r="AE489">
            <v>-845.67635399987921</v>
          </cell>
          <cell r="AF489">
            <v>-325.00400399992941</v>
          </cell>
          <cell r="AG489">
            <v>-313.0991900000372</v>
          </cell>
          <cell r="AH489">
            <v>-10.956780000007711</v>
          </cell>
          <cell r="AI489">
            <v>-71.731664000020828</v>
          </cell>
          <cell r="AJ489">
            <v>-14.351332999998704</v>
          </cell>
          <cell r="AK489">
            <v>-19.596307000028901</v>
          </cell>
          <cell r="AL489">
            <v>-21.767342999984976</v>
          </cell>
          <cell r="AM489">
            <v>-48.025626000016928</v>
          </cell>
          <cell r="AN489">
            <v>-21.144106999970973</v>
          </cell>
          <cell r="AO489">
            <v>0</v>
          </cell>
          <cell r="AP489">
            <v>0</v>
          </cell>
          <cell r="AQ489">
            <v>0</v>
          </cell>
          <cell r="AR489">
            <v>-1348.2457590000704</v>
          </cell>
          <cell r="AS489">
            <v>-8.4154189999999289</v>
          </cell>
          <cell r="AT489">
            <v>-4.694591000006767</v>
          </cell>
          <cell r="AU489">
            <v>-1403.331450000027</v>
          </cell>
          <cell r="AV489">
            <v>82.040282000030857</v>
          </cell>
          <cell r="AW489">
            <v>56.009637999988627</v>
          </cell>
          <cell r="AX489">
            <v>32.500455000030342</v>
          </cell>
          <cell r="AY489">
            <v>-10.730260999989696</v>
          </cell>
          <cell r="AZ489">
            <v>-1.878792000003159</v>
          </cell>
          <cell r="BA489">
            <v>-2.9235899999621324</v>
          </cell>
          <cell r="BB489">
            <v>-1.5368449999950826</v>
          </cell>
          <cell r="BC489">
            <v>-85.059672999981558</v>
          </cell>
          <cell r="BD489">
            <v>-0.22551300000009178</v>
          </cell>
          <cell r="BE489">
            <v>-327.68721899902448</v>
          </cell>
          <cell r="BF489">
            <v>-98.666354999993928</v>
          </cell>
          <cell r="BG489">
            <v>-250.76769800001057</v>
          </cell>
          <cell r="BH489">
            <v>-42.625959999975748</v>
          </cell>
          <cell r="BI489">
            <v>48.719592000008561</v>
          </cell>
          <cell r="BJ489">
            <v>12.661271999997552</v>
          </cell>
          <cell r="BK489">
            <v>1.6888879999751225</v>
          </cell>
          <cell r="BL489">
            <v>-9.5200099999783561</v>
          </cell>
          <cell r="BM489">
            <v>-2.1000249999924563</v>
          </cell>
          <cell r="BN489">
            <v>-1.7701780000352301</v>
          </cell>
          <cell r="BO489">
            <v>-1.3398500000184868</v>
          </cell>
          <cell r="BP489">
            <v>-130.57060000000638</v>
          </cell>
          <cell r="BQ489">
            <v>146.60370500000136</v>
          </cell>
          <cell r="BR489">
            <v>-327.38017999986187</v>
          </cell>
          <cell r="BS489">
            <v>-104.84556399998837</v>
          </cell>
          <cell r="BT489">
            <v>-11.34400299997651</v>
          </cell>
          <cell r="BU489">
            <v>8.8371049999841489</v>
          </cell>
          <cell r="BV489">
            <v>62.217388000048231</v>
          </cell>
          <cell r="BW489">
            <v>-64.782070000015665</v>
          </cell>
          <cell r="BX489">
            <v>-65.822656999982428</v>
          </cell>
          <cell r="BY489">
            <v>-1.1809329999960028</v>
          </cell>
          <cell r="BZ489">
            <v>-6.7002850000280887</v>
          </cell>
          <cell r="CA489">
            <v>2.7112720000441186</v>
          </cell>
          <cell r="CB489">
            <v>-66.536489999998594</v>
          </cell>
          <cell r="CC489">
            <v>-78.555869999981951</v>
          </cell>
          <cell r="CD489">
            <v>-1.3780729999998584</v>
          </cell>
          <cell r="CE489">
            <v>-5929.8754060002975</v>
          </cell>
          <cell r="CF489">
            <v>-82.323452000011457</v>
          </cell>
          <cell r="CG489">
            <v>-61.465370000019902</v>
          </cell>
          <cell r="CH489">
            <v>-38.67571000001044</v>
          </cell>
          <cell r="CI489">
            <v>-66.010375000070781</v>
          </cell>
          <cell r="CJ489">
            <v>5.1157800000000861</v>
          </cell>
          <cell r="CK489">
            <v>16.177040000009583</v>
          </cell>
          <cell r="CL489">
            <v>-227.76756100007333</v>
          </cell>
          <cell r="CM489">
            <v>-5201.7207289999933</v>
          </cell>
          <cell r="CN489">
            <v>-82.890885000029812</v>
          </cell>
          <cell r="CO489">
            <v>-21.715842999983579</v>
          </cell>
          <cell r="CP489">
            <v>-166.04888200000278</v>
          </cell>
          <cell r="CQ489">
            <v>-2.5494189999999435</v>
          </cell>
          <cell r="CR489">
            <v>-917.56198400002904</v>
          </cell>
          <cell r="CS489">
            <v>0</v>
          </cell>
          <cell r="CT489">
            <v>-25.829115000000456</v>
          </cell>
          <cell r="CU489">
            <v>-26.162050000013551</v>
          </cell>
          <cell r="CV489">
            <v>0</v>
          </cell>
          <cell r="CW489">
            <v>0</v>
          </cell>
          <cell r="CX489">
            <v>-56.443819999985863</v>
          </cell>
          <cell r="CY489">
            <v>-188.38864399999147</v>
          </cell>
          <cell r="CZ489">
            <v>-318.96052500000224</v>
          </cell>
          <cell r="DA489">
            <v>-190.13808000000427</v>
          </cell>
          <cell r="DB489">
            <v>-33.361309999992955</v>
          </cell>
          <cell r="DC489">
            <v>-78.278439999994589</v>
          </cell>
          <cell r="DD489">
            <v>0</v>
          </cell>
          <cell r="DE489">
            <v>-861.69102800008841</v>
          </cell>
          <cell r="DF489">
            <v>0</v>
          </cell>
          <cell r="DG489">
            <v>-41.516811999987112</v>
          </cell>
          <cell r="DH489">
            <v>-34.782730000006268</v>
          </cell>
          <cell r="DI489">
            <v>0</v>
          </cell>
          <cell r="DJ489">
            <v>0</v>
          </cell>
          <cell r="DK489">
            <v>-112.72833000001265</v>
          </cell>
          <cell r="DL489">
            <v>-145.87086700001964</v>
          </cell>
          <cell r="DM489">
            <v>-126.89174200000707</v>
          </cell>
          <cell r="DN489">
            <v>-127.76582100000815</v>
          </cell>
          <cell r="DO489">
            <v>-294.83238999999594</v>
          </cell>
          <cell r="DP489">
            <v>24.315451999980723</v>
          </cell>
          <cell r="DQ489">
            <v>-1.6177880000032019</v>
          </cell>
          <cell r="DR489">
            <v>-223.44989000027999</v>
          </cell>
          <cell r="DS489">
            <v>3.6176479999558069</v>
          </cell>
          <cell r="DT489">
            <v>9.0484500000020489</v>
          </cell>
          <cell r="DU489">
            <v>-23.323583000019426</v>
          </cell>
          <cell r="DV489">
            <v>0</v>
          </cell>
          <cell r="DW489">
            <v>0</v>
          </cell>
          <cell r="DX489">
            <v>-175.65588999999454</v>
          </cell>
          <cell r="DY489">
            <v>1.3991110000060871</v>
          </cell>
          <cell r="DZ489">
            <v>-36.785518000018783</v>
          </cell>
          <cell r="EA489">
            <v>14.172749999968801</v>
          </cell>
          <cell r="EB489">
            <v>-5.7555600000196137</v>
          </cell>
          <cell r="EC489">
            <v>-44.638240000000224</v>
          </cell>
          <cell r="ED489">
            <v>34.470941999985371</v>
          </cell>
          <cell r="EE489">
            <v>0</v>
          </cell>
        </row>
        <row r="490">
          <cell r="C490" t="str">
            <v>Gadsby</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0</v>
          </cell>
          <cell r="CB490">
            <v>0</v>
          </cell>
          <cell r="CC490">
            <v>0</v>
          </cell>
          <cell r="CD490">
            <v>0</v>
          </cell>
          <cell r="CE490">
            <v>25</v>
          </cell>
          <cell r="CF490">
            <v>0</v>
          </cell>
          <cell r="CG490">
            <v>0</v>
          </cell>
          <cell r="CH490">
            <v>0</v>
          </cell>
          <cell r="CI490">
            <v>0</v>
          </cell>
          <cell r="CJ490">
            <v>0</v>
          </cell>
          <cell r="CK490">
            <v>0</v>
          </cell>
          <cell r="CL490">
            <v>25</v>
          </cell>
          <cell r="CM490">
            <v>0</v>
          </cell>
          <cell r="CN490">
            <v>0</v>
          </cell>
          <cell r="CO490">
            <v>0</v>
          </cell>
          <cell r="CP490">
            <v>0</v>
          </cell>
          <cell r="CQ490">
            <v>0</v>
          </cell>
          <cell r="CR490">
            <v>0</v>
          </cell>
          <cell r="CS490">
            <v>0</v>
          </cell>
          <cell r="CT490">
            <v>0</v>
          </cell>
          <cell r="CU490">
            <v>0</v>
          </cell>
          <cell r="CV490">
            <v>0</v>
          </cell>
          <cell r="CW490">
            <v>0</v>
          </cell>
          <cell r="CX490">
            <v>0</v>
          </cell>
          <cell r="CY490">
            <v>0</v>
          </cell>
          <cell r="CZ490">
            <v>0</v>
          </cell>
          <cell r="DA490">
            <v>0</v>
          </cell>
          <cell r="DB490">
            <v>0</v>
          </cell>
          <cell r="DC490">
            <v>0</v>
          </cell>
          <cell r="DD490">
            <v>0</v>
          </cell>
          <cell r="DE490">
            <v>0</v>
          </cell>
          <cell r="DF490">
            <v>0</v>
          </cell>
          <cell r="DG490">
            <v>0</v>
          </cell>
          <cell r="DH490">
            <v>0</v>
          </cell>
          <cell r="DI490">
            <v>0</v>
          </cell>
          <cell r="DJ490">
            <v>0</v>
          </cell>
          <cell r="DK490">
            <v>0</v>
          </cell>
          <cell r="DL490">
            <v>0</v>
          </cell>
          <cell r="DM490">
            <v>0</v>
          </cell>
          <cell r="DN490">
            <v>0</v>
          </cell>
          <cell r="DO490">
            <v>0</v>
          </cell>
          <cell r="DP490">
            <v>0</v>
          </cell>
          <cell r="DQ490">
            <v>0</v>
          </cell>
          <cell r="DR490">
            <v>0</v>
          </cell>
          <cell r="DS490">
            <v>0</v>
          </cell>
          <cell r="DT490">
            <v>0</v>
          </cell>
          <cell r="DU490">
            <v>0</v>
          </cell>
          <cell r="DV490">
            <v>0</v>
          </cell>
          <cell r="DW490">
            <v>0</v>
          </cell>
          <cell r="DX490">
            <v>0</v>
          </cell>
          <cell r="DY490">
            <v>0</v>
          </cell>
          <cell r="DZ490">
            <v>0</v>
          </cell>
          <cell r="EA490">
            <v>0</v>
          </cell>
          <cell r="EB490">
            <v>0</v>
          </cell>
          <cell r="EC490">
            <v>0</v>
          </cell>
          <cell r="ED490">
            <v>0</v>
          </cell>
          <cell r="EE490">
            <v>0</v>
          </cell>
        </row>
        <row r="491">
          <cell r="C491" t="str">
            <v>Gadsby CT</v>
          </cell>
          <cell r="F491">
            <v>0</v>
          </cell>
          <cell r="G491">
            <v>0</v>
          </cell>
          <cell r="H491">
            <v>0</v>
          </cell>
          <cell r="I491">
            <v>0</v>
          </cell>
          <cell r="J491">
            <v>0</v>
          </cell>
          <cell r="K491">
            <v>0</v>
          </cell>
          <cell r="L491">
            <v>0</v>
          </cell>
          <cell r="M491">
            <v>-8.8959000000613742E-2</v>
          </cell>
          <cell r="N491">
            <v>0</v>
          </cell>
          <cell r="O491">
            <v>-10</v>
          </cell>
          <cell r="P491">
            <v>0</v>
          </cell>
          <cell r="Q491">
            <v>0</v>
          </cell>
          <cell r="R491">
            <v>-189.39362599991728</v>
          </cell>
          <cell r="S491">
            <v>0</v>
          </cell>
          <cell r="T491">
            <v>-0.15334299999994982</v>
          </cell>
          <cell r="U491">
            <v>0</v>
          </cell>
          <cell r="V491">
            <v>0</v>
          </cell>
          <cell r="W491">
            <v>0</v>
          </cell>
          <cell r="X491">
            <v>-3.2485769999984768</v>
          </cell>
          <cell r="Y491">
            <v>-51.917008999997051</v>
          </cell>
          <cell r="Z491">
            <v>-92.862434499998926</v>
          </cell>
          <cell r="AA491">
            <v>-1.2399899999945774</v>
          </cell>
          <cell r="AB491">
            <v>-29.972272500002873</v>
          </cell>
          <cell r="AC491">
            <v>-10</v>
          </cell>
          <cell r="AD491">
            <v>0</v>
          </cell>
          <cell r="AE491">
            <v>-142.87827899999684</v>
          </cell>
          <cell r="AF491">
            <v>30</v>
          </cell>
          <cell r="AG491">
            <v>0</v>
          </cell>
          <cell r="AH491">
            <v>0</v>
          </cell>
          <cell r="AI491">
            <v>-0.23998999999457737</v>
          </cell>
          <cell r="AJ491">
            <v>0</v>
          </cell>
          <cell r="AK491">
            <v>-33.784926500000438</v>
          </cell>
          <cell r="AL491">
            <v>-4.3598619999975199</v>
          </cell>
          <cell r="AM491">
            <v>-58.143861499993363</v>
          </cell>
          <cell r="AN491">
            <v>-36.511546000001545</v>
          </cell>
          <cell r="AO491">
            <v>-39.693338000000949</v>
          </cell>
          <cell r="AP491">
            <v>-0.14475500000025932</v>
          </cell>
          <cell r="AQ491">
            <v>0</v>
          </cell>
          <cell r="AR491">
            <v>64.389456500008237</v>
          </cell>
          <cell r="AS491">
            <v>0</v>
          </cell>
          <cell r="AT491">
            <v>-10</v>
          </cell>
          <cell r="AU491">
            <v>40</v>
          </cell>
          <cell r="AV491">
            <v>26.090563500001736</v>
          </cell>
          <cell r="AW491">
            <v>3.0598150000005262</v>
          </cell>
          <cell r="AX491">
            <v>8.3110349999988102</v>
          </cell>
          <cell r="AY491">
            <v>4.5256910000025528</v>
          </cell>
          <cell r="AZ491">
            <v>-16.767847000010079</v>
          </cell>
          <cell r="BA491">
            <v>-9.1110229999940202</v>
          </cell>
          <cell r="BB491">
            <v>8.2812220000014349</v>
          </cell>
          <cell r="BC491">
            <v>10</v>
          </cell>
          <cell r="BD491">
            <v>0</v>
          </cell>
          <cell r="BE491">
            <v>-87.227040000085253</v>
          </cell>
          <cell r="BF491">
            <v>0.75459400000181631</v>
          </cell>
          <cell r="BG491">
            <v>-1.0825580000000627</v>
          </cell>
          <cell r="BH491">
            <v>3.6719999999986612</v>
          </cell>
          <cell r="BI491">
            <v>36.24284799999441</v>
          </cell>
          <cell r="BJ491">
            <v>20.844286999999895</v>
          </cell>
          <cell r="BK491">
            <v>-0.41442800000004354</v>
          </cell>
          <cell r="BL491">
            <v>-65.767293999997491</v>
          </cell>
          <cell r="BM491">
            <v>-71.819525000013527</v>
          </cell>
          <cell r="BN491">
            <v>-7.3465780000005907</v>
          </cell>
          <cell r="BO491">
            <v>-14.552507000000332</v>
          </cell>
          <cell r="BP491">
            <v>12.242121000000225</v>
          </cell>
          <cell r="BQ491">
            <v>0</v>
          </cell>
          <cell r="BR491">
            <v>51.651594999973895</v>
          </cell>
          <cell r="BS491">
            <v>0.74771399999917776</v>
          </cell>
          <cell r="BT491">
            <v>2.3530504999998811</v>
          </cell>
          <cell r="BU491">
            <v>-5.6695204999996349</v>
          </cell>
          <cell r="BV491">
            <v>52.442167499990319</v>
          </cell>
          <cell r="BW491">
            <v>-3.1635000001188018E-2</v>
          </cell>
          <cell r="BX491">
            <v>0.69919950000075914</v>
          </cell>
          <cell r="BY491">
            <v>-12.604744500000379</v>
          </cell>
          <cell r="BZ491">
            <v>-20.775284500003181</v>
          </cell>
          <cell r="CA491">
            <v>14.244156000000658</v>
          </cell>
          <cell r="CB491">
            <v>0.24649200000203564</v>
          </cell>
          <cell r="CC491">
            <v>20</v>
          </cell>
          <cell r="CD491">
            <v>0</v>
          </cell>
          <cell r="CE491">
            <v>13.758108000009088</v>
          </cell>
          <cell r="CF491">
            <v>0</v>
          </cell>
          <cell r="CG491">
            <v>0</v>
          </cell>
          <cell r="CH491">
            <v>0</v>
          </cell>
          <cell r="CI491">
            <v>-9.4272089999994932</v>
          </cell>
          <cell r="CJ491">
            <v>-0.44856999999956315</v>
          </cell>
          <cell r="CK491">
            <v>0.32886299999972834</v>
          </cell>
          <cell r="CL491">
            <v>-0.25647300000127871</v>
          </cell>
          <cell r="CM491">
            <v>8.7996809999967809</v>
          </cell>
          <cell r="CN491">
            <v>-5.2381839999998192</v>
          </cell>
          <cell r="CO491">
            <v>0</v>
          </cell>
          <cell r="CP491">
            <v>0</v>
          </cell>
          <cell r="CQ491">
            <v>20</v>
          </cell>
          <cell r="CR491">
            <v>-42.874463499989361</v>
          </cell>
          <cell r="CS491">
            <v>0</v>
          </cell>
          <cell r="CT491">
            <v>0</v>
          </cell>
          <cell r="CU491">
            <v>-10</v>
          </cell>
          <cell r="CV491">
            <v>0.12789200000042911</v>
          </cell>
          <cell r="CW491">
            <v>-0.12409000000025117</v>
          </cell>
          <cell r="CX491">
            <v>0.22593800000049669</v>
          </cell>
          <cell r="CY491">
            <v>-0.9161950000016077</v>
          </cell>
          <cell r="CZ491">
            <v>-1.0759885000006761</v>
          </cell>
          <cell r="DA491">
            <v>-11.112020000000484</v>
          </cell>
          <cell r="DB491">
            <v>-10</v>
          </cell>
          <cell r="DC491">
            <v>0</v>
          </cell>
          <cell r="DD491">
            <v>-10</v>
          </cell>
          <cell r="DE491">
            <v>28.531690500007244</v>
          </cell>
          <cell r="DF491">
            <v>0</v>
          </cell>
          <cell r="DG491">
            <v>0</v>
          </cell>
          <cell r="DH491">
            <v>10.098876000000018</v>
          </cell>
          <cell r="DI491">
            <v>0.69615000000067084</v>
          </cell>
          <cell r="DJ491">
            <v>-10.018423999999868</v>
          </cell>
          <cell r="DK491">
            <v>9.961898999999903</v>
          </cell>
          <cell r="DL491">
            <v>0.10004699999626609</v>
          </cell>
          <cell r="DM491">
            <v>-1.1519750000006752</v>
          </cell>
          <cell r="DN491">
            <v>-11.154882499999076</v>
          </cell>
          <cell r="DO491">
            <v>0</v>
          </cell>
          <cell r="DP491">
            <v>30</v>
          </cell>
          <cell r="DQ491">
            <v>0</v>
          </cell>
          <cell r="DR491">
            <v>-0.89339500000642147</v>
          </cell>
          <cell r="DS491">
            <v>0</v>
          </cell>
          <cell r="DT491">
            <v>0</v>
          </cell>
          <cell r="DU491">
            <v>-10</v>
          </cell>
          <cell r="DV491">
            <v>0.21866599999975733</v>
          </cell>
          <cell r="DW491">
            <v>4.4332499999654829E-2</v>
          </cell>
          <cell r="DX491">
            <v>-0.13784000000032393</v>
          </cell>
          <cell r="DY491">
            <v>0.43051800000102958</v>
          </cell>
          <cell r="DZ491">
            <v>8.7667309999960708</v>
          </cell>
          <cell r="EA491">
            <v>-0.21580249999715306</v>
          </cell>
          <cell r="EB491">
            <v>0</v>
          </cell>
          <cell r="EC491">
            <v>0</v>
          </cell>
          <cell r="ED491">
            <v>0</v>
          </cell>
          <cell r="EE491">
            <v>0</v>
          </cell>
        </row>
        <row r="492">
          <cell r="A492">
            <v>0</v>
          </cell>
          <cell r="C492" t="str">
            <v>Hermiston</v>
          </cell>
          <cell r="F492">
            <v>0</v>
          </cell>
          <cell r="G492">
            <v>0</v>
          </cell>
          <cell r="H492">
            <v>0</v>
          </cell>
          <cell r="I492">
            <v>0</v>
          </cell>
          <cell r="J492">
            <v>0</v>
          </cell>
          <cell r="K492">
            <v>0</v>
          </cell>
          <cell r="L492">
            <v>0</v>
          </cell>
          <cell r="M492">
            <v>0</v>
          </cell>
          <cell r="N492">
            <v>0</v>
          </cell>
          <cell r="O492">
            <v>0</v>
          </cell>
          <cell r="P492">
            <v>0</v>
          </cell>
          <cell r="Q492">
            <v>0</v>
          </cell>
          <cell r="R492">
            <v>-1.9935299998614937</v>
          </cell>
          <cell r="S492">
            <v>-1.9935300000070129</v>
          </cell>
          <cell r="T492">
            <v>0</v>
          </cell>
          <cell r="U492">
            <v>0</v>
          </cell>
          <cell r="V492">
            <v>0</v>
          </cell>
          <cell r="W492">
            <v>0</v>
          </cell>
          <cell r="X492">
            <v>0</v>
          </cell>
          <cell r="Y492">
            <v>0</v>
          </cell>
          <cell r="Z492">
            <v>0</v>
          </cell>
          <cell r="AA492">
            <v>0</v>
          </cell>
          <cell r="AB492">
            <v>0</v>
          </cell>
          <cell r="AC492">
            <v>0</v>
          </cell>
          <cell r="AD492">
            <v>0</v>
          </cell>
          <cell r="AE492">
            <v>-16.939940000185743</v>
          </cell>
          <cell r="AF492">
            <v>-16.93994000001112</v>
          </cell>
          <cell r="AG492">
            <v>0</v>
          </cell>
          <cell r="AH492">
            <v>0</v>
          </cell>
          <cell r="AI492">
            <v>0</v>
          </cell>
          <cell r="AJ492">
            <v>0</v>
          </cell>
          <cell r="AK492">
            <v>0</v>
          </cell>
          <cell r="AL492">
            <v>0</v>
          </cell>
          <cell r="AM492">
            <v>0</v>
          </cell>
          <cell r="AN492">
            <v>0</v>
          </cell>
          <cell r="AO492">
            <v>0</v>
          </cell>
          <cell r="AP492">
            <v>0</v>
          </cell>
          <cell r="AQ492">
            <v>0</v>
          </cell>
          <cell r="AR492">
            <v>-90.994360000127926</v>
          </cell>
          <cell r="AS492">
            <v>-18.419920000000275</v>
          </cell>
          <cell r="AT492">
            <v>-42.520100000023376</v>
          </cell>
          <cell r="AU492">
            <v>-14.233749999984866</v>
          </cell>
          <cell r="AV492">
            <v>18.193880000006175</v>
          </cell>
          <cell r="AW492">
            <v>0</v>
          </cell>
          <cell r="AX492">
            <v>7.7246500000037486</v>
          </cell>
          <cell r="AY492">
            <v>0</v>
          </cell>
          <cell r="AZ492">
            <v>0</v>
          </cell>
          <cell r="BA492">
            <v>0</v>
          </cell>
          <cell r="BB492">
            <v>0</v>
          </cell>
          <cell r="BC492">
            <v>-41.739120000012917</v>
          </cell>
          <cell r="BD492">
            <v>0</v>
          </cell>
          <cell r="BE492">
            <v>-133.34626000002027</v>
          </cell>
          <cell r="BF492">
            <v>-25.756540000002133</v>
          </cell>
          <cell r="BG492">
            <v>0</v>
          </cell>
          <cell r="BH492">
            <v>0</v>
          </cell>
          <cell r="BI492">
            <v>8.3519300000043586</v>
          </cell>
          <cell r="BJ492">
            <v>0</v>
          </cell>
          <cell r="BK492">
            <v>0</v>
          </cell>
          <cell r="BL492">
            <v>0</v>
          </cell>
          <cell r="BM492">
            <v>0</v>
          </cell>
          <cell r="BN492">
            <v>0</v>
          </cell>
          <cell r="BO492">
            <v>0</v>
          </cell>
          <cell r="BP492">
            <v>-114.81689000001643</v>
          </cell>
          <cell r="BQ492">
            <v>-1.1247599999769591</v>
          </cell>
          <cell r="BR492">
            <v>-67.152549999766052</v>
          </cell>
          <cell r="BS492">
            <v>-33.222299999993993</v>
          </cell>
          <cell r="BT492">
            <v>-3.3496999999915715</v>
          </cell>
          <cell r="BU492">
            <v>0</v>
          </cell>
          <cell r="BV492">
            <v>11.908230000000913</v>
          </cell>
          <cell r="BW492">
            <v>0</v>
          </cell>
          <cell r="BX492">
            <v>0</v>
          </cell>
          <cell r="BY492">
            <v>0</v>
          </cell>
          <cell r="BZ492">
            <v>0</v>
          </cell>
          <cell r="CA492">
            <v>0</v>
          </cell>
          <cell r="CB492">
            <v>-22.778820000006817</v>
          </cell>
          <cell r="CC492">
            <v>-19.709960000007413</v>
          </cell>
          <cell r="CD492">
            <v>0</v>
          </cell>
          <cell r="CE492">
            <v>-47.221679999958724</v>
          </cell>
          <cell r="CF492">
            <v>-9.2466899999999441</v>
          </cell>
          <cell r="CG492">
            <v>-15.928439999988768</v>
          </cell>
          <cell r="CH492">
            <v>-8.8353300000017043</v>
          </cell>
          <cell r="CI492">
            <v>1.8342300000076648</v>
          </cell>
          <cell r="CJ492">
            <v>0</v>
          </cell>
          <cell r="CK492">
            <v>0</v>
          </cell>
          <cell r="CL492">
            <v>-25.461669999989681</v>
          </cell>
          <cell r="CM492">
            <v>62.947119999997085</v>
          </cell>
          <cell r="CN492">
            <v>-18.929559999989579</v>
          </cell>
          <cell r="CO492">
            <v>-18.698969999997644</v>
          </cell>
          <cell r="CP492">
            <v>4.9182699999946635</v>
          </cell>
          <cell r="CQ492">
            <v>-19.820640000019921</v>
          </cell>
          <cell r="CR492">
            <v>-269.99956999975257</v>
          </cell>
          <cell r="CS492">
            <v>-6.8748499999928754</v>
          </cell>
          <cell r="CT492">
            <v>-25.601509999993141</v>
          </cell>
          <cell r="CU492">
            <v>-12.94774000000325</v>
          </cell>
          <cell r="CV492">
            <v>-15.341710000007879</v>
          </cell>
          <cell r="CW492">
            <v>0</v>
          </cell>
          <cell r="CX492">
            <v>0</v>
          </cell>
          <cell r="CY492">
            <v>-79.836729999980889</v>
          </cell>
          <cell r="CZ492">
            <v>-94.219860000011977</v>
          </cell>
          <cell r="DA492">
            <v>47.247899999987567</v>
          </cell>
          <cell r="DB492">
            <v>-39.250089999986812</v>
          </cell>
          <cell r="DC492">
            <v>-12.340089999997872</v>
          </cell>
          <cell r="DD492">
            <v>-30.834889999998268</v>
          </cell>
          <cell r="DE492">
            <v>-69.786800000118092</v>
          </cell>
          <cell r="DF492">
            <v>-13.040030000003753</v>
          </cell>
          <cell r="DG492">
            <v>-3.2801599999947939</v>
          </cell>
          <cell r="DH492">
            <v>-6.4785899999988033</v>
          </cell>
          <cell r="DI492">
            <v>-1.9003899999952409</v>
          </cell>
          <cell r="DJ492">
            <v>0</v>
          </cell>
          <cell r="DK492">
            <v>12.996580000006361</v>
          </cell>
          <cell r="DL492">
            <v>113.48248999999487</v>
          </cell>
          <cell r="DM492">
            <v>-80.591860000015004</v>
          </cell>
          <cell r="DN492">
            <v>-29.361750000010943</v>
          </cell>
          <cell r="DO492">
            <v>-29.843440000026021</v>
          </cell>
          <cell r="DP492">
            <v>-10</v>
          </cell>
          <cell r="DQ492">
            <v>-21.769649999972899</v>
          </cell>
          <cell r="DR492">
            <v>-488.54094999982044</v>
          </cell>
          <cell r="DS492">
            <v>-50.851419999991776</v>
          </cell>
          <cell r="DT492">
            <v>-31.554429999989225</v>
          </cell>
          <cell r="DU492">
            <v>-248.60065999999642</v>
          </cell>
          <cell r="DV492">
            <v>0</v>
          </cell>
          <cell r="DW492">
            <v>0</v>
          </cell>
          <cell r="DX492">
            <v>-79.952330000000075</v>
          </cell>
          <cell r="DY492">
            <v>0</v>
          </cell>
          <cell r="DZ492">
            <v>0</v>
          </cell>
          <cell r="EA492">
            <v>3.1047400000097696</v>
          </cell>
          <cell r="EB492">
            <v>-1.0400400000216905</v>
          </cell>
          <cell r="EC492">
            <v>-24.691699999995762</v>
          </cell>
          <cell r="ED492">
            <v>-54.955110000009881</v>
          </cell>
          <cell r="EE492">
            <v>0</v>
          </cell>
        </row>
        <row r="493">
          <cell r="C493" t="str">
            <v>Lake Side 1</v>
          </cell>
          <cell r="F493">
            <v>-25.620629999997618</v>
          </cell>
          <cell r="G493">
            <v>0</v>
          </cell>
          <cell r="H493">
            <v>0</v>
          </cell>
          <cell r="I493">
            <v>0</v>
          </cell>
          <cell r="J493">
            <v>-36.683209999988321</v>
          </cell>
          <cell r="K493">
            <v>-52.249989999982063</v>
          </cell>
          <cell r="L493">
            <v>-3.9899900000309572</v>
          </cell>
          <cell r="M493">
            <v>0</v>
          </cell>
          <cell r="N493">
            <v>0</v>
          </cell>
          <cell r="O493">
            <v>0</v>
          </cell>
          <cell r="P493">
            <v>0</v>
          </cell>
          <cell r="Q493">
            <v>-13.017729999963194</v>
          </cell>
          <cell r="R493">
            <v>-156.7470899997279</v>
          </cell>
          <cell r="S493">
            <v>-64.935360000003129</v>
          </cell>
          <cell r="T493">
            <v>0</v>
          </cell>
          <cell r="U493">
            <v>0</v>
          </cell>
          <cell r="V493">
            <v>0</v>
          </cell>
          <cell r="W493">
            <v>-69.82052999996813</v>
          </cell>
          <cell r="X493">
            <v>0</v>
          </cell>
          <cell r="Y493">
            <v>0</v>
          </cell>
          <cell r="Z493">
            <v>0</v>
          </cell>
          <cell r="AA493">
            <v>0</v>
          </cell>
          <cell r="AB493">
            <v>0</v>
          </cell>
          <cell r="AC493">
            <v>0</v>
          </cell>
          <cell r="AD493">
            <v>-21.991199999989476</v>
          </cell>
          <cell r="AE493">
            <v>-689.32831999985501</v>
          </cell>
          <cell r="AF493">
            <v>-216.34049999999115</v>
          </cell>
          <cell r="AG493">
            <v>-177.73051999998279</v>
          </cell>
          <cell r="AH493">
            <v>-9.25</v>
          </cell>
          <cell r="AI493">
            <v>0</v>
          </cell>
          <cell r="AJ493">
            <v>-13.979729999962728</v>
          </cell>
          <cell r="AK493">
            <v>0</v>
          </cell>
          <cell r="AL493">
            <v>0</v>
          </cell>
          <cell r="AM493">
            <v>0</v>
          </cell>
          <cell r="AN493">
            <v>0</v>
          </cell>
          <cell r="AO493">
            <v>0</v>
          </cell>
          <cell r="AP493">
            <v>0</v>
          </cell>
          <cell r="AQ493">
            <v>-272.02756999997655</v>
          </cell>
          <cell r="AR493">
            <v>-2687.2728500002995</v>
          </cell>
          <cell r="AS493">
            <v>-197.06893999996828</v>
          </cell>
          <cell r="AT493">
            <v>-59.80826999997953</v>
          </cell>
          <cell r="AU493">
            <v>-2261.4094500000065</v>
          </cell>
          <cell r="AV493">
            <v>17.731919999991078</v>
          </cell>
          <cell r="AW493">
            <v>0.42122000001836568</v>
          </cell>
          <cell r="AX493">
            <v>1.4904600000008941</v>
          </cell>
          <cell r="AY493">
            <v>0</v>
          </cell>
          <cell r="AZ493">
            <v>0</v>
          </cell>
          <cell r="BA493">
            <v>22.872940000030212</v>
          </cell>
          <cell r="BB493">
            <v>-21.579830000002403</v>
          </cell>
          <cell r="BC493">
            <v>-72.013979999988806</v>
          </cell>
          <cell r="BD493">
            <v>-117.90892000001622</v>
          </cell>
          <cell r="BE493">
            <v>-863.41409000102431</v>
          </cell>
          <cell r="BF493">
            <v>-227.87310000002617</v>
          </cell>
          <cell r="BG493">
            <v>-408.573470000003</v>
          </cell>
          <cell r="BH493">
            <v>-11.15390999999363</v>
          </cell>
          <cell r="BI493">
            <v>26.384759999986272</v>
          </cell>
          <cell r="BJ493">
            <v>21.932229999976698</v>
          </cell>
          <cell r="BK493">
            <v>-10.596279999997932</v>
          </cell>
          <cell r="BL493">
            <v>0</v>
          </cell>
          <cell r="BM493">
            <v>0</v>
          </cell>
          <cell r="BN493">
            <v>0</v>
          </cell>
          <cell r="BO493">
            <v>0</v>
          </cell>
          <cell r="BP493">
            <v>-173.20953000005102</v>
          </cell>
          <cell r="BQ493">
            <v>-80.324790000042412</v>
          </cell>
          <cell r="BR493">
            <v>-662.43156999908388</v>
          </cell>
          <cell r="BS493">
            <v>-163.95475999999326</v>
          </cell>
          <cell r="BT493">
            <v>-87.600510000018403</v>
          </cell>
          <cell r="BU493">
            <v>-32.94961000001058</v>
          </cell>
          <cell r="BV493">
            <v>32.665630000003148</v>
          </cell>
          <cell r="BW493">
            <v>-16.838729999959469</v>
          </cell>
          <cell r="BX493">
            <v>-40.538309999974445</v>
          </cell>
          <cell r="BY493">
            <v>0</v>
          </cell>
          <cell r="BZ493">
            <v>0</v>
          </cell>
          <cell r="CA493">
            <v>1.8880500000086613</v>
          </cell>
          <cell r="CB493">
            <v>-106.11638999998104</v>
          </cell>
          <cell r="CC493">
            <v>-95.148860000015702</v>
          </cell>
          <cell r="CD493">
            <v>-153.83808000001591</v>
          </cell>
          <cell r="CE493">
            <v>-1255.9110300000757</v>
          </cell>
          <cell r="CF493">
            <v>-174.96880999999121</v>
          </cell>
          <cell r="CG493">
            <v>-176.77092999999877</v>
          </cell>
          <cell r="CH493">
            <v>-79.505899999989197</v>
          </cell>
          <cell r="CI493">
            <v>6.7217700000037439</v>
          </cell>
          <cell r="CJ493">
            <v>-3.5426399999996647</v>
          </cell>
          <cell r="CK493">
            <v>8.7333900000085123</v>
          </cell>
          <cell r="CL493">
            <v>-366.47927999997046</v>
          </cell>
          <cell r="CM493">
            <v>-124.17154000001028</v>
          </cell>
          <cell r="CN493">
            <v>29.121599999954924</v>
          </cell>
          <cell r="CO493">
            <v>-26.353960000007646</v>
          </cell>
          <cell r="CP493">
            <v>-180.96666999999434</v>
          </cell>
          <cell r="CQ493">
            <v>-167.728059999994</v>
          </cell>
          <cell r="CR493">
            <v>3813.1213600002229</v>
          </cell>
          <cell r="CS493">
            <v>-118.66810000000987</v>
          </cell>
          <cell r="CT493">
            <v>-161.39629000000423</v>
          </cell>
          <cell r="CU493">
            <v>-76.620269999984885</v>
          </cell>
          <cell r="CV493">
            <v>-45.054340000002412</v>
          </cell>
          <cell r="CW493">
            <v>325.94239000001107</v>
          </cell>
          <cell r="CX493">
            <v>-14.504649999958929</v>
          </cell>
          <cell r="CY493">
            <v>-277.62570999999298</v>
          </cell>
          <cell r="CZ493">
            <v>-775.34126000001561</v>
          </cell>
          <cell r="DA493">
            <v>5301.1324500000337</v>
          </cell>
          <cell r="DB493">
            <v>-84.342239999998128</v>
          </cell>
          <cell r="DC493">
            <v>-230.32712999999058</v>
          </cell>
          <cell r="DD493">
            <v>-30.073489999980666</v>
          </cell>
          <cell r="DE493">
            <v>-1985.2494700006209</v>
          </cell>
          <cell r="DF493">
            <v>-111.61908000003314</v>
          </cell>
          <cell r="DG493">
            <v>-143.38039000000572</v>
          </cell>
          <cell r="DH493">
            <v>-81.360340000013821</v>
          </cell>
          <cell r="DI493">
            <v>-13.286140000040177</v>
          </cell>
          <cell r="DJ493">
            <v>36.130999999993946</v>
          </cell>
          <cell r="DK493">
            <v>-608.29300000000512</v>
          </cell>
          <cell r="DL493">
            <v>-267.23118999996223</v>
          </cell>
          <cell r="DM493">
            <v>-296.72641000000294</v>
          </cell>
          <cell r="DN493">
            <v>-238.76907999999821</v>
          </cell>
          <cell r="DO493">
            <v>-76.836470000009285</v>
          </cell>
          <cell r="DP493">
            <v>18.828709999972489</v>
          </cell>
          <cell r="DQ493">
            <v>-202.70708000002196</v>
          </cell>
          <cell r="DR493">
            <v>-823.8027999997139</v>
          </cell>
          <cell r="DS493">
            <v>-70.56927000003634</v>
          </cell>
          <cell r="DT493">
            <v>-67.133559999987483</v>
          </cell>
          <cell r="DU493">
            <v>-13.042259999987436</v>
          </cell>
          <cell r="DV493">
            <v>18.705799999996088</v>
          </cell>
          <cell r="DW493">
            <v>-52.913009999960195</v>
          </cell>
          <cell r="DX493">
            <v>-273.62722000002395</v>
          </cell>
          <cell r="DY493">
            <v>-14.144909999973606</v>
          </cell>
          <cell r="DZ493">
            <v>-33.51345000002766</v>
          </cell>
          <cell r="EA493">
            <v>14.60087999998359</v>
          </cell>
          <cell r="EB493">
            <v>-112.75419999999576</v>
          </cell>
          <cell r="EC493">
            <v>-125.83559999999125</v>
          </cell>
          <cell r="ED493">
            <v>-93.576000000000931</v>
          </cell>
          <cell r="EE493">
            <v>0</v>
          </cell>
        </row>
        <row r="494">
          <cell r="C494" t="str">
            <v>Lake Side 2</v>
          </cell>
          <cell r="F494">
            <v>-1.2137499999953434</v>
          </cell>
          <cell r="G494">
            <v>-3.0278399999951944</v>
          </cell>
          <cell r="H494">
            <v>-10.405820000014501</v>
          </cell>
          <cell r="I494">
            <v>0</v>
          </cell>
          <cell r="J494">
            <v>-78.32964999997057</v>
          </cell>
          <cell r="K494">
            <v>-158.53897999995388</v>
          </cell>
          <cell r="L494">
            <v>-150.24085700005526</v>
          </cell>
          <cell r="M494">
            <v>-3.8272149999975227</v>
          </cell>
          <cell r="N494">
            <v>-45.979540000029374</v>
          </cell>
          <cell r="O494">
            <v>-13.93994000001112</v>
          </cell>
          <cell r="P494">
            <v>0</v>
          </cell>
          <cell r="Q494">
            <v>-743.42436000000453</v>
          </cell>
          <cell r="R494">
            <v>-799.11776300054044</v>
          </cell>
          <cell r="S494">
            <v>-71.846010000037495</v>
          </cell>
          <cell r="T494">
            <v>-116.50893000001088</v>
          </cell>
          <cell r="U494">
            <v>-31.009950000036042</v>
          </cell>
          <cell r="V494">
            <v>-0.23999199998797849</v>
          </cell>
          <cell r="W494">
            <v>-50.468278000014834</v>
          </cell>
          <cell r="X494">
            <v>-24.049801000015577</v>
          </cell>
          <cell r="Y494">
            <v>-124.73733499995433</v>
          </cell>
          <cell r="Z494">
            <v>-65.990105999982916</v>
          </cell>
          <cell r="AA494">
            <v>-71.058090000005905</v>
          </cell>
          <cell r="AB494">
            <v>-109.47272099996917</v>
          </cell>
          <cell r="AC494">
            <v>-6.8300600000075065</v>
          </cell>
          <cell r="AD494">
            <v>-126.90649000002304</v>
          </cell>
          <cell r="AE494">
            <v>-718.52828500047326</v>
          </cell>
          <cell r="AF494">
            <v>454.11860000001616</v>
          </cell>
          <cell r="AG494">
            <v>-168.10012000001734</v>
          </cell>
          <cell r="AH494">
            <v>-252.87893999996595</v>
          </cell>
          <cell r="AI494">
            <v>-48.286705999984406</v>
          </cell>
          <cell r="AJ494">
            <v>-72.148680999991484</v>
          </cell>
          <cell r="AK494">
            <v>-29.71279899997171</v>
          </cell>
          <cell r="AL494">
            <v>-96.516218999982812</v>
          </cell>
          <cell r="AM494">
            <v>-85.816793999983929</v>
          </cell>
          <cell r="AN494">
            <v>-324.8797739999718</v>
          </cell>
          <cell r="AO494">
            <v>-40.385512000008021</v>
          </cell>
          <cell r="AP494">
            <v>0</v>
          </cell>
          <cell r="AQ494">
            <v>-53.921340000000782</v>
          </cell>
          <cell r="AR494">
            <v>9119.9136439999565</v>
          </cell>
          <cell r="AS494">
            <v>-46.513590000016848</v>
          </cell>
          <cell r="AT494">
            <v>-5.337859999970533</v>
          </cell>
          <cell r="AU494">
            <v>9402.9647899999982</v>
          </cell>
          <cell r="AV494">
            <v>74.808797000034247</v>
          </cell>
          <cell r="AW494">
            <v>-55.013225000060629</v>
          </cell>
          <cell r="AX494">
            <v>-23.616345999995247</v>
          </cell>
          <cell r="AY494">
            <v>-43.793860000034329</v>
          </cell>
          <cell r="AZ494">
            <v>-3.4115610000444576</v>
          </cell>
          <cell r="BA494">
            <v>-34.390591000032146</v>
          </cell>
          <cell r="BB494">
            <v>-62.231420000025537</v>
          </cell>
          <cell r="BC494">
            <v>-62.608810000005178</v>
          </cell>
          <cell r="BD494">
            <v>-20.942680000007385</v>
          </cell>
          <cell r="BE494">
            <v>3486.2773460010067</v>
          </cell>
          <cell r="BF494">
            <v>-9.8211799999990035</v>
          </cell>
          <cell r="BG494">
            <v>4099.8705240000272</v>
          </cell>
          <cell r="BH494">
            <v>0.5668899999873247</v>
          </cell>
          <cell r="BI494">
            <v>65.3326249999227</v>
          </cell>
          <cell r="BJ494">
            <v>-57.542069000017364</v>
          </cell>
          <cell r="BK494">
            <v>-29.101796000031754</v>
          </cell>
          <cell r="BL494">
            <v>-69.874081000045408</v>
          </cell>
          <cell r="BM494">
            <v>-9.1153809999814257</v>
          </cell>
          <cell r="BN494">
            <v>-12.463650999998208</v>
          </cell>
          <cell r="BO494">
            <v>-36.041555000003427</v>
          </cell>
          <cell r="BP494">
            <v>-62.762859999987995</v>
          </cell>
          <cell r="BQ494">
            <v>-392.77012000000104</v>
          </cell>
          <cell r="BR494">
            <v>-336.09868100006133</v>
          </cell>
          <cell r="BS494">
            <v>-6.6706300000078045</v>
          </cell>
          <cell r="BT494">
            <v>-8.0170320000324864</v>
          </cell>
          <cell r="BU494">
            <v>28.220719999982975</v>
          </cell>
          <cell r="BV494">
            <v>83.000775000022259</v>
          </cell>
          <cell r="BW494">
            <v>-126.75001800002065</v>
          </cell>
          <cell r="BX494">
            <v>-87.871679999982007</v>
          </cell>
          <cell r="BY494">
            <v>-7.6569850000087172</v>
          </cell>
          <cell r="BZ494">
            <v>-36.172582999977749</v>
          </cell>
          <cell r="CA494">
            <v>-4.7413780000060797</v>
          </cell>
          <cell r="CB494">
            <v>-66.051990000007208</v>
          </cell>
          <cell r="CC494">
            <v>-20.780360000004293</v>
          </cell>
          <cell r="CD494">
            <v>-82.607519999990473</v>
          </cell>
          <cell r="CE494">
            <v>94.371705999597907</v>
          </cell>
          <cell r="CF494">
            <v>-40.243370000011055</v>
          </cell>
          <cell r="CG494">
            <v>-32.328190000000177</v>
          </cell>
          <cell r="CH494">
            <v>-18.471379999973578</v>
          </cell>
          <cell r="CI494">
            <v>362.47762600000715</v>
          </cell>
          <cell r="CJ494">
            <v>0.97110999998403713</v>
          </cell>
          <cell r="CK494">
            <v>6.8570299999846611</v>
          </cell>
          <cell r="CL494">
            <v>-186.99817999999505</v>
          </cell>
          <cell r="CM494">
            <v>74.127580000029411</v>
          </cell>
          <cell r="CN494">
            <v>66.556500000006054</v>
          </cell>
          <cell r="CO494">
            <v>-38.101190000015777</v>
          </cell>
          <cell r="CP494">
            <v>-39.335499999986496</v>
          </cell>
          <cell r="CQ494">
            <v>-61.140330000023823</v>
          </cell>
          <cell r="CR494">
            <v>-9001.8338299999014</v>
          </cell>
          <cell r="CS494">
            <v>10.906770000001416</v>
          </cell>
          <cell r="CT494">
            <v>-24.401899999997113</v>
          </cell>
          <cell r="CU494">
            <v>-33.291679999994813</v>
          </cell>
          <cell r="CV494">
            <v>5.3896899999817833</v>
          </cell>
          <cell r="CW494">
            <v>3.5668999999761581</v>
          </cell>
          <cell r="CX494">
            <v>-8.0656399999861605</v>
          </cell>
          <cell r="CY494">
            <v>-187.9305399999721</v>
          </cell>
          <cell r="CZ494">
            <v>889.44982999999775</v>
          </cell>
          <cell r="DA494">
            <v>-9174.529440000013</v>
          </cell>
          <cell r="DB494">
            <v>-59.127780000009807</v>
          </cell>
          <cell r="DC494">
            <v>4.7783000000054017</v>
          </cell>
          <cell r="DD494">
            <v>-428.5783400000073</v>
          </cell>
          <cell r="DE494">
            <v>77.844630000647157</v>
          </cell>
          <cell r="DF494">
            <v>-38.057900000014342</v>
          </cell>
          <cell r="DG494">
            <v>-22.90903999999864</v>
          </cell>
          <cell r="DH494">
            <v>-20.018920000002254</v>
          </cell>
          <cell r="DI494">
            <v>3.0755500000086613</v>
          </cell>
          <cell r="DJ494">
            <v>12.425330000027316</v>
          </cell>
          <cell r="DK494">
            <v>1089.1290000000154</v>
          </cell>
          <cell r="DL494">
            <v>-252.41815000004135</v>
          </cell>
          <cell r="DM494">
            <v>-162.1165799999726</v>
          </cell>
          <cell r="DN494">
            <v>-103.52890999999363</v>
          </cell>
          <cell r="DO494">
            <v>-62.788050000002841</v>
          </cell>
          <cell r="DP494">
            <v>-334.66847000000416</v>
          </cell>
          <cell r="DQ494">
            <v>-30.279229999985546</v>
          </cell>
          <cell r="DR494">
            <v>955.28875999990851</v>
          </cell>
          <cell r="DS494">
            <v>-27.928130000014789</v>
          </cell>
          <cell r="DT494">
            <v>-48.485289999982342</v>
          </cell>
          <cell r="DU494">
            <v>1068.7036899999948</v>
          </cell>
          <cell r="DV494">
            <v>9.531299999973271</v>
          </cell>
          <cell r="DW494">
            <v>-62.865270000009332</v>
          </cell>
          <cell r="DX494">
            <v>292.25943999999436</v>
          </cell>
          <cell r="DY494">
            <v>7.8917599999695085</v>
          </cell>
          <cell r="DZ494">
            <v>-104.40686000004644</v>
          </cell>
          <cell r="EA494">
            <v>-50.114769999985583</v>
          </cell>
          <cell r="EB494">
            <v>-45.732380000001285</v>
          </cell>
          <cell r="EC494">
            <v>-58.519510000012815</v>
          </cell>
          <cell r="ED494">
            <v>-25.045219999970868</v>
          </cell>
          <cell r="EE494">
            <v>0</v>
          </cell>
        </row>
        <row r="495">
          <cell r="A495">
            <v>0</v>
          </cell>
          <cell r="C495" t="str">
            <v>Naughton - Gas</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cell r="CI495">
            <v>0</v>
          </cell>
          <cell r="CJ495">
            <v>0</v>
          </cell>
          <cell r="CK495">
            <v>0</v>
          </cell>
          <cell r="CL495">
            <v>0</v>
          </cell>
          <cell r="CM495">
            <v>0</v>
          </cell>
          <cell r="CN495">
            <v>0</v>
          </cell>
          <cell r="CO495">
            <v>0</v>
          </cell>
          <cell r="CP495">
            <v>0</v>
          </cell>
          <cell r="CQ495">
            <v>0</v>
          </cell>
          <cell r="CR495">
            <v>0</v>
          </cell>
          <cell r="CS495">
            <v>0</v>
          </cell>
          <cell r="CT495">
            <v>0</v>
          </cell>
          <cell r="CU495">
            <v>0</v>
          </cell>
          <cell r="CV495">
            <v>0</v>
          </cell>
          <cell r="CW495">
            <v>0</v>
          </cell>
          <cell r="CX495">
            <v>0</v>
          </cell>
          <cell r="CY495">
            <v>0</v>
          </cell>
          <cell r="CZ495">
            <v>0</v>
          </cell>
          <cell r="DA495">
            <v>0</v>
          </cell>
          <cell r="DB495">
            <v>0</v>
          </cell>
          <cell r="DC495">
            <v>0</v>
          </cell>
          <cell r="DD495">
            <v>0</v>
          </cell>
          <cell r="DE495">
            <v>0</v>
          </cell>
          <cell r="DF495">
            <v>0</v>
          </cell>
          <cell r="DG495">
            <v>0</v>
          </cell>
          <cell r="DH495">
            <v>0</v>
          </cell>
          <cell r="DI495">
            <v>0</v>
          </cell>
          <cell r="DJ495">
            <v>0</v>
          </cell>
          <cell r="DK495">
            <v>0</v>
          </cell>
          <cell r="DL495">
            <v>0</v>
          </cell>
          <cell r="DM495">
            <v>0</v>
          </cell>
          <cell r="DN495">
            <v>0</v>
          </cell>
          <cell r="DO495">
            <v>0</v>
          </cell>
          <cell r="DP495">
            <v>0</v>
          </cell>
          <cell r="DQ495">
            <v>0</v>
          </cell>
          <cell r="DR495">
            <v>0</v>
          </cell>
          <cell r="DS495">
            <v>0</v>
          </cell>
          <cell r="DT495">
            <v>0</v>
          </cell>
          <cell r="DU495">
            <v>0</v>
          </cell>
          <cell r="DV495">
            <v>0</v>
          </cell>
          <cell r="DW495">
            <v>0</v>
          </cell>
          <cell r="DX495">
            <v>0</v>
          </cell>
          <cell r="DY495">
            <v>0</v>
          </cell>
          <cell r="DZ495">
            <v>0</v>
          </cell>
          <cell r="EA495">
            <v>0</v>
          </cell>
          <cell r="EB495">
            <v>0</v>
          </cell>
          <cell r="EC495">
            <v>0</v>
          </cell>
          <cell r="ED495">
            <v>0</v>
          </cell>
          <cell r="EE495">
            <v>0</v>
          </cell>
        </row>
        <row r="496">
          <cell r="A496">
            <v>0</v>
          </cell>
          <cell r="C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0</v>
          </cell>
          <cell r="CB496">
            <v>0</v>
          </cell>
          <cell r="CC496">
            <v>0</v>
          </cell>
          <cell r="CD496">
            <v>0</v>
          </cell>
          <cell r="CE496">
            <v>0</v>
          </cell>
          <cell r="CF496">
            <v>0</v>
          </cell>
          <cell r="CG496">
            <v>0</v>
          </cell>
          <cell r="CH496">
            <v>0</v>
          </cell>
          <cell r="CI496">
            <v>0</v>
          </cell>
          <cell r="CJ496">
            <v>0</v>
          </cell>
          <cell r="CK496">
            <v>0</v>
          </cell>
          <cell r="CL496">
            <v>0</v>
          </cell>
          <cell r="CM496">
            <v>0</v>
          </cell>
          <cell r="CN496">
            <v>0</v>
          </cell>
          <cell r="CO496">
            <v>0</v>
          </cell>
          <cell r="CP496">
            <v>0</v>
          </cell>
          <cell r="CQ496">
            <v>0</v>
          </cell>
          <cell r="CR496">
            <v>0</v>
          </cell>
          <cell r="CS496">
            <v>0</v>
          </cell>
          <cell r="CT496">
            <v>0</v>
          </cell>
          <cell r="CU496">
            <v>0</v>
          </cell>
          <cell r="CV496">
            <v>0</v>
          </cell>
          <cell r="CW496">
            <v>0</v>
          </cell>
          <cell r="CX496">
            <v>0</v>
          </cell>
          <cell r="CY496">
            <v>0</v>
          </cell>
          <cell r="CZ496">
            <v>0</v>
          </cell>
          <cell r="DA496">
            <v>0</v>
          </cell>
          <cell r="DB496">
            <v>0</v>
          </cell>
          <cell r="DC496">
            <v>0</v>
          </cell>
          <cell r="DD496">
            <v>0</v>
          </cell>
          <cell r="DE496">
            <v>0</v>
          </cell>
          <cell r="DF496">
            <v>0</v>
          </cell>
          <cell r="DG496">
            <v>0</v>
          </cell>
          <cell r="DH496">
            <v>0</v>
          </cell>
          <cell r="DI496">
            <v>0</v>
          </cell>
          <cell r="DJ496">
            <v>0</v>
          </cell>
          <cell r="DK496">
            <v>0</v>
          </cell>
          <cell r="DL496">
            <v>0</v>
          </cell>
          <cell r="DM496">
            <v>0</v>
          </cell>
          <cell r="DN496">
            <v>0</v>
          </cell>
          <cell r="DO496">
            <v>0</v>
          </cell>
          <cell r="DP496">
            <v>0</v>
          </cell>
          <cell r="DQ496">
            <v>0</v>
          </cell>
          <cell r="DR496">
            <v>0</v>
          </cell>
          <cell r="DS496">
            <v>0</v>
          </cell>
          <cell r="DT496">
            <v>0</v>
          </cell>
          <cell r="DU496">
            <v>0</v>
          </cell>
          <cell r="DV496">
            <v>0</v>
          </cell>
          <cell r="DW496">
            <v>0</v>
          </cell>
          <cell r="DX496">
            <v>0</v>
          </cell>
          <cell r="DY496">
            <v>0</v>
          </cell>
          <cell r="DZ496">
            <v>0</v>
          </cell>
          <cell r="EA496">
            <v>0</v>
          </cell>
          <cell r="EB496">
            <v>0</v>
          </cell>
          <cell r="EC496">
            <v>0</v>
          </cell>
          <cell r="ED496">
            <v>0</v>
          </cell>
          <cell r="EE496">
            <v>0</v>
          </cell>
        </row>
        <row r="497">
          <cell r="A497" t="str">
            <v>Total Gas Generation</v>
          </cell>
          <cell r="F497">
            <v>-107.19458000001032</v>
          </cell>
          <cell r="G497">
            <v>-4.8228499999968335</v>
          </cell>
          <cell r="H497">
            <v>-10.405820000014501</v>
          </cell>
          <cell r="I497">
            <v>0</v>
          </cell>
          <cell r="J497">
            <v>-115.01285999990068</v>
          </cell>
          <cell r="K497">
            <v>-262.999199999962</v>
          </cell>
          <cell r="L497">
            <v>-184.58875700016506</v>
          </cell>
          <cell r="M497">
            <v>-7.40360700013116</v>
          </cell>
          <cell r="N497">
            <v>-47.987343000015244</v>
          </cell>
          <cell r="O497">
            <v>-23.939940000185743</v>
          </cell>
          <cell r="P497">
            <v>0</v>
          </cell>
          <cell r="Q497">
            <v>-756.44208999990951</v>
          </cell>
          <cell r="R497">
            <v>-2275.0860580019653</v>
          </cell>
          <cell r="S497">
            <v>-364.65718000009656</v>
          </cell>
          <cell r="T497">
            <v>-305.00298299989663</v>
          </cell>
          <cell r="U497">
            <v>-189.40811000019312</v>
          </cell>
          <cell r="V497">
            <v>-1.1162090001162142</v>
          </cell>
          <cell r="W497">
            <v>-191.46549299987964</v>
          </cell>
          <cell r="X497">
            <v>-66.3779649999924</v>
          </cell>
          <cell r="Y497">
            <v>-180.06804700009525</v>
          </cell>
          <cell r="Z497">
            <v>-167.20849550003186</v>
          </cell>
          <cell r="AA497">
            <v>-101.86451400001533</v>
          </cell>
          <cell r="AB497">
            <v>-141.620390499942</v>
          </cell>
          <cell r="AC497">
            <v>-21.6000800000038</v>
          </cell>
          <cell r="AD497">
            <v>-544.69659100007266</v>
          </cell>
          <cell r="AE497">
            <v>-2693.0719679966569</v>
          </cell>
          <cell r="AF497">
            <v>-91.701054000062868</v>
          </cell>
          <cell r="AG497">
            <v>-743.67901000007987</v>
          </cell>
          <cell r="AH497">
            <v>-444.40770999994129</v>
          </cell>
          <cell r="AI497">
            <v>-122.31795000005513</v>
          </cell>
          <cell r="AJ497">
            <v>-100.47974399989471</v>
          </cell>
          <cell r="AK497">
            <v>-83.094032500172034</v>
          </cell>
          <cell r="AL497">
            <v>-122.64342399989255</v>
          </cell>
          <cell r="AM497">
            <v>-191.98628150019795</v>
          </cell>
          <cell r="AN497">
            <v>-382.53542699990794</v>
          </cell>
          <cell r="AO497">
            <v>-80.078850000165403</v>
          </cell>
          <cell r="AP497">
            <v>-0.14475500001572073</v>
          </cell>
          <cell r="AQ497">
            <v>-330.00372999999672</v>
          </cell>
          <cell r="AR497">
            <v>5164.7037814967334</v>
          </cell>
          <cell r="AS497">
            <v>-303.73004900000524</v>
          </cell>
          <cell r="AT497">
            <v>-118.89853099989705</v>
          </cell>
          <cell r="AU497">
            <v>5763.9901399998926</v>
          </cell>
          <cell r="AV497">
            <v>401.84362250007689</v>
          </cell>
          <cell r="AW497">
            <v>16.842928000027314</v>
          </cell>
          <cell r="AX497">
            <v>42.833223999943584</v>
          </cell>
          <cell r="AY497">
            <v>-49.998429999686778</v>
          </cell>
          <cell r="AZ497">
            <v>-16.749589999904856</v>
          </cell>
          <cell r="BA497">
            <v>-21.167043999768794</v>
          </cell>
          <cell r="BB497">
            <v>-140.15283300005831</v>
          </cell>
          <cell r="BC497">
            <v>-251.42158299998846</v>
          </cell>
          <cell r="BD497">
            <v>-158.68807300005574</v>
          </cell>
          <cell r="BE497">
            <v>1212.3914370052516</v>
          </cell>
          <cell r="BF497">
            <v>-367.49460100010037</v>
          </cell>
          <cell r="BG497">
            <v>2408.0282580000348</v>
          </cell>
          <cell r="BH497">
            <v>-33.894190000137314</v>
          </cell>
          <cell r="BI497">
            <v>322.88363499986008</v>
          </cell>
          <cell r="BJ497">
            <v>11.56844999990426</v>
          </cell>
          <cell r="BK497">
            <v>-38.423615999985486</v>
          </cell>
          <cell r="BL497">
            <v>-145.16138499975204</v>
          </cell>
          <cell r="BM497">
            <v>-88.92250100011006</v>
          </cell>
          <cell r="BN497">
            <v>-15.212807000149041</v>
          </cell>
          <cell r="BO497">
            <v>-82.404142000013962</v>
          </cell>
          <cell r="BP497">
            <v>-469.11775900016073</v>
          </cell>
          <cell r="BQ497">
            <v>-289.4579050000757</v>
          </cell>
          <cell r="BR497">
            <v>-1521.8793160002679</v>
          </cell>
          <cell r="BS497">
            <v>-303.28459999989718</v>
          </cell>
          <cell r="BT497">
            <v>-108.86725449981168</v>
          </cell>
          <cell r="BU497">
            <v>24.900694499956444</v>
          </cell>
          <cell r="BV497">
            <v>377.23918050038628</v>
          </cell>
          <cell r="BW497">
            <v>-208.40245299972594</v>
          </cell>
          <cell r="BX497">
            <v>-195.65355749987066</v>
          </cell>
          <cell r="BY497">
            <v>-41.331252500182018</v>
          </cell>
          <cell r="BZ497">
            <v>-223.42540249996819</v>
          </cell>
          <cell r="CA497">
            <v>-99.375860000029206</v>
          </cell>
          <cell r="CB497">
            <v>-299.23518800002057</v>
          </cell>
          <cell r="CC497">
            <v>-194.19505000009667</v>
          </cell>
          <cell r="CD497">
            <v>-250.24857299996074</v>
          </cell>
          <cell r="CE497">
            <v>-7731.6632819995284</v>
          </cell>
          <cell r="CF497">
            <v>-315.73514200001955</v>
          </cell>
          <cell r="CG497">
            <v>-290.72983999992721</v>
          </cell>
          <cell r="CH497">
            <v>-156.39256999990903</v>
          </cell>
          <cell r="CI497">
            <v>148.42751199984923</v>
          </cell>
          <cell r="CJ497">
            <v>2.095679999969434</v>
          </cell>
          <cell r="CK497">
            <v>32.096322999917902</v>
          </cell>
          <cell r="CL497">
            <v>-992.06278399983421</v>
          </cell>
          <cell r="CM497">
            <v>-5235.0700979998801</v>
          </cell>
          <cell r="CN497">
            <v>-64.768349000019953</v>
          </cell>
          <cell r="CO497">
            <v>-201.70577300002333</v>
          </cell>
          <cell r="CP497">
            <v>-425.97012199985329</v>
          </cell>
          <cell r="CQ497">
            <v>-231.84811899997294</v>
          </cell>
          <cell r="CR497">
            <v>-6078.7981275003403</v>
          </cell>
          <cell r="CS497">
            <v>-131.03442000003997</v>
          </cell>
          <cell r="CT497">
            <v>-257.35370500001591</v>
          </cell>
          <cell r="CU497">
            <v>-158.76362999994308</v>
          </cell>
          <cell r="CV497">
            <v>-78.842997999978252</v>
          </cell>
          <cell r="CW497">
            <v>329.38520000001881</v>
          </cell>
          <cell r="CX497">
            <v>-80.579861999955028</v>
          </cell>
          <cell r="CY497">
            <v>-985.98383899987675</v>
          </cell>
          <cell r="CZ497">
            <v>-379.56498350016773</v>
          </cell>
          <cell r="DA497">
            <v>-3222.6483399998397</v>
          </cell>
          <cell r="DB497">
            <v>-271.37914999993518</v>
          </cell>
          <cell r="DC497">
            <v>-338.31367999990471</v>
          </cell>
          <cell r="DD497">
            <v>-503.7187200000044</v>
          </cell>
          <cell r="DE497">
            <v>-3333.3234675023705</v>
          </cell>
          <cell r="DF497">
            <v>-188.20894000004046</v>
          </cell>
          <cell r="DG497">
            <v>-217.17195200012065</v>
          </cell>
          <cell r="DH497">
            <v>-130.78642400004901</v>
          </cell>
          <cell r="DI497">
            <v>-65.189720000023954</v>
          </cell>
          <cell r="DJ497">
            <v>38.537905999983195</v>
          </cell>
          <cell r="DK497">
            <v>391.58305899996776</v>
          </cell>
          <cell r="DL497">
            <v>-771.2651200001128</v>
          </cell>
          <cell r="DM497">
            <v>-702.64162700017914</v>
          </cell>
          <cell r="DN497">
            <v>-642.03010350000113</v>
          </cell>
          <cell r="DO497">
            <v>-493.91902000003029</v>
          </cell>
          <cell r="DP497">
            <v>-267.37281800014898</v>
          </cell>
          <cell r="DQ497">
            <v>-284.85870800004341</v>
          </cell>
          <cell r="DR497">
            <v>-1012.9836750011891</v>
          </cell>
          <cell r="DS497">
            <v>-150.14124200004153</v>
          </cell>
          <cell r="DT497">
            <v>-163.34408999979496</v>
          </cell>
          <cell r="DU497">
            <v>765.04888699995354</v>
          </cell>
          <cell r="DV497">
            <v>87.581665999721736</v>
          </cell>
          <cell r="DW497">
            <v>-115.73394750000443</v>
          </cell>
          <cell r="DX497">
            <v>-223.16510999994352</v>
          </cell>
          <cell r="DY497">
            <v>-73.2882910000626</v>
          </cell>
          <cell r="DZ497">
            <v>-330.24192700022832</v>
          </cell>
          <cell r="EA497">
            <v>-155.9370625000447</v>
          </cell>
          <cell r="EB497">
            <v>-176.05940000002738</v>
          </cell>
          <cell r="EC497">
            <v>-259.35225000022911</v>
          </cell>
          <cell r="ED497">
            <v>-218.35090799978934</v>
          </cell>
          <cell r="EE497">
            <v>0</v>
          </cell>
        </row>
        <row r="498">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0</v>
          </cell>
          <cell r="CB498">
            <v>0</v>
          </cell>
          <cell r="CC498">
            <v>0</v>
          </cell>
          <cell r="CD498">
            <v>0</v>
          </cell>
          <cell r="CE498">
            <v>0</v>
          </cell>
          <cell r="CF498">
            <v>0</v>
          </cell>
          <cell r="CG498">
            <v>0</v>
          </cell>
          <cell r="CH498">
            <v>0</v>
          </cell>
          <cell r="CI498">
            <v>0</v>
          </cell>
          <cell r="CJ498">
            <v>0</v>
          </cell>
          <cell r="CK498">
            <v>0</v>
          </cell>
          <cell r="CL498">
            <v>0</v>
          </cell>
          <cell r="CM498">
            <v>0</v>
          </cell>
          <cell r="CN498">
            <v>0</v>
          </cell>
          <cell r="CO498">
            <v>0</v>
          </cell>
          <cell r="CP498">
            <v>0</v>
          </cell>
          <cell r="CQ498">
            <v>0</v>
          </cell>
          <cell r="CR498">
            <v>0</v>
          </cell>
          <cell r="CS498">
            <v>0</v>
          </cell>
          <cell r="CT498">
            <v>0</v>
          </cell>
          <cell r="CU498">
            <v>0</v>
          </cell>
          <cell r="CV498">
            <v>0</v>
          </cell>
          <cell r="CW498">
            <v>0</v>
          </cell>
          <cell r="CX498">
            <v>0</v>
          </cell>
          <cell r="CY498">
            <v>0</v>
          </cell>
          <cell r="CZ498">
            <v>0</v>
          </cell>
          <cell r="DA498">
            <v>0</v>
          </cell>
          <cell r="DB498">
            <v>0</v>
          </cell>
          <cell r="DC498">
            <v>0</v>
          </cell>
          <cell r="DD498">
            <v>0</v>
          </cell>
          <cell r="DE498">
            <v>0</v>
          </cell>
          <cell r="DF498">
            <v>0</v>
          </cell>
          <cell r="DG498">
            <v>0</v>
          </cell>
          <cell r="DH498">
            <v>0</v>
          </cell>
          <cell r="DI498">
            <v>0</v>
          </cell>
          <cell r="DJ498">
            <v>0</v>
          </cell>
          <cell r="DK498">
            <v>0</v>
          </cell>
          <cell r="DL498">
            <v>0</v>
          </cell>
          <cell r="DM498">
            <v>0</v>
          </cell>
          <cell r="DN498">
            <v>0</v>
          </cell>
          <cell r="DO498">
            <v>0</v>
          </cell>
          <cell r="DP498">
            <v>0</v>
          </cell>
          <cell r="DQ498">
            <v>0</v>
          </cell>
          <cell r="DR498">
            <v>0</v>
          </cell>
          <cell r="DS498">
            <v>0</v>
          </cell>
          <cell r="DT498">
            <v>0</v>
          </cell>
          <cell r="DU498">
            <v>0</v>
          </cell>
          <cell r="DV498">
            <v>0</v>
          </cell>
          <cell r="DW498">
            <v>0</v>
          </cell>
          <cell r="DX498">
            <v>0</v>
          </cell>
          <cell r="DY498">
            <v>0</v>
          </cell>
          <cell r="DZ498">
            <v>0</v>
          </cell>
          <cell r="EA498">
            <v>0</v>
          </cell>
          <cell r="EB498">
            <v>0</v>
          </cell>
          <cell r="EC498">
            <v>0</v>
          </cell>
          <cell r="ED498">
            <v>0</v>
          </cell>
          <cell r="EE498">
            <v>0</v>
          </cell>
        </row>
        <row r="499">
          <cell r="A499" t="str">
            <v>Hydro Generation</v>
          </cell>
          <cell r="C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0</v>
          </cell>
          <cell r="CB499">
            <v>0</v>
          </cell>
          <cell r="CC499">
            <v>0</v>
          </cell>
          <cell r="CD499">
            <v>0</v>
          </cell>
          <cell r="CE499">
            <v>0</v>
          </cell>
          <cell r="CF499">
            <v>0</v>
          </cell>
          <cell r="CG499">
            <v>0</v>
          </cell>
          <cell r="CH499">
            <v>0</v>
          </cell>
          <cell r="CI499">
            <v>0</v>
          </cell>
          <cell r="CJ499">
            <v>0</v>
          </cell>
          <cell r="CK499">
            <v>0</v>
          </cell>
          <cell r="CL499">
            <v>0</v>
          </cell>
          <cell r="CM499">
            <v>0</v>
          </cell>
          <cell r="CN499">
            <v>0</v>
          </cell>
          <cell r="CO499">
            <v>0</v>
          </cell>
          <cell r="CP499">
            <v>0</v>
          </cell>
          <cell r="CQ499">
            <v>0</v>
          </cell>
          <cell r="CR499">
            <v>0</v>
          </cell>
          <cell r="CS499">
            <v>0</v>
          </cell>
          <cell r="CT499">
            <v>0</v>
          </cell>
          <cell r="CU499">
            <v>0</v>
          </cell>
          <cell r="CV499">
            <v>0</v>
          </cell>
          <cell r="CW499">
            <v>0</v>
          </cell>
          <cell r="CX499">
            <v>0</v>
          </cell>
          <cell r="CY499">
            <v>0</v>
          </cell>
          <cell r="CZ499">
            <v>0</v>
          </cell>
          <cell r="DA499">
            <v>0</v>
          </cell>
          <cell r="DB499">
            <v>0</v>
          </cell>
          <cell r="DC499">
            <v>0</v>
          </cell>
          <cell r="DD499">
            <v>0</v>
          </cell>
          <cell r="DE499">
            <v>0</v>
          </cell>
          <cell r="DF499">
            <v>0</v>
          </cell>
          <cell r="DG499">
            <v>0</v>
          </cell>
          <cell r="DH499">
            <v>0</v>
          </cell>
          <cell r="DI499">
            <v>0</v>
          </cell>
          <cell r="DJ499">
            <v>0</v>
          </cell>
          <cell r="DK499">
            <v>0</v>
          </cell>
          <cell r="DL499">
            <v>0</v>
          </cell>
          <cell r="DM499">
            <v>0</v>
          </cell>
          <cell r="DN499">
            <v>0</v>
          </cell>
          <cell r="DO499">
            <v>0</v>
          </cell>
          <cell r="DP499">
            <v>0</v>
          </cell>
          <cell r="DQ499">
            <v>0</v>
          </cell>
          <cell r="DR499">
            <v>0</v>
          </cell>
          <cell r="DS499">
            <v>0</v>
          </cell>
          <cell r="DT499">
            <v>0</v>
          </cell>
          <cell r="DU499">
            <v>0</v>
          </cell>
          <cell r="DV499">
            <v>0</v>
          </cell>
          <cell r="DW499">
            <v>0</v>
          </cell>
          <cell r="DX499">
            <v>0</v>
          </cell>
          <cell r="DY499">
            <v>0</v>
          </cell>
          <cell r="DZ499">
            <v>0</v>
          </cell>
          <cell r="EA499">
            <v>0</v>
          </cell>
          <cell r="EB499">
            <v>0</v>
          </cell>
          <cell r="EC499">
            <v>0</v>
          </cell>
          <cell r="ED499">
            <v>0</v>
          </cell>
          <cell r="EE499">
            <v>0</v>
          </cell>
        </row>
        <row r="500">
          <cell r="A500">
            <v>0</v>
          </cell>
          <cell r="C500" t="str">
            <v>West Hydro</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0</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row>
        <row r="501">
          <cell r="A501">
            <v>0</v>
          </cell>
          <cell r="C501" t="str">
            <v>East Hydro</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0</v>
          </cell>
          <cell r="CB501">
            <v>0</v>
          </cell>
          <cell r="CC501">
            <v>0</v>
          </cell>
          <cell r="CD501">
            <v>0</v>
          </cell>
          <cell r="CE501">
            <v>0</v>
          </cell>
          <cell r="CF501">
            <v>0</v>
          </cell>
          <cell r="CG501">
            <v>0</v>
          </cell>
          <cell r="CH501">
            <v>0</v>
          </cell>
          <cell r="CI501">
            <v>0</v>
          </cell>
          <cell r="CJ501">
            <v>0</v>
          </cell>
          <cell r="CK501">
            <v>0</v>
          </cell>
          <cell r="CL501">
            <v>0</v>
          </cell>
          <cell r="CM501">
            <v>0</v>
          </cell>
          <cell r="CN501">
            <v>0</v>
          </cell>
          <cell r="CO501">
            <v>0</v>
          </cell>
          <cell r="CP501">
            <v>0</v>
          </cell>
          <cell r="CQ501">
            <v>0</v>
          </cell>
          <cell r="CR501">
            <v>0</v>
          </cell>
          <cell r="CS501">
            <v>0</v>
          </cell>
          <cell r="CT501">
            <v>0</v>
          </cell>
          <cell r="CU501">
            <v>0</v>
          </cell>
          <cell r="CV501">
            <v>0</v>
          </cell>
          <cell r="CW501">
            <v>0</v>
          </cell>
          <cell r="CX501">
            <v>0</v>
          </cell>
          <cell r="CY501">
            <v>0</v>
          </cell>
          <cell r="CZ501">
            <v>0</v>
          </cell>
          <cell r="DA501">
            <v>0</v>
          </cell>
          <cell r="DB501">
            <v>0</v>
          </cell>
          <cell r="DC501">
            <v>0</v>
          </cell>
          <cell r="DD501">
            <v>0</v>
          </cell>
          <cell r="DE501">
            <v>0</v>
          </cell>
          <cell r="DF501">
            <v>0</v>
          </cell>
          <cell r="DG501">
            <v>0</v>
          </cell>
          <cell r="DH501">
            <v>0</v>
          </cell>
          <cell r="DI501">
            <v>0</v>
          </cell>
          <cell r="DJ501">
            <v>0</v>
          </cell>
          <cell r="DK501">
            <v>0</v>
          </cell>
          <cell r="DL501">
            <v>0</v>
          </cell>
          <cell r="DM501">
            <v>0</v>
          </cell>
          <cell r="DN501">
            <v>0</v>
          </cell>
          <cell r="DO501">
            <v>0</v>
          </cell>
          <cell r="DP501">
            <v>0</v>
          </cell>
          <cell r="DQ501">
            <v>0</v>
          </cell>
          <cell r="DR501">
            <v>0</v>
          </cell>
          <cell r="DS501">
            <v>0</v>
          </cell>
          <cell r="DT501">
            <v>0</v>
          </cell>
          <cell r="DU501">
            <v>0</v>
          </cell>
          <cell r="DV501">
            <v>0</v>
          </cell>
          <cell r="DW501">
            <v>0</v>
          </cell>
          <cell r="DX501">
            <v>0</v>
          </cell>
          <cell r="DY501">
            <v>0</v>
          </cell>
          <cell r="DZ501">
            <v>0</v>
          </cell>
          <cell r="EA501">
            <v>0</v>
          </cell>
          <cell r="EB501">
            <v>0</v>
          </cell>
          <cell r="EC501">
            <v>0</v>
          </cell>
          <cell r="ED501">
            <v>0</v>
          </cell>
          <cell r="EE501">
            <v>0</v>
          </cell>
        </row>
        <row r="502">
          <cell r="A502">
            <v>0</v>
          </cell>
          <cell r="C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0</v>
          </cell>
          <cell r="CB502">
            <v>0</v>
          </cell>
          <cell r="CC502">
            <v>0</v>
          </cell>
          <cell r="CD502">
            <v>0</v>
          </cell>
          <cell r="CE502">
            <v>0</v>
          </cell>
          <cell r="CF502">
            <v>0</v>
          </cell>
          <cell r="CG502">
            <v>0</v>
          </cell>
          <cell r="CH502">
            <v>0</v>
          </cell>
          <cell r="CI502">
            <v>0</v>
          </cell>
          <cell r="CJ502">
            <v>0</v>
          </cell>
          <cell r="CK502">
            <v>0</v>
          </cell>
          <cell r="CL502">
            <v>0</v>
          </cell>
          <cell r="CM502">
            <v>0</v>
          </cell>
          <cell r="CN502">
            <v>0</v>
          </cell>
          <cell r="CO502">
            <v>0</v>
          </cell>
          <cell r="CP502">
            <v>0</v>
          </cell>
          <cell r="CQ502">
            <v>0</v>
          </cell>
          <cell r="CR502">
            <v>0</v>
          </cell>
          <cell r="CS502">
            <v>0</v>
          </cell>
          <cell r="CT502">
            <v>0</v>
          </cell>
          <cell r="CU502">
            <v>0</v>
          </cell>
          <cell r="CV502">
            <v>0</v>
          </cell>
          <cell r="CW502">
            <v>0</v>
          </cell>
          <cell r="CX502">
            <v>0</v>
          </cell>
          <cell r="CY502">
            <v>0</v>
          </cell>
          <cell r="CZ502">
            <v>0</v>
          </cell>
          <cell r="DA502">
            <v>0</v>
          </cell>
          <cell r="DB502">
            <v>0</v>
          </cell>
          <cell r="DC502">
            <v>0</v>
          </cell>
          <cell r="DD502">
            <v>0</v>
          </cell>
          <cell r="DE502">
            <v>0</v>
          </cell>
          <cell r="DF502">
            <v>0</v>
          </cell>
          <cell r="DG502">
            <v>0</v>
          </cell>
          <cell r="DH502">
            <v>0</v>
          </cell>
          <cell r="DI502">
            <v>0</v>
          </cell>
          <cell r="DJ502">
            <v>0</v>
          </cell>
          <cell r="DK502">
            <v>0</v>
          </cell>
          <cell r="DL502">
            <v>0</v>
          </cell>
          <cell r="DM502">
            <v>0</v>
          </cell>
          <cell r="DN502">
            <v>0</v>
          </cell>
          <cell r="DO502">
            <v>0</v>
          </cell>
          <cell r="DP502">
            <v>0</v>
          </cell>
          <cell r="DQ502">
            <v>0</v>
          </cell>
          <cell r="DR502">
            <v>0</v>
          </cell>
          <cell r="DS502">
            <v>0</v>
          </cell>
          <cell r="DT502">
            <v>0</v>
          </cell>
          <cell r="DU502">
            <v>0</v>
          </cell>
          <cell r="DV502">
            <v>0</v>
          </cell>
          <cell r="DW502">
            <v>0</v>
          </cell>
          <cell r="DX502">
            <v>0</v>
          </cell>
          <cell r="DY502">
            <v>0</v>
          </cell>
          <cell r="DZ502">
            <v>0</v>
          </cell>
          <cell r="EA502">
            <v>0</v>
          </cell>
          <cell r="EB502">
            <v>0</v>
          </cell>
          <cell r="EC502">
            <v>0</v>
          </cell>
          <cell r="ED502">
            <v>0</v>
          </cell>
          <cell r="EE502">
            <v>0</v>
          </cell>
        </row>
        <row r="503">
          <cell r="A503" t="str">
            <v>Total Hydro Generation</v>
          </cell>
          <cell r="C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0</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row>
        <row r="504">
          <cell r="A504">
            <v>0</v>
          </cell>
          <cell r="C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0</v>
          </cell>
          <cell r="CB504">
            <v>0</v>
          </cell>
          <cell r="CC504">
            <v>0</v>
          </cell>
          <cell r="CD504">
            <v>0</v>
          </cell>
          <cell r="CE504">
            <v>0</v>
          </cell>
          <cell r="CF504">
            <v>0</v>
          </cell>
          <cell r="CG504">
            <v>0</v>
          </cell>
          <cell r="CH504">
            <v>0</v>
          </cell>
          <cell r="CI504">
            <v>0</v>
          </cell>
          <cell r="CJ504">
            <v>0</v>
          </cell>
          <cell r="CK504">
            <v>0</v>
          </cell>
          <cell r="CL504">
            <v>0</v>
          </cell>
          <cell r="CM504">
            <v>0</v>
          </cell>
          <cell r="CN504">
            <v>0</v>
          </cell>
          <cell r="CO504">
            <v>0</v>
          </cell>
          <cell r="CP504">
            <v>0</v>
          </cell>
          <cell r="CQ504">
            <v>0</v>
          </cell>
          <cell r="CR504">
            <v>0</v>
          </cell>
          <cell r="CS504">
            <v>0</v>
          </cell>
          <cell r="CT504">
            <v>0</v>
          </cell>
          <cell r="CU504">
            <v>0</v>
          </cell>
          <cell r="CV504">
            <v>0</v>
          </cell>
          <cell r="CW504">
            <v>0</v>
          </cell>
          <cell r="CX504">
            <v>0</v>
          </cell>
          <cell r="CY504">
            <v>0</v>
          </cell>
          <cell r="CZ504">
            <v>0</v>
          </cell>
          <cell r="DA504">
            <v>0</v>
          </cell>
          <cell r="DB504">
            <v>0</v>
          </cell>
          <cell r="DC504">
            <v>0</v>
          </cell>
          <cell r="DD504">
            <v>0</v>
          </cell>
          <cell r="DE504">
            <v>0</v>
          </cell>
          <cell r="DF504">
            <v>0</v>
          </cell>
          <cell r="DG504">
            <v>0</v>
          </cell>
          <cell r="DH504">
            <v>0</v>
          </cell>
          <cell r="DI504">
            <v>0</v>
          </cell>
          <cell r="DJ504">
            <v>0</v>
          </cell>
          <cell r="DK504">
            <v>0</v>
          </cell>
          <cell r="DL504">
            <v>0</v>
          </cell>
          <cell r="DM504">
            <v>0</v>
          </cell>
          <cell r="DN504">
            <v>0</v>
          </cell>
          <cell r="DO504">
            <v>0</v>
          </cell>
          <cell r="DP504">
            <v>0</v>
          </cell>
          <cell r="DQ504">
            <v>0</v>
          </cell>
          <cell r="DR504">
            <v>0</v>
          </cell>
          <cell r="DS504">
            <v>0</v>
          </cell>
          <cell r="DT504">
            <v>0</v>
          </cell>
          <cell r="DU504">
            <v>0</v>
          </cell>
          <cell r="DV504">
            <v>0</v>
          </cell>
          <cell r="DW504">
            <v>0</v>
          </cell>
          <cell r="DX504">
            <v>0</v>
          </cell>
          <cell r="DY504">
            <v>0</v>
          </cell>
          <cell r="DZ504">
            <v>0</v>
          </cell>
          <cell r="EA504">
            <v>0</v>
          </cell>
          <cell r="EB504">
            <v>0</v>
          </cell>
          <cell r="EC504">
            <v>0</v>
          </cell>
          <cell r="ED504">
            <v>0</v>
          </cell>
          <cell r="EE504">
            <v>0</v>
          </cell>
        </row>
        <row r="505">
          <cell r="A505" t="str">
            <v>Other Generation</v>
          </cell>
          <cell r="C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0</v>
          </cell>
          <cell r="CB505">
            <v>0</v>
          </cell>
          <cell r="CC505">
            <v>0</v>
          </cell>
          <cell r="CD505">
            <v>0</v>
          </cell>
          <cell r="CE505">
            <v>0</v>
          </cell>
          <cell r="CF505">
            <v>0</v>
          </cell>
          <cell r="CG505">
            <v>0</v>
          </cell>
          <cell r="CH505">
            <v>0</v>
          </cell>
          <cell r="CI505">
            <v>0</v>
          </cell>
          <cell r="CJ505">
            <v>0</v>
          </cell>
          <cell r="CK505">
            <v>0</v>
          </cell>
          <cell r="CL505">
            <v>0</v>
          </cell>
          <cell r="CM505">
            <v>0</v>
          </cell>
          <cell r="CN505">
            <v>0</v>
          </cell>
          <cell r="CO505">
            <v>0</v>
          </cell>
          <cell r="CP505">
            <v>0</v>
          </cell>
          <cell r="CQ505">
            <v>0</v>
          </cell>
          <cell r="CR505">
            <v>0</v>
          </cell>
          <cell r="CS505">
            <v>0</v>
          </cell>
          <cell r="CT505">
            <v>0</v>
          </cell>
          <cell r="CU505">
            <v>0</v>
          </cell>
          <cell r="CV505">
            <v>0</v>
          </cell>
          <cell r="CW505">
            <v>0</v>
          </cell>
          <cell r="CX505">
            <v>0</v>
          </cell>
          <cell r="CY505">
            <v>0</v>
          </cell>
          <cell r="CZ505">
            <v>0</v>
          </cell>
          <cell r="DA505">
            <v>0</v>
          </cell>
          <cell r="DB505">
            <v>0</v>
          </cell>
          <cell r="DC505">
            <v>0</v>
          </cell>
          <cell r="DD505">
            <v>0</v>
          </cell>
          <cell r="DE505">
            <v>0</v>
          </cell>
          <cell r="DF505">
            <v>0</v>
          </cell>
          <cell r="DG505">
            <v>0</v>
          </cell>
          <cell r="DH505">
            <v>0</v>
          </cell>
          <cell r="DI505">
            <v>0</v>
          </cell>
          <cell r="DJ505">
            <v>0</v>
          </cell>
          <cell r="DK505">
            <v>0</v>
          </cell>
          <cell r="DL505">
            <v>0</v>
          </cell>
          <cell r="DM505">
            <v>0</v>
          </cell>
          <cell r="DN505">
            <v>0</v>
          </cell>
          <cell r="DO505">
            <v>0</v>
          </cell>
          <cell r="DP505">
            <v>0</v>
          </cell>
          <cell r="DQ505">
            <v>0</v>
          </cell>
          <cell r="DR505">
            <v>0</v>
          </cell>
          <cell r="DS505">
            <v>0</v>
          </cell>
          <cell r="DT505">
            <v>0</v>
          </cell>
          <cell r="DU505">
            <v>0</v>
          </cell>
          <cell r="DV505">
            <v>0</v>
          </cell>
          <cell r="DW505">
            <v>0</v>
          </cell>
          <cell r="DX505">
            <v>0</v>
          </cell>
          <cell r="DY505">
            <v>0</v>
          </cell>
          <cell r="DZ505">
            <v>0</v>
          </cell>
          <cell r="EA505">
            <v>0</v>
          </cell>
          <cell r="EB505">
            <v>0</v>
          </cell>
          <cell r="EC505">
            <v>0</v>
          </cell>
          <cell r="ED505">
            <v>0</v>
          </cell>
          <cell r="EE505">
            <v>0</v>
          </cell>
        </row>
        <row r="506">
          <cell r="C506" t="str">
            <v>Blundell</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I506">
            <v>0</v>
          </cell>
          <cell r="CJ506">
            <v>0</v>
          </cell>
          <cell r="CK506">
            <v>0</v>
          </cell>
          <cell r="CL506">
            <v>0</v>
          </cell>
          <cell r="CM506">
            <v>0</v>
          </cell>
          <cell r="CN506">
            <v>0</v>
          </cell>
          <cell r="CO506">
            <v>0</v>
          </cell>
          <cell r="CP506">
            <v>0</v>
          </cell>
          <cell r="CQ506">
            <v>0</v>
          </cell>
          <cell r="CR506">
            <v>0</v>
          </cell>
          <cell r="CS506">
            <v>0</v>
          </cell>
          <cell r="CT506">
            <v>0</v>
          </cell>
          <cell r="CU506">
            <v>0</v>
          </cell>
          <cell r="CV506">
            <v>0</v>
          </cell>
          <cell r="CW506">
            <v>0</v>
          </cell>
          <cell r="CX506">
            <v>0</v>
          </cell>
          <cell r="CY506">
            <v>0</v>
          </cell>
          <cell r="CZ506">
            <v>0</v>
          </cell>
          <cell r="DA506">
            <v>0</v>
          </cell>
          <cell r="DB506">
            <v>0</v>
          </cell>
          <cell r="DC506">
            <v>0</v>
          </cell>
          <cell r="DD506">
            <v>0</v>
          </cell>
          <cell r="DE506">
            <v>0</v>
          </cell>
          <cell r="DF506">
            <v>0</v>
          </cell>
          <cell r="DG506">
            <v>0</v>
          </cell>
          <cell r="DH506">
            <v>0</v>
          </cell>
          <cell r="DI506">
            <v>0</v>
          </cell>
          <cell r="DJ506">
            <v>0</v>
          </cell>
          <cell r="DK506">
            <v>0</v>
          </cell>
          <cell r="DL506">
            <v>0</v>
          </cell>
          <cell r="DM506">
            <v>0</v>
          </cell>
          <cell r="DN506">
            <v>0</v>
          </cell>
          <cell r="DO506">
            <v>0</v>
          </cell>
          <cell r="DP506">
            <v>0</v>
          </cell>
          <cell r="DQ506">
            <v>0</v>
          </cell>
          <cell r="DR506">
            <v>0</v>
          </cell>
          <cell r="DS506">
            <v>0</v>
          </cell>
          <cell r="DT506">
            <v>0</v>
          </cell>
          <cell r="DU506">
            <v>0</v>
          </cell>
          <cell r="DV506">
            <v>0</v>
          </cell>
          <cell r="DW506">
            <v>0</v>
          </cell>
          <cell r="DX506">
            <v>0</v>
          </cell>
          <cell r="DY506">
            <v>0</v>
          </cell>
          <cell r="DZ506">
            <v>0</v>
          </cell>
          <cell r="EA506">
            <v>0</v>
          </cell>
          <cell r="EB506">
            <v>0</v>
          </cell>
          <cell r="EC506">
            <v>0</v>
          </cell>
          <cell r="ED506">
            <v>0</v>
          </cell>
          <cell r="EE506">
            <v>0</v>
          </cell>
        </row>
        <row r="507">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0</v>
          </cell>
          <cell r="CB507">
            <v>0</v>
          </cell>
          <cell r="CC507">
            <v>0</v>
          </cell>
          <cell r="CD507">
            <v>0</v>
          </cell>
          <cell r="CE507">
            <v>0</v>
          </cell>
          <cell r="CF507">
            <v>0</v>
          </cell>
          <cell r="CG507">
            <v>0</v>
          </cell>
          <cell r="CH507">
            <v>0</v>
          </cell>
          <cell r="CI507">
            <v>0</v>
          </cell>
          <cell r="CJ507">
            <v>0</v>
          </cell>
          <cell r="CK507">
            <v>0</v>
          </cell>
          <cell r="CL507">
            <v>0</v>
          </cell>
          <cell r="CM507">
            <v>0</v>
          </cell>
          <cell r="CN507">
            <v>0</v>
          </cell>
          <cell r="CO507">
            <v>0</v>
          </cell>
          <cell r="CP507">
            <v>0</v>
          </cell>
          <cell r="CQ507">
            <v>0</v>
          </cell>
          <cell r="CR507">
            <v>0</v>
          </cell>
          <cell r="CS507">
            <v>0</v>
          </cell>
          <cell r="CT507">
            <v>0</v>
          </cell>
          <cell r="CU507">
            <v>0</v>
          </cell>
          <cell r="CV507">
            <v>0</v>
          </cell>
          <cell r="CW507">
            <v>0</v>
          </cell>
          <cell r="CX507">
            <v>0</v>
          </cell>
          <cell r="CY507">
            <v>0</v>
          </cell>
          <cell r="CZ507">
            <v>0</v>
          </cell>
          <cell r="DA507">
            <v>0</v>
          </cell>
          <cell r="DB507">
            <v>0</v>
          </cell>
          <cell r="DC507">
            <v>0</v>
          </cell>
          <cell r="DD507">
            <v>0</v>
          </cell>
          <cell r="DE507">
            <v>0</v>
          </cell>
          <cell r="DF507">
            <v>0</v>
          </cell>
          <cell r="DG507">
            <v>0</v>
          </cell>
          <cell r="DH507">
            <v>0</v>
          </cell>
          <cell r="DI507">
            <v>0</v>
          </cell>
          <cell r="DJ507">
            <v>0</v>
          </cell>
          <cell r="DK507">
            <v>0</v>
          </cell>
          <cell r="DL507">
            <v>0</v>
          </cell>
          <cell r="DM507">
            <v>0</v>
          </cell>
          <cell r="DN507">
            <v>0</v>
          </cell>
          <cell r="DO507">
            <v>0</v>
          </cell>
          <cell r="DP507">
            <v>0</v>
          </cell>
          <cell r="DQ507">
            <v>0</v>
          </cell>
          <cell r="DR507">
            <v>0</v>
          </cell>
          <cell r="DS507">
            <v>0</v>
          </cell>
          <cell r="DT507">
            <v>0</v>
          </cell>
          <cell r="DU507">
            <v>0</v>
          </cell>
          <cell r="DV507">
            <v>0</v>
          </cell>
          <cell r="DW507">
            <v>0</v>
          </cell>
          <cell r="DX507">
            <v>0</v>
          </cell>
          <cell r="DY507">
            <v>0</v>
          </cell>
          <cell r="DZ507">
            <v>0</v>
          </cell>
          <cell r="EA507">
            <v>0</v>
          </cell>
          <cell r="EB507">
            <v>0</v>
          </cell>
          <cell r="EC507">
            <v>0</v>
          </cell>
          <cell r="ED507">
            <v>0</v>
          </cell>
          <cell r="EE507">
            <v>0</v>
          </cell>
        </row>
        <row r="508">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0</v>
          </cell>
          <cell r="CB508">
            <v>0</v>
          </cell>
          <cell r="CC508">
            <v>0</v>
          </cell>
          <cell r="CD508">
            <v>0</v>
          </cell>
          <cell r="CE508">
            <v>0</v>
          </cell>
          <cell r="CF508">
            <v>0</v>
          </cell>
          <cell r="CG508">
            <v>0</v>
          </cell>
          <cell r="CH508">
            <v>0</v>
          </cell>
          <cell r="CI508">
            <v>0</v>
          </cell>
          <cell r="CJ508">
            <v>0</v>
          </cell>
          <cell r="CK508">
            <v>0</v>
          </cell>
          <cell r="CL508">
            <v>0</v>
          </cell>
          <cell r="CM508">
            <v>0</v>
          </cell>
          <cell r="CN508">
            <v>0</v>
          </cell>
          <cell r="CO508">
            <v>0</v>
          </cell>
          <cell r="CP508">
            <v>0</v>
          </cell>
          <cell r="CQ508">
            <v>0</v>
          </cell>
          <cell r="CR508">
            <v>0</v>
          </cell>
          <cell r="CS508">
            <v>0</v>
          </cell>
          <cell r="CT508">
            <v>0</v>
          </cell>
          <cell r="CU508">
            <v>0</v>
          </cell>
          <cell r="CV508">
            <v>0</v>
          </cell>
          <cell r="CW508">
            <v>0</v>
          </cell>
          <cell r="CX508">
            <v>0</v>
          </cell>
          <cell r="CY508">
            <v>0</v>
          </cell>
          <cell r="CZ508">
            <v>0</v>
          </cell>
          <cell r="DA508">
            <v>0</v>
          </cell>
          <cell r="DB508">
            <v>0</v>
          </cell>
          <cell r="DC508">
            <v>0</v>
          </cell>
          <cell r="DD508">
            <v>0</v>
          </cell>
          <cell r="DE508">
            <v>0</v>
          </cell>
          <cell r="DF508">
            <v>0</v>
          </cell>
          <cell r="DG508">
            <v>0</v>
          </cell>
          <cell r="DH508">
            <v>0</v>
          </cell>
          <cell r="DI508">
            <v>0</v>
          </cell>
          <cell r="DJ508">
            <v>0</v>
          </cell>
          <cell r="DK508">
            <v>0</v>
          </cell>
          <cell r="DL508">
            <v>0</v>
          </cell>
          <cell r="DM508">
            <v>0</v>
          </cell>
          <cell r="DN508">
            <v>0</v>
          </cell>
          <cell r="DO508">
            <v>0</v>
          </cell>
          <cell r="DP508">
            <v>0</v>
          </cell>
          <cell r="DQ508">
            <v>0</v>
          </cell>
          <cell r="DR508">
            <v>0</v>
          </cell>
          <cell r="DS508">
            <v>0</v>
          </cell>
          <cell r="DT508">
            <v>0</v>
          </cell>
          <cell r="DU508">
            <v>0</v>
          </cell>
          <cell r="DV508">
            <v>0</v>
          </cell>
          <cell r="DW508">
            <v>0</v>
          </cell>
          <cell r="DX508">
            <v>0</v>
          </cell>
          <cell r="DY508">
            <v>0</v>
          </cell>
          <cell r="DZ508">
            <v>0</v>
          </cell>
          <cell r="EA508">
            <v>0</v>
          </cell>
          <cell r="EB508">
            <v>0</v>
          </cell>
          <cell r="EC508">
            <v>0</v>
          </cell>
          <cell r="ED508">
            <v>0</v>
          </cell>
          <cell r="EE508">
            <v>0</v>
          </cell>
        </row>
        <row r="509">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0</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row>
        <row r="510">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0</v>
          </cell>
          <cell r="CB510">
            <v>0</v>
          </cell>
          <cell r="CC510">
            <v>0</v>
          </cell>
          <cell r="CD510">
            <v>0</v>
          </cell>
          <cell r="CE510">
            <v>0</v>
          </cell>
          <cell r="CF510">
            <v>0</v>
          </cell>
          <cell r="CG510">
            <v>0</v>
          </cell>
          <cell r="CH510">
            <v>0</v>
          </cell>
          <cell r="CI510">
            <v>0</v>
          </cell>
          <cell r="CJ510">
            <v>0</v>
          </cell>
          <cell r="CK510">
            <v>0</v>
          </cell>
          <cell r="CL510">
            <v>0</v>
          </cell>
          <cell r="CM510">
            <v>0</v>
          </cell>
          <cell r="CN510">
            <v>0</v>
          </cell>
          <cell r="CO510">
            <v>0</v>
          </cell>
          <cell r="CP510">
            <v>0</v>
          </cell>
          <cell r="CQ510">
            <v>0</v>
          </cell>
          <cell r="CR510">
            <v>0</v>
          </cell>
          <cell r="CS510">
            <v>0</v>
          </cell>
          <cell r="CT510">
            <v>0</v>
          </cell>
          <cell r="CU510">
            <v>0</v>
          </cell>
          <cell r="CV510">
            <v>0</v>
          </cell>
          <cell r="CW510">
            <v>0</v>
          </cell>
          <cell r="CX510">
            <v>0</v>
          </cell>
          <cell r="CY510">
            <v>0</v>
          </cell>
          <cell r="CZ510">
            <v>0</v>
          </cell>
          <cell r="DA510">
            <v>0</v>
          </cell>
          <cell r="DB510">
            <v>0</v>
          </cell>
          <cell r="DC510">
            <v>0</v>
          </cell>
          <cell r="DD510">
            <v>0</v>
          </cell>
          <cell r="DE510">
            <v>0</v>
          </cell>
          <cell r="DF510">
            <v>0</v>
          </cell>
          <cell r="DG510">
            <v>0</v>
          </cell>
          <cell r="DH510">
            <v>0</v>
          </cell>
          <cell r="DI510">
            <v>0</v>
          </cell>
          <cell r="DJ510">
            <v>0</v>
          </cell>
          <cell r="DK510">
            <v>0</v>
          </cell>
          <cell r="DL510">
            <v>0</v>
          </cell>
          <cell r="DM510">
            <v>0</v>
          </cell>
          <cell r="DN510">
            <v>0</v>
          </cell>
          <cell r="DO510">
            <v>0</v>
          </cell>
          <cell r="DP510">
            <v>0</v>
          </cell>
          <cell r="DQ510">
            <v>0</v>
          </cell>
          <cell r="DR510">
            <v>0</v>
          </cell>
          <cell r="DS510">
            <v>0</v>
          </cell>
          <cell r="DT510">
            <v>0</v>
          </cell>
          <cell r="DU510">
            <v>0</v>
          </cell>
          <cell r="DV510">
            <v>0</v>
          </cell>
          <cell r="DW510">
            <v>0</v>
          </cell>
          <cell r="DX510">
            <v>0</v>
          </cell>
          <cell r="DY510">
            <v>0</v>
          </cell>
          <cell r="DZ510">
            <v>0</v>
          </cell>
          <cell r="EA510">
            <v>0</v>
          </cell>
          <cell r="EB510">
            <v>0</v>
          </cell>
          <cell r="EC510">
            <v>0</v>
          </cell>
          <cell r="ED510">
            <v>0</v>
          </cell>
          <cell r="EE510">
            <v>0</v>
          </cell>
        </row>
        <row r="511">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0</v>
          </cell>
          <cell r="CB511">
            <v>0</v>
          </cell>
          <cell r="CC511">
            <v>0</v>
          </cell>
          <cell r="CD511">
            <v>0</v>
          </cell>
          <cell r="CE511">
            <v>0</v>
          </cell>
          <cell r="CF511">
            <v>0</v>
          </cell>
          <cell r="CG511">
            <v>0</v>
          </cell>
          <cell r="CH511">
            <v>0</v>
          </cell>
          <cell r="CI511">
            <v>0</v>
          </cell>
          <cell r="CJ511">
            <v>0</v>
          </cell>
          <cell r="CK511">
            <v>0</v>
          </cell>
          <cell r="CL511">
            <v>0</v>
          </cell>
          <cell r="CM511">
            <v>0</v>
          </cell>
          <cell r="CN511">
            <v>0</v>
          </cell>
          <cell r="CO511">
            <v>0</v>
          </cell>
          <cell r="CP511">
            <v>0</v>
          </cell>
          <cell r="CQ511">
            <v>0</v>
          </cell>
          <cell r="CR511">
            <v>0</v>
          </cell>
          <cell r="CS511">
            <v>0</v>
          </cell>
          <cell r="CT511">
            <v>0</v>
          </cell>
          <cell r="CU511">
            <v>0</v>
          </cell>
          <cell r="CV511">
            <v>0</v>
          </cell>
          <cell r="CW511">
            <v>0</v>
          </cell>
          <cell r="CX511">
            <v>0</v>
          </cell>
          <cell r="CY511">
            <v>0</v>
          </cell>
          <cell r="CZ511">
            <v>0</v>
          </cell>
          <cell r="DA511">
            <v>0</v>
          </cell>
          <cell r="DB511">
            <v>0</v>
          </cell>
          <cell r="DC511">
            <v>0</v>
          </cell>
          <cell r="DD511">
            <v>0</v>
          </cell>
          <cell r="DE511">
            <v>0</v>
          </cell>
          <cell r="DF511">
            <v>0</v>
          </cell>
          <cell r="DG511">
            <v>0</v>
          </cell>
          <cell r="DH511">
            <v>0</v>
          </cell>
          <cell r="DI511">
            <v>0</v>
          </cell>
          <cell r="DJ511">
            <v>0</v>
          </cell>
          <cell r="DK511">
            <v>0</v>
          </cell>
          <cell r="DL511">
            <v>0</v>
          </cell>
          <cell r="DM511">
            <v>0</v>
          </cell>
          <cell r="DN511">
            <v>0</v>
          </cell>
          <cell r="DO511">
            <v>0</v>
          </cell>
          <cell r="DP511">
            <v>0</v>
          </cell>
          <cell r="DQ511">
            <v>0</v>
          </cell>
          <cell r="DR511">
            <v>0</v>
          </cell>
          <cell r="DS511">
            <v>0</v>
          </cell>
          <cell r="DT511">
            <v>0</v>
          </cell>
          <cell r="DU511">
            <v>0</v>
          </cell>
          <cell r="DV511">
            <v>0</v>
          </cell>
          <cell r="DW511">
            <v>0</v>
          </cell>
          <cell r="DX511">
            <v>0</v>
          </cell>
          <cell r="DY511">
            <v>0</v>
          </cell>
          <cell r="DZ511">
            <v>0</v>
          </cell>
          <cell r="EA511">
            <v>0</v>
          </cell>
          <cell r="EB511">
            <v>0</v>
          </cell>
          <cell r="EC511">
            <v>0</v>
          </cell>
          <cell r="ED511">
            <v>0</v>
          </cell>
          <cell r="EE511">
            <v>0</v>
          </cell>
        </row>
        <row r="512">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0</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v>0</v>
          </cell>
          <cell r="EE512">
            <v>0</v>
          </cell>
        </row>
        <row r="513">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0</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cell r="EE513">
            <v>0</v>
          </cell>
        </row>
        <row r="514">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0</v>
          </cell>
          <cell r="CB514">
            <v>0</v>
          </cell>
          <cell r="CC514">
            <v>0</v>
          </cell>
          <cell r="CD514">
            <v>0</v>
          </cell>
          <cell r="CE514">
            <v>0</v>
          </cell>
          <cell r="CF514">
            <v>0</v>
          </cell>
          <cell r="CG514">
            <v>0</v>
          </cell>
          <cell r="CH514">
            <v>0</v>
          </cell>
          <cell r="CI514">
            <v>0</v>
          </cell>
          <cell r="CJ514">
            <v>0</v>
          </cell>
          <cell r="CK514">
            <v>0</v>
          </cell>
          <cell r="CL514">
            <v>0</v>
          </cell>
          <cell r="CM514">
            <v>0</v>
          </cell>
          <cell r="CN514">
            <v>0</v>
          </cell>
          <cell r="CO514">
            <v>0</v>
          </cell>
          <cell r="CP514">
            <v>0</v>
          </cell>
          <cell r="CQ514">
            <v>0</v>
          </cell>
          <cell r="CR514">
            <v>0</v>
          </cell>
          <cell r="CS514">
            <v>0</v>
          </cell>
          <cell r="CT514">
            <v>0</v>
          </cell>
          <cell r="CU514">
            <v>0</v>
          </cell>
          <cell r="CV514">
            <v>0</v>
          </cell>
          <cell r="CW514">
            <v>0</v>
          </cell>
          <cell r="CX514">
            <v>0</v>
          </cell>
          <cell r="CY514">
            <v>0</v>
          </cell>
          <cell r="CZ514">
            <v>0</v>
          </cell>
          <cell r="DA514">
            <v>0</v>
          </cell>
          <cell r="DB514">
            <v>0</v>
          </cell>
          <cell r="DC514">
            <v>0</v>
          </cell>
          <cell r="DD514">
            <v>0</v>
          </cell>
          <cell r="DE514">
            <v>0</v>
          </cell>
          <cell r="DF514">
            <v>0</v>
          </cell>
          <cell r="DG514">
            <v>0</v>
          </cell>
          <cell r="DH514">
            <v>0</v>
          </cell>
          <cell r="DI514">
            <v>0</v>
          </cell>
          <cell r="DJ514">
            <v>0</v>
          </cell>
          <cell r="DK514">
            <v>0</v>
          </cell>
          <cell r="DL514">
            <v>0</v>
          </cell>
          <cell r="DM514">
            <v>0</v>
          </cell>
          <cell r="DN514">
            <v>0</v>
          </cell>
          <cell r="DO514">
            <v>0</v>
          </cell>
          <cell r="DP514">
            <v>0</v>
          </cell>
          <cell r="DQ514">
            <v>0</v>
          </cell>
          <cell r="DR514">
            <v>0</v>
          </cell>
          <cell r="DS514">
            <v>0</v>
          </cell>
          <cell r="DT514">
            <v>0</v>
          </cell>
          <cell r="DU514">
            <v>0</v>
          </cell>
          <cell r="DV514">
            <v>0</v>
          </cell>
          <cell r="DW514">
            <v>0</v>
          </cell>
          <cell r="DX514">
            <v>0</v>
          </cell>
          <cell r="DY514">
            <v>0</v>
          </cell>
          <cell r="DZ514">
            <v>0</v>
          </cell>
          <cell r="EA514">
            <v>0</v>
          </cell>
          <cell r="EB514">
            <v>0</v>
          </cell>
          <cell r="EC514">
            <v>0</v>
          </cell>
          <cell r="ED514">
            <v>0</v>
          </cell>
          <cell r="EE514">
            <v>0</v>
          </cell>
        </row>
        <row r="515">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0</v>
          </cell>
          <cell r="CB515">
            <v>0</v>
          </cell>
          <cell r="CC515">
            <v>0</v>
          </cell>
          <cell r="CD515">
            <v>0</v>
          </cell>
          <cell r="CE515">
            <v>0</v>
          </cell>
          <cell r="CF515">
            <v>0</v>
          </cell>
          <cell r="CG515">
            <v>0</v>
          </cell>
          <cell r="CH515">
            <v>0</v>
          </cell>
          <cell r="CI515">
            <v>0</v>
          </cell>
          <cell r="CJ515">
            <v>0</v>
          </cell>
          <cell r="CK515">
            <v>0</v>
          </cell>
          <cell r="CL515">
            <v>0</v>
          </cell>
          <cell r="CM515">
            <v>0</v>
          </cell>
          <cell r="CN515">
            <v>0</v>
          </cell>
          <cell r="CO515">
            <v>0</v>
          </cell>
          <cell r="CP515">
            <v>0</v>
          </cell>
          <cell r="CQ515">
            <v>0</v>
          </cell>
          <cell r="CR515">
            <v>0</v>
          </cell>
          <cell r="CS515">
            <v>0</v>
          </cell>
          <cell r="CT515">
            <v>0</v>
          </cell>
          <cell r="CU515">
            <v>0</v>
          </cell>
          <cell r="CV515">
            <v>0</v>
          </cell>
          <cell r="CW515">
            <v>0</v>
          </cell>
          <cell r="CX515">
            <v>0</v>
          </cell>
          <cell r="CY515">
            <v>0</v>
          </cell>
          <cell r="CZ515">
            <v>0</v>
          </cell>
          <cell r="DA515">
            <v>0</v>
          </cell>
          <cell r="DB515">
            <v>0</v>
          </cell>
          <cell r="DC515">
            <v>0</v>
          </cell>
          <cell r="DD515">
            <v>0</v>
          </cell>
          <cell r="DE515">
            <v>0</v>
          </cell>
          <cell r="DF515">
            <v>0</v>
          </cell>
          <cell r="DG515">
            <v>0</v>
          </cell>
          <cell r="DH515">
            <v>0</v>
          </cell>
          <cell r="DI515">
            <v>0</v>
          </cell>
          <cell r="DJ515">
            <v>0</v>
          </cell>
          <cell r="DK515">
            <v>0</v>
          </cell>
          <cell r="DL515">
            <v>0</v>
          </cell>
          <cell r="DM515">
            <v>0</v>
          </cell>
          <cell r="DN515">
            <v>0</v>
          </cell>
          <cell r="DO515">
            <v>0</v>
          </cell>
          <cell r="DP515">
            <v>0</v>
          </cell>
          <cell r="DQ515">
            <v>0</v>
          </cell>
          <cell r="DR515">
            <v>0</v>
          </cell>
          <cell r="DS515">
            <v>0</v>
          </cell>
          <cell r="DT515">
            <v>0</v>
          </cell>
          <cell r="DU515">
            <v>0</v>
          </cell>
          <cell r="DV515">
            <v>0</v>
          </cell>
          <cell r="DW515">
            <v>0</v>
          </cell>
          <cell r="DX515">
            <v>0</v>
          </cell>
          <cell r="DY515">
            <v>0</v>
          </cell>
          <cell r="DZ515">
            <v>0</v>
          </cell>
          <cell r="EA515">
            <v>0</v>
          </cell>
          <cell r="EB515">
            <v>0</v>
          </cell>
          <cell r="EC515">
            <v>0</v>
          </cell>
          <cell r="ED515">
            <v>0</v>
          </cell>
          <cell r="EE515">
            <v>0</v>
          </cell>
        </row>
        <row r="516">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0</v>
          </cell>
          <cell r="CB516">
            <v>0</v>
          </cell>
          <cell r="CC516">
            <v>0</v>
          </cell>
          <cell r="CD516">
            <v>0</v>
          </cell>
          <cell r="CE516">
            <v>0</v>
          </cell>
          <cell r="CF516">
            <v>0</v>
          </cell>
          <cell r="CG516">
            <v>0</v>
          </cell>
          <cell r="CH516">
            <v>0</v>
          </cell>
          <cell r="CI516">
            <v>0</v>
          </cell>
          <cell r="CJ516">
            <v>0</v>
          </cell>
          <cell r="CK516">
            <v>0</v>
          </cell>
          <cell r="CL516">
            <v>0</v>
          </cell>
          <cell r="CM516">
            <v>0</v>
          </cell>
          <cell r="CN516">
            <v>0</v>
          </cell>
          <cell r="CO516">
            <v>0</v>
          </cell>
          <cell r="CP516">
            <v>0</v>
          </cell>
          <cell r="CQ516">
            <v>0</v>
          </cell>
          <cell r="CR516">
            <v>0</v>
          </cell>
          <cell r="CS516">
            <v>0</v>
          </cell>
          <cell r="CT516">
            <v>0</v>
          </cell>
          <cell r="CU516">
            <v>0</v>
          </cell>
          <cell r="CV516">
            <v>0</v>
          </cell>
          <cell r="CW516">
            <v>0</v>
          </cell>
          <cell r="CX516">
            <v>0</v>
          </cell>
          <cell r="CY516">
            <v>0</v>
          </cell>
          <cell r="CZ516">
            <v>0</v>
          </cell>
          <cell r="DA516">
            <v>0</v>
          </cell>
          <cell r="DB516">
            <v>0</v>
          </cell>
          <cell r="DC516">
            <v>0</v>
          </cell>
          <cell r="DD516">
            <v>0</v>
          </cell>
          <cell r="DE516">
            <v>0</v>
          </cell>
          <cell r="DF516">
            <v>0</v>
          </cell>
          <cell r="DG516">
            <v>0</v>
          </cell>
          <cell r="DH516">
            <v>0</v>
          </cell>
          <cell r="DI516">
            <v>0</v>
          </cell>
          <cell r="DJ516">
            <v>0</v>
          </cell>
          <cell r="DK516">
            <v>0</v>
          </cell>
          <cell r="DL516">
            <v>0</v>
          </cell>
          <cell r="DM516">
            <v>0</v>
          </cell>
          <cell r="DN516">
            <v>0</v>
          </cell>
          <cell r="DO516">
            <v>0</v>
          </cell>
          <cell r="DP516">
            <v>0</v>
          </cell>
          <cell r="DQ516">
            <v>0</v>
          </cell>
          <cell r="DR516">
            <v>0</v>
          </cell>
          <cell r="DS516">
            <v>0</v>
          </cell>
          <cell r="DT516">
            <v>0</v>
          </cell>
          <cell r="DU516">
            <v>0</v>
          </cell>
          <cell r="DV516">
            <v>0</v>
          </cell>
          <cell r="DW516">
            <v>0</v>
          </cell>
          <cell r="DX516">
            <v>0</v>
          </cell>
          <cell r="DY516">
            <v>0</v>
          </cell>
          <cell r="DZ516">
            <v>0</v>
          </cell>
          <cell r="EA516">
            <v>0</v>
          </cell>
          <cell r="EB516">
            <v>0</v>
          </cell>
          <cell r="EC516">
            <v>0</v>
          </cell>
          <cell r="ED516">
            <v>0</v>
          </cell>
          <cell r="EE516">
            <v>0</v>
          </cell>
        </row>
        <row r="517">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0</v>
          </cell>
          <cell r="CB517">
            <v>0</v>
          </cell>
          <cell r="CC517">
            <v>0</v>
          </cell>
          <cell r="CD517">
            <v>0</v>
          </cell>
          <cell r="CE517">
            <v>0</v>
          </cell>
          <cell r="CF517">
            <v>0</v>
          </cell>
          <cell r="CG517">
            <v>0</v>
          </cell>
          <cell r="CH517">
            <v>0</v>
          </cell>
          <cell r="CI517">
            <v>0</v>
          </cell>
          <cell r="CJ517">
            <v>0</v>
          </cell>
          <cell r="CK517">
            <v>0</v>
          </cell>
          <cell r="CL517">
            <v>0</v>
          </cell>
          <cell r="CM517">
            <v>0</v>
          </cell>
          <cell r="CN517">
            <v>0</v>
          </cell>
          <cell r="CO517">
            <v>0</v>
          </cell>
          <cell r="CP517">
            <v>0</v>
          </cell>
          <cell r="CQ517">
            <v>0</v>
          </cell>
          <cell r="CR517">
            <v>0</v>
          </cell>
          <cell r="CS517">
            <v>0</v>
          </cell>
          <cell r="CT517">
            <v>0</v>
          </cell>
          <cell r="CU517">
            <v>0</v>
          </cell>
          <cell r="CV517">
            <v>0</v>
          </cell>
          <cell r="CW517">
            <v>0</v>
          </cell>
          <cell r="CX517">
            <v>0</v>
          </cell>
          <cell r="CY517">
            <v>0</v>
          </cell>
          <cell r="CZ517">
            <v>0</v>
          </cell>
          <cell r="DA517">
            <v>0</v>
          </cell>
          <cell r="DB517">
            <v>0</v>
          </cell>
          <cell r="DC517">
            <v>0</v>
          </cell>
          <cell r="DD517">
            <v>0</v>
          </cell>
          <cell r="DE517">
            <v>0</v>
          </cell>
          <cell r="DF517">
            <v>0</v>
          </cell>
          <cell r="DG517">
            <v>0</v>
          </cell>
          <cell r="DH517">
            <v>0</v>
          </cell>
          <cell r="DI517">
            <v>0</v>
          </cell>
          <cell r="DJ517">
            <v>0</v>
          </cell>
          <cell r="DK517">
            <v>0</v>
          </cell>
          <cell r="DL517">
            <v>0</v>
          </cell>
          <cell r="DM517">
            <v>0</v>
          </cell>
          <cell r="DN517">
            <v>0</v>
          </cell>
          <cell r="DO517">
            <v>0</v>
          </cell>
          <cell r="DP517">
            <v>0</v>
          </cell>
          <cell r="DQ517">
            <v>0</v>
          </cell>
          <cell r="DR517">
            <v>0</v>
          </cell>
          <cell r="DS517">
            <v>0</v>
          </cell>
          <cell r="DT517">
            <v>0</v>
          </cell>
          <cell r="DU517">
            <v>0</v>
          </cell>
          <cell r="DV517">
            <v>0</v>
          </cell>
          <cell r="DW517">
            <v>0</v>
          </cell>
          <cell r="DX517">
            <v>0</v>
          </cell>
          <cell r="DY517">
            <v>0</v>
          </cell>
          <cell r="DZ517">
            <v>0</v>
          </cell>
          <cell r="EA517">
            <v>0</v>
          </cell>
          <cell r="EB517">
            <v>0</v>
          </cell>
          <cell r="EC517">
            <v>0</v>
          </cell>
          <cell r="ED517">
            <v>0</v>
          </cell>
          <cell r="EE517">
            <v>0</v>
          </cell>
        </row>
        <row r="518">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0</v>
          </cell>
          <cell r="CB518">
            <v>0</v>
          </cell>
          <cell r="CC518">
            <v>0</v>
          </cell>
          <cell r="CD518">
            <v>0</v>
          </cell>
          <cell r="CE518">
            <v>0</v>
          </cell>
          <cell r="CF518">
            <v>0</v>
          </cell>
          <cell r="CG518">
            <v>0</v>
          </cell>
          <cell r="CH518">
            <v>0</v>
          </cell>
          <cell r="CI518">
            <v>0</v>
          </cell>
          <cell r="CJ518">
            <v>0</v>
          </cell>
          <cell r="CK518">
            <v>0</v>
          </cell>
          <cell r="CL518">
            <v>0</v>
          </cell>
          <cell r="CM518">
            <v>0</v>
          </cell>
          <cell r="CN518">
            <v>0</v>
          </cell>
          <cell r="CO518">
            <v>0</v>
          </cell>
          <cell r="CP518">
            <v>0</v>
          </cell>
          <cell r="CQ518">
            <v>0</v>
          </cell>
          <cell r="CR518">
            <v>0</v>
          </cell>
          <cell r="CS518">
            <v>0</v>
          </cell>
          <cell r="CT518">
            <v>0</v>
          </cell>
          <cell r="CU518">
            <v>0</v>
          </cell>
          <cell r="CV518">
            <v>0</v>
          </cell>
          <cell r="CW518">
            <v>0</v>
          </cell>
          <cell r="CX518">
            <v>0</v>
          </cell>
          <cell r="CY518">
            <v>0</v>
          </cell>
          <cell r="CZ518">
            <v>0</v>
          </cell>
          <cell r="DA518">
            <v>0</v>
          </cell>
          <cell r="DB518">
            <v>0</v>
          </cell>
          <cell r="DC518">
            <v>0</v>
          </cell>
          <cell r="DD518">
            <v>0</v>
          </cell>
          <cell r="DE518">
            <v>0</v>
          </cell>
          <cell r="DF518">
            <v>0</v>
          </cell>
          <cell r="DG518">
            <v>0</v>
          </cell>
          <cell r="DH518">
            <v>0</v>
          </cell>
          <cell r="DI518">
            <v>0</v>
          </cell>
          <cell r="DJ518">
            <v>0</v>
          </cell>
          <cell r="DK518">
            <v>0</v>
          </cell>
          <cell r="DL518">
            <v>0</v>
          </cell>
          <cell r="DM518">
            <v>0</v>
          </cell>
          <cell r="DN518">
            <v>0</v>
          </cell>
          <cell r="DO518">
            <v>0</v>
          </cell>
          <cell r="DP518">
            <v>0</v>
          </cell>
          <cell r="DQ518">
            <v>0</v>
          </cell>
          <cell r="DR518">
            <v>0</v>
          </cell>
          <cell r="DS518">
            <v>0</v>
          </cell>
          <cell r="DT518">
            <v>0</v>
          </cell>
          <cell r="DU518">
            <v>0</v>
          </cell>
          <cell r="DV518">
            <v>0</v>
          </cell>
          <cell r="DW518">
            <v>0</v>
          </cell>
          <cell r="DX518">
            <v>0</v>
          </cell>
          <cell r="DY518">
            <v>0</v>
          </cell>
          <cell r="DZ518">
            <v>0</v>
          </cell>
          <cell r="EA518">
            <v>0</v>
          </cell>
          <cell r="EB518">
            <v>0</v>
          </cell>
          <cell r="EC518">
            <v>0</v>
          </cell>
          <cell r="ED518">
            <v>0</v>
          </cell>
          <cell r="EE518">
            <v>0</v>
          </cell>
        </row>
        <row r="519">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0</v>
          </cell>
          <cell r="CB519">
            <v>0</v>
          </cell>
          <cell r="CC519">
            <v>0</v>
          </cell>
          <cell r="CD519">
            <v>0</v>
          </cell>
          <cell r="CE519">
            <v>0</v>
          </cell>
          <cell r="CF519">
            <v>0</v>
          </cell>
          <cell r="CG519">
            <v>0</v>
          </cell>
          <cell r="CH519">
            <v>0</v>
          </cell>
          <cell r="CI519">
            <v>0</v>
          </cell>
          <cell r="CJ519">
            <v>0</v>
          </cell>
          <cell r="CK519">
            <v>0</v>
          </cell>
          <cell r="CL519">
            <v>0</v>
          </cell>
          <cell r="CM519">
            <v>0</v>
          </cell>
          <cell r="CN519">
            <v>0</v>
          </cell>
          <cell r="CO519">
            <v>0</v>
          </cell>
          <cell r="CP519">
            <v>0</v>
          </cell>
          <cell r="CQ519">
            <v>0</v>
          </cell>
          <cell r="CR519">
            <v>0</v>
          </cell>
          <cell r="CS519">
            <v>0</v>
          </cell>
          <cell r="CT519">
            <v>0</v>
          </cell>
          <cell r="CU519">
            <v>0</v>
          </cell>
          <cell r="CV519">
            <v>0</v>
          </cell>
          <cell r="CW519">
            <v>0</v>
          </cell>
          <cell r="CX519">
            <v>0</v>
          </cell>
          <cell r="CY519">
            <v>0</v>
          </cell>
          <cell r="CZ519">
            <v>0</v>
          </cell>
          <cell r="DA519">
            <v>0</v>
          </cell>
          <cell r="DB519">
            <v>0</v>
          </cell>
          <cell r="DC519">
            <v>0</v>
          </cell>
          <cell r="DD519">
            <v>0</v>
          </cell>
          <cell r="DE519">
            <v>0</v>
          </cell>
          <cell r="DF519">
            <v>0</v>
          </cell>
          <cell r="DG519">
            <v>0</v>
          </cell>
          <cell r="DH519">
            <v>0</v>
          </cell>
          <cell r="DI519">
            <v>0</v>
          </cell>
          <cell r="DJ519">
            <v>0</v>
          </cell>
          <cell r="DK519">
            <v>0</v>
          </cell>
          <cell r="DL519">
            <v>0</v>
          </cell>
          <cell r="DM519">
            <v>0</v>
          </cell>
          <cell r="DN519">
            <v>0</v>
          </cell>
          <cell r="DO519">
            <v>0</v>
          </cell>
          <cell r="DP519">
            <v>0</v>
          </cell>
          <cell r="DQ519">
            <v>0</v>
          </cell>
          <cell r="DR519">
            <v>0</v>
          </cell>
          <cell r="DS519">
            <v>0</v>
          </cell>
          <cell r="DT519">
            <v>0</v>
          </cell>
          <cell r="DU519">
            <v>0</v>
          </cell>
          <cell r="DV519">
            <v>0</v>
          </cell>
          <cell r="DW519">
            <v>0</v>
          </cell>
          <cell r="DX519">
            <v>0</v>
          </cell>
          <cell r="DY519">
            <v>0</v>
          </cell>
          <cell r="DZ519">
            <v>0</v>
          </cell>
          <cell r="EA519">
            <v>0</v>
          </cell>
          <cell r="EB519">
            <v>0</v>
          </cell>
          <cell r="EC519">
            <v>0</v>
          </cell>
          <cell r="ED519">
            <v>0</v>
          </cell>
          <cell r="EE519">
            <v>0</v>
          </cell>
        </row>
        <row r="520">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0</v>
          </cell>
          <cell r="CB520">
            <v>0</v>
          </cell>
          <cell r="CC520">
            <v>0</v>
          </cell>
          <cell r="CD520">
            <v>0</v>
          </cell>
          <cell r="CE520">
            <v>0</v>
          </cell>
          <cell r="CF520">
            <v>0</v>
          </cell>
          <cell r="CG520">
            <v>0</v>
          </cell>
          <cell r="CH520">
            <v>0</v>
          </cell>
          <cell r="CI520">
            <v>0</v>
          </cell>
          <cell r="CJ520">
            <v>0</v>
          </cell>
          <cell r="CK520">
            <v>0</v>
          </cell>
          <cell r="CL520">
            <v>0</v>
          </cell>
          <cell r="CM520">
            <v>0</v>
          </cell>
          <cell r="CN520">
            <v>0</v>
          </cell>
          <cell r="CO520">
            <v>0</v>
          </cell>
          <cell r="CP520">
            <v>0</v>
          </cell>
          <cell r="CQ520">
            <v>0</v>
          </cell>
          <cell r="CR520">
            <v>0</v>
          </cell>
          <cell r="CS520">
            <v>0</v>
          </cell>
          <cell r="CT520">
            <v>0</v>
          </cell>
          <cell r="CU520">
            <v>0</v>
          </cell>
          <cell r="CV520">
            <v>0</v>
          </cell>
          <cell r="CW520">
            <v>0</v>
          </cell>
          <cell r="CX520">
            <v>0</v>
          </cell>
          <cell r="CY520">
            <v>0</v>
          </cell>
          <cell r="CZ520">
            <v>0</v>
          </cell>
          <cell r="DA520">
            <v>0</v>
          </cell>
          <cell r="DB520">
            <v>0</v>
          </cell>
          <cell r="DC520">
            <v>0</v>
          </cell>
          <cell r="DD520">
            <v>0</v>
          </cell>
          <cell r="DE520">
            <v>0</v>
          </cell>
          <cell r="DF520">
            <v>0</v>
          </cell>
          <cell r="DG520">
            <v>0</v>
          </cell>
          <cell r="DH520">
            <v>0</v>
          </cell>
          <cell r="DI520">
            <v>0</v>
          </cell>
          <cell r="DJ520">
            <v>0</v>
          </cell>
          <cell r="DK520">
            <v>0</v>
          </cell>
          <cell r="DL520">
            <v>0</v>
          </cell>
          <cell r="DM520">
            <v>0</v>
          </cell>
          <cell r="DN520">
            <v>0</v>
          </cell>
          <cell r="DO520">
            <v>0</v>
          </cell>
          <cell r="DP520">
            <v>0</v>
          </cell>
          <cell r="DQ520">
            <v>0</v>
          </cell>
          <cell r="DR520">
            <v>0</v>
          </cell>
          <cell r="DS520">
            <v>0</v>
          </cell>
          <cell r="DT520">
            <v>0</v>
          </cell>
          <cell r="DU520">
            <v>0</v>
          </cell>
          <cell r="DV520">
            <v>0</v>
          </cell>
          <cell r="DW520">
            <v>0</v>
          </cell>
          <cell r="DX520">
            <v>0</v>
          </cell>
          <cell r="DY520">
            <v>0</v>
          </cell>
          <cell r="DZ520">
            <v>0</v>
          </cell>
          <cell r="EA520">
            <v>0</v>
          </cell>
          <cell r="EB520">
            <v>0</v>
          </cell>
          <cell r="EC520">
            <v>0</v>
          </cell>
          <cell r="ED520">
            <v>0</v>
          </cell>
          <cell r="EE520">
            <v>0</v>
          </cell>
        </row>
        <row r="521">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0</v>
          </cell>
          <cell r="CL521">
            <v>0</v>
          </cell>
          <cell r="CM521">
            <v>0</v>
          </cell>
          <cell r="CN521">
            <v>0</v>
          </cell>
          <cell r="CO521">
            <v>0</v>
          </cell>
          <cell r="CP521">
            <v>0</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DZ521">
            <v>0</v>
          </cell>
          <cell r="EA521">
            <v>0</v>
          </cell>
          <cell r="EB521">
            <v>0</v>
          </cell>
          <cell r="EC521">
            <v>0</v>
          </cell>
          <cell r="ED521">
            <v>0</v>
          </cell>
          <cell r="EE521">
            <v>0</v>
          </cell>
        </row>
        <row r="522">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0</v>
          </cell>
          <cell r="CL522">
            <v>0</v>
          </cell>
          <cell r="CM522">
            <v>0</v>
          </cell>
          <cell r="CN522">
            <v>0</v>
          </cell>
          <cell r="CO522">
            <v>0</v>
          </cell>
          <cell r="CP522">
            <v>0</v>
          </cell>
          <cell r="CQ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cell r="DV522">
            <v>0</v>
          </cell>
          <cell r="DW522">
            <v>0</v>
          </cell>
          <cell r="DX522">
            <v>0</v>
          </cell>
          <cell r="DY522">
            <v>0</v>
          </cell>
          <cell r="DZ522">
            <v>0</v>
          </cell>
          <cell r="EA522">
            <v>0</v>
          </cell>
          <cell r="EB522">
            <v>0</v>
          </cell>
          <cell r="EC522">
            <v>0</v>
          </cell>
          <cell r="ED522">
            <v>0</v>
          </cell>
          <cell r="EE522">
            <v>0</v>
          </cell>
        </row>
        <row r="523">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0</v>
          </cell>
          <cell r="CL523">
            <v>0</v>
          </cell>
          <cell r="CM523">
            <v>0</v>
          </cell>
          <cell r="CN523">
            <v>0</v>
          </cell>
          <cell r="CO523">
            <v>0</v>
          </cell>
          <cell r="CP523">
            <v>0</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cell r="EE523">
            <v>0</v>
          </cell>
        </row>
        <row r="524">
          <cell r="A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0</v>
          </cell>
          <cell r="CB524">
            <v>0</v>
          </cell>
          <cell r="CC524">
            <v>0</v>
          </cell>
          <cell r="CD524">
            <v>0</v>
          </cell>
          <cell r="CE524">
            <v>0</v>
          </cell>
          <cell r="CF524">
            <v>0</v>
          </cell>
          <cell r="CG524">
            <v>0</v>
          </cell>
          <cell r="CH524">
            <v>0</v>
          </cell>
          <cell r="CI524">
            <v>0</v>
          </cell>
          <cell r="CJ524">
            <v>0</v>
          </cell>
          <cell r="CK524">
            <v>0</v>
          </cell>
          <cell r="CL524">
            <v>0</v>
          </cell>
          <cell r="CM524">
            <v>0</v>
          </cell>
          <cell r="CN524">
            <v>0</v>
          </cell>
          <cell r="CO524">
            <v>0</v>
          </cell>
          <cell r="CP524">
            <v>0</v>
          </cell>
          <cell r="CQ524">
            <v>0</v>
          </cell>
          <cell r="CR524">
            <v>0</v>
          </cell>
          <cell r="CS524">
            <v>0</v>
          </cell>
          <cell r="CT524">
            <v>0</v>
          </cell>
          <cell r="CU524">
            <v>0</v>
          </cell>
          <cell r="CV524">
            <v>0</v>
          </cell>
          <cell r="CW524">
            <v>0</v>
          </cell>
          <cell r="CX524">
            <v>0</v>
          </cell>
          <cell r="CY524">
            <v>0</v>
          </cell>
          <cell r="CZ524">
            <v>0</v>
          </cell>
          <cell r="DA524">
            <v>0</v>
          </cell>
          <cell r="DB524">
            <v>0</v>
          </cell>
          <cell r="DC524">
            <v>0</v>
          </cell>
          <cell r="DD524">
            <v>0</v>
          </cell>
          <cell r="DE524">
            <v>0</v>
          </cell>
          <cell r="DF524">
            <v>0</v>
          </cell>
          <cell r="DG524">
            <v>0</v>
          </cell>
          <cell r="DH524">
            <v>0</v>
          </cell>
          <cell r="DI524">
            <v>0</v>
          </cell>
          <cell r="DJ524">
            <v>0</v>
          </cell>
          <cell r="DK524">
            <v>0</v>
          </cell>
          <cell r="DL524">
            <v>0</v>
          </cell>
          <cell r="DM524">
            <v>0</v>
          </cell>
          <cell r="DN524">
            <v>0</v>
          </cell>
          <cell r="DO524">
            <v>0</v>
          </cell>
          <cell r="DP524">
            <v>0</v>
          </cell>
          <cell r="DQ524">
            <v>0</v>
          </cell>
          <cell r="DR524">
            <v>0</v>
          </cell>
          <cell r="DS524">
            <v>0</v>
          </cell>
          <cell r="DT524">
            <v>0</v>
          </cell>
          <cell r="DU524">
            <v>0</v>
          </cell>
          <cell r="DV524">
            <v>0</v>
          </cell>
          <cell r="DW524">
            <v>0</v>
          </cell>
          <cell r="DX524">
            <v>0</v>
          </cell>
          <cell r="DY524">
            <v>0</v>
          </cell>
          <cell r="DZ524">
            <v>0</v>
          </cell>
          <cell r="EA524">
            <v>0</v>
          </cell>
          <cell r="EB524">
            <v>0</v>
          </cell>
          <cell r="EC524">
            <v>0</v>
          </cell>
          <cell r="ED524">
            <v>0</v>
          </cell>
          <cell r="EE524">
            <v>0</v>
          </cell>
        </row>
        <row r="525">
          <cell r="A525" t="str">
            <v>Total Other Generation</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0</v>
          </cell>
          <cell r="CB525">
            <v>0</v>
          </cell>
          <cell r="CC525">
            <v>0</v>
          </cell>
          <cell r="CD525">
            <v>0</v>
          </cell>
          <cell r="CE525">
            <v>0</v>
          </cell>
          <cell r="CF525">
            <v>0</v>
          </cell>
          <cell r="CG525">
            <v>0</v>
          </cell>
          <cell r="CH525">
            <v>0</v>
          </cell>
          <cell r="CI525">
            <v>0</v>
          </cell>
          <cell r="CJ525">
            <v>0</v>
          </cell>
          <cell r="CK525">
            <v>0</v>
          </cell>
          <cell r="CL525">
            <v>0</v>
          </cell>
          <cell r="CM525">
            <v>0</v>
          </cell>
          <cell r="CN525">
            <v>0</v>
          </cell>
          <cell r="CO525">
            <v>0</v>
          </cell>
          <cell r="CP525">
            <v>0</v>
          </cell>
          <cell r="CQ525">
            <v>0</v>
          </cell>
          <cell r="CR525">
            <v>0</v>
          </cell>
          <cell r="CS525">
            <v>0</v>
          </cell>
          <cell r="CT525">
            <v>0</v>
          </cell>
          <cell r="CU525">
            <v>0</v>
          </cell>
          <cell r="CV525">
            <v>0</v>
          </cell>
          <cell r="CW525">
            <v>0</v>
          </cell>
          <cell r="CX525">
            <v>0</v>
          </cell>
          <cell r="CY525">
            <v>0</v>
          </cell>
          <cell r="CZ525">
            <v>0</v>
          </cell>
          <cell r="DA525">
            <v>0</v>
          </cell>
          <cell r="DB525">
            <v>0</v>
          </cell>
          <cell r="DC525">
            <v>0</v>
          </cell>
          <cell r="DD525">
            <v>0</v>
          </cell>
          <cell r="DE525">
            <v>0</v>
          </cell>
          <cell r="DF525">
            <v>0</v>
          </cell>
          <cell r="DG525">
            <v>0</v>
          </cell>
          <cell r="DH525">
            <v>0</v>
          </cell>
          <cell r="DI525">
            <v>0</v>
          </cell>
          <cell r="DJ525">
            <v>0</v>
          </cell>
          <cell r="DK525">
            <v>0</v>
          </cell>
          <cell r="DL525">
            <v>0</v>
          </cell>
          <cell r="DM525">
            <v>0</v>
          </cell>
          <cell r="DN525">
            <v>0</v>
          </cell>
          <cell r="DO525">
            <v>0</v>
          </cell>
          <cell r="DP525">
            <v>0</v>
          </cell>
          <cell r="DQ525">
            <v>0</v>
          </cell>
          <cell r="DR525">
            <v>0</v>
          </cell>
          <cell r="DS525">
            <v>0</v>
          </cell>
          <cell r="DT525">
            <v>0</v>
          </cell>
          <cell r="DU525">
            <v>0</v>
          </cell>
          <cell r="DV525">
            <v>0</v>
          </cell>
          <cell r="DW525">
            <v>0</v>
          </cell>
          <cell r="DX525">
            <v>0</v>
          </cell>
          <cell r="DY525">
            <v>0</v>
          </cell>
          <cell r="DZ525">
            <v>0</v>
          </cell>
          <cell r="EA525">
            <v>0</v>
          </cell>
          <cell r="EB525">
            <v>0</v>
          </cell>
          <cell r="EC525">
            <v>0</v>
          </cell>
          <cell r="ED525">
            <v>0</v>
          </cell>
          <cell r="EE525">
            <v>0</v>
          </cell>
        </row>
        <row r="526">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0</v>
          </cell>
          <cell r="CB526">
            <v>0</v>
          </cell>
          <cell r="CC526">
            <v>0</v>
          </cell>
          <cell r="CD526">
            <v>0</v>
          </cell>
          <cell r="CE526">
            <v>0</v>
          </cell>
          <cell r="CF526">
            <v>0</v>
          </cell>
          <cell r="CG526">
            <v>0</v>
          </cell>
          <cell r="CH526">
            <v>0</v>
          </cell>
          <cell r="CI526">
            <v>0</v>
          </cell>
          <cell r="CJ526">
            <v>0</v>
          </cell>
          <cell r="CK526">
            <v>0</v>
          </cell>
          <cell r="CL526">
            <v>0</v>
          </cell>
          <cell r="CM526">
            <v>0</v>
          </cell>
          <cell r="CN526">
            <v>0</v>
          </cell>
          <cell r="CO526">
            <v>0</v>
          </cell>
          <cell r="CP526">
            <v>0</v>
          </cell>
          <cell r="CQ526">
            <v>0</v>
          </cell>
          <cell r="CR526">
            <v>0</v>
          </cell>
          <cell r="CS526">
            <v>0</v>
          </cell>
          <cell r="CT526">
            <v>0</v>
          </cell>
          <cell r="CU526">
            <v>0</v>
          </cell>
          <cell r="CV526">
            <v>0</v>
          </cell>
          <cell r="CW526">
            <v>0</v>
          </cell>
          <cell r="CX526">
            <v>0</v>
          </cell>
          <cell r="CY526">
            <v>0</v>
          </cell>
          <cell r="CZ526">
            <v>0</v>
          </cell>
          <cell r="DA526">
            <v>0</v>
          </cell>
          <cell r="DB526">
            <v>0</v>
          </cell>
          <cell r="DC526">
            <v>0</v>
          </cell>
          <cell r="DD526">
            <v>0</v>
          </cell>
          <cell r="DE526">
            <v>0</v>
          </cell>
          <cell r="DF526">
            <v>0</v>
          </cell>
          <cell r="DG526">
            <v>0</v>
          </cell>
          <cell r="DH526">
            <v>0</v>
          </cell>
          <cell r="DI526">
            <v>0</v>
          </cell>
          <cell r="DJ526">
            <v>0</v>
          </cell>
          <cell r="DK526">
            <v>0</v>
          </cell>
          <cell r="DL526">
            <v>0</v>
          </cell>
          <cell r="DM526">
            <v>0</v>
          </cell>
          <cell r="DN526">
            <v>0</v>
          </cell>
          <cell r="DO526">
            <v>0</v>
          </cell>
          <cell r="DP526">
            <v>0</v>
          </cell>
          <cell r="DQ526">
            <v>0</v>
          </cell>
          <cell r="DR526">
            <v>0</v>
          </cell>
          <cell r="DS526">
            <v>0</v>
          </cell>
          <cell r="DT526">
            <v>0</v>
          </cell>
          <cell r="DU526">
            <v>0</v>
          </cell>
          <cell r="DV526">
            <v>0</v>
          </cell>
          <cell r="DW526">
            <v>0</v>
          </cell>
          <cell r="DX526">
            <v>0</v>
          </cell>
          <cell r="DY526">
            <v>0</v>
          </cell>
          <cell r="DZ526">
            <v>0</v>
          </cell>
          <cell r="EA526">
            <v>0</v>
          </cell>
          <cell r="EB526">
            <v>0</v>
          </cell>
          <cell r="EC526">
            <v>0</v>
          </cell>
          <cell r="ED526">
            <v>0</v>
          </cell>
          <cell r="EE526">
            <v>0</v>
          </cell>
        </row>
        <row r="527">
          <cell r="A527" t="str">
            <v>IRP Resources</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0</v>
          </cell>
          <cell r="CB527">
            <v>0</v>
          </cell>
          <cell r="CC527">
            <v>0</v>
          </cell>
          <cell r="CD527">
            <v>0</v>
          </cell>
          <cell r="CE527">
            <v>0</v>
          </cell>
          <cell r="CF527">
            <v>0</v>
          </cell>
          <cell r="CG527">
            <v>0</v>
          </cell>
          <cell r="CH527">
            <v>0</v>
          </cell>
          <cell r="CI527">
            <v>0</v>
          </cell>
          <cell r="CJ527">
            <v>0</v>
          </cell>
          <cell r="CK527">
            <v>0</v>
          </cell>
          <cell r="CL527">
            <v>0</v>
          </cell>
          <cell r="CM527">
            <v>0</v>
          </cell>
          <cell r="CN527">
            <v>0</v>
          </cell>
          <cell r="CO527">
            <v>0</v>
          </cell>
          <cell r="CP527">
            <v>0</v>
          </cell>
          <cell r="CQ527">
            <v>0</v>
          </cell>
          <cell r="CR527">
            <v>0</v>
          </cell>
          <cell r="CS527">
            <v>0</v>
          </cell>
          <cell r="CT527">
            <v>0</v>
          </cell>
          <cell r="CU527">
            <v>0</v>
          </cell>
          <cell r="CV527">
            <v>0</v>
          </cell>
          <cell r="CW527">
            <v>0</v>
          </cell>
          <cell r="CX527">
            <v>0</v>
          </cell>
          <cell r="CY527">
            <v>0</v>
          </cell>
          <cell r="CZ527">
            <v>0</v>
          </cell>
          <cell r="DA527">
            <v>0</v>
          </cell>
          <cell r="DB527">
            <v>0</v>
          </cell>
          <cell r="DC527">
            <v>0</v>
          </cell>
          <cell r="DD527">
            <v>0</v>
          </cell>
          <cell r="DE527">
            <v>0</v>
          </cell>
          <cell r="DF527">
            <v>0</v>
          </cell>
          <cell r="DG527">
            <v>0</v>
          </cell>
          <cell r="DH527">
            <v>0</v>
          </cell>
          <cell r="DI527">
            <v>0</v>
          </cell>
          <cell r="DJ527">
            <v>0</v>
          </cell>
          <cell r="DK527">
            <v>0</v>
          </cell>
          <cell r="DL527">
            <v>0</v>
          </cell>
          <cell r="DM527">
            <v>0</v>
          </cell>
          <cell r="DN527">
            <v>0</v>
          </cell>
          <cell r="DO527">
            <v>0</v>
          </cell>
          <cell r="DP527">
            <v>0</v>
          </cell>
          <cell r="DQ527">
            <v>0</v>
          </cell>
          <cell r="DR527">
            <v>0</v>
          </cell>
          <cell r="DS527">
            <v>0</v>
          </cell>
          <cell r="DT527">
            <v>0</v>
          </cell>
          <cell r="DU527">
            <v>0</v>
          </cell>
          <cell r="DV527">
            <v>0</v>
          </cell>
          <cell r="DW527">
            <v>0</v>
          </cell>
          <cell r="DX527">
            <v>0</v>
          </cell>
          <cell r="DY527">
            <v>0</v>
          </cell>
          <cell r="DZ527">
            <v>0</v>
          </cell>
          <cell r="EA527">
            <v>0</v>
          </cell>
          <cell r="EB527">
            <v>0</v>
          </cell>
          <cell r="EC527">
            <v>0</v>
          </cell>
          <cell r="ED527">
            <v>0</v>
          </cell>
          <cell r="EE527">
            <v>0</v>
          </cell>
        </row>
        <row r="528">
          <cell r="A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0</v>
          </cell>
          <cell r="CB528">
            <v>0</v>
          </cell>
          <cell r="CC528">
            <v>0</v>
          </cell>
          <cell r="CD528">
            <v>0</v>
          </cell>
          <cell r="CE528">
            <v>0</v>
          </cell>
          <cell r="CF528">
            <v>0</v>
          </cell>
          <cell r="CG528">
            <v>0</v>
          </cell>
          <cell r="CH528">
            <v>0</v>
          </cell>
          <cell r="CI528">
            <v>0</v>
          </cell>
          <cell r="CJ528">
            <v>0</v>
          </cell>
          <cell r="CK528">
            <v>0</v>
          </cell>
          <cell r="CL528">
            <v>0</v>
          </cell>
          <cell r="CM528">
            <v>0</v>
          </cell>
          <cell r="CN528">
            <v>0</v>
          </cell>
          <cell r="CO528">
            <v>0</v>
          </cell>
          <cell r="CP528">
            <v>0</v>
          </cell>
          <cell r="CQ528">
            <v>0</v>
          </cell>
          <cell r="CR528">
            <v>0</v>
          </cell>
          <cell r="CS528">
            <v>0</v>
          </cell>
          <cell r="CT528">
            <v>0</v>
          </cell>
          <cell r="CU528">
            <v>0</v>
          </cell>
          <cell r="CV528">
            <v>0</v>
          </cell>
          <cell r="CW528">
            <v>0</v>
          </cell>
          <cell r="CX528">
            <v>0</v>
          </cell>
          <cell r="CY528">
            <v>0</v>
          </cell>
          <cell r="CZ528">
            <v>0</v>
          </cell>
          <cell r="DA528">
            <v>0</v>
          </cell>
          <cell r="DB528">
            <v>0</v>
          </cell>
          <cell r="DC528">
            <v>0</v>
          </cell>
          <cell r="DD528">
            <v>0</v>
          </cell>
          <cell r="DE528">
            <v>0</v>
          </cell>
          <cell r="DF528">
            <v>0</v>
          </cell>
          <cell r="DG528">
            <v>0</v>
          </cell>
          <cell r="DH528">
            <v>0</v>
          </cell>
          <cell r="DI528">
            <v>0</v>
          </cell>
          <cell r="DJ528">
            <v>0</v>
          </cell>
          <cell r="DK528">
            <v>0</v>
          </cell>
          <cell r="DL528">
            <v>0</v>
          </cell>
          <cell r="DM528">
            <v>0</v>
          </cell>
          <cell r="DN528">
            <v>0</v>
          </cell>
          <cell r="DO528">
            <v>0</v>
          </cell>
          <cell r="DP528">
            <v>0</v>
          </cell>
          <cell r="DQ528">
            <v>0</v>
          </cell>
          <cell r="DR528">
            <v>0</v>
          </cell>
          <cell r="DS528">
            <v>0</v>
          </cell>
          <cell r="DT528">
            <v>0</v>
          </cell>
          <cell r="DU528">
            <v>0</v>
          </cell>
          <cell r="DV528">
            <v>0</v>
          </cell>
          <cell r="DW528">
            <v>0</v>
          </cell>
          <cell r="DX528">
            <v>0</v>
          </cell>
          <cell r="DY528">
            <v>0</v>
          </cell>
          <cell r="DZ528">
            <v>0</v>
          </cell>
          <cell r="EA528">
            <v>0</v>
          </cell>
          <cell r="EB528">
            <v>0</v>
          </cell>
          <cell r="EC528">
            <v>0</v>
          </cell>
          <cell r="ED528">
            <v>0</v>
          </cell>
          <cell r="EE528">
            <v>0</v>
          </cell>
        </row>
        <row r="529">
          <cell r="A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0</v>
          </cell>
          <cell r="CB529">
            <v>0</v>
          </cell>
          <cell r="CC529">
            <v>0</v>
          </cell>
          <cell r="CD529">
            <v>0</v>
          </cell>
          <cell r="CE529">
            <v>0</v>
          </cell>
          <cell r="CF529">
            <v>0</v>
          </cell>
          <cell r="CG529">
            <v>0</v>
          </cell>
          <cell r="CH529">
            <v>0</v>
          </cell>
          <cell r="CI529">
            <v>0</v>
          </cell>
          <cell r="CJ529">
            <v>0</v>
          </cell>
          <cell r="CK529">
            <v>0</v>
          </cell>
          <cell r="CL529">
            <v>0</v>
          </cell>
          <cell r="CM529">
            <v>0</v>
          </cell>
          <cell r="CN529">
            <v>0</v>
          </cell>
          <cell r="CO529">
            <v>0</v>
          </cell>
          <cell r="CP529">
            <v>0</v>
          </cell>
          <cell r="CQ529">
            <v>0</v>
          </cell>
          <cell r="CR529">
            <v>0</v>
          </cell>
          <cell r="CS529">
            <v>0</v>
          </cell>
          <cell r="CT529">
            <v>0</v>
          </cell>
          <cell r="CU529">
            <v>0</v>
          </cell>
          <cell r="CV529">
            <v>0</v>
          </cell>
          <cell r="CW529">
            <v>0</v>
          </cell>
          <cell r="CX529">
            <v>0</v>
          </cell>
          <cell r="CY529">
            <v>0</v>
          </cell>
          <cell r="CZ529">
            <v>0</v>
          </cell>
          <cell r="DA529">
            <v>0</v>
          </cell>
          <cell r="DB529">
            <v>0</v>
          </cell>
          <cell r="DC529">
            <v>0</v>
          </cell>
          <cell r="DD529">
            <v>0</v>
          </cell>
          <cell r="DE529">
            <v>0</v>
          </cell>
          <cell r="DF529">
            <v>0</v>
          </cell>
          <cell r="DG529">
            <v>0</v>
          </cell>
          <cell r="DH529">
            <v>0</v>
          </cell>
          <cell r="DI529">
            <v>0</v>
          </cell>
          <cell r="DJ529">
            <v>0</v>
          </cell>
          <cell r="DK529">
            <v>0</v>
          </cell>
          <cell r="DL529">
            <v>0</v>
          </cell>
          <cell r="DM529">
            <v>0</v>
          </cell>
          <cell r="DN529">
            <v>0</v>
          </cell>
          <cell r="DO529">
            <v>0</v>
          </cell>
          <cell r="DP529">
            <v>0</v>
          </cell>
          <cell r="DQ529">
            <v>0</v>
          </cell>
          <cell r="DR529">
            <v>0</v>
          </cell>
          <cell r="DS529">
            <v>0</v>
          </cell>
          <cell r="DT529">
            <v>0</v>
          </cell>
          <cell r="DU529">
            <v>0</v>
          </cell>
          <cell r="DV529">
            <v>0</v>
          </cell>
          <cell r="DW529">
            <v>0</v>
          </cell>
          <cell r="DX529">
            <v>0</v>
          </cell>
          <cell r="DY529">
            <v>0</v>
          </cell>
          <cell r="DZ529">
            <v>0</v>
          </cell>
          <cell r="EA529">
            <v>0</v>
          </cell>
          <cell r="EB529">
            <v>0</v>
          </cell>
          <cell r="EC529">
            <v>0</v>
          </cell>
          <cell r="ED529">
            <v>0</v>
          </cell>
          <cell r="EE529">
            <v>0</v>
          </cell>
        </row>
        <row r="530">
          <cell r="A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0</v>
          </cell>
          <cell r="CB530">
            <v>0</v>
          </cell>
          <cell r="CC530">
            <v>0</v>
          </cell>
          <cell r="CD530">
            <v>0</v>
          </cell>
          <cell r="CE530">
            <v>0</v>
          </cell>
          <cell r="CF530">
            <v>0</v>
          </cell>
          <cell r="CG530">
            <v>0</v>
          </cell>
          <cell r="CH530">
            <v>0</v>
          </cell>
          <cell r="CI530">
            <v>0</v>
          </cell>
          <cell r="CJ530">
            <v>0</v>
          </cell>
          <cell r="CK530">
            <v>0</v>
          </cell>
          <cell r="CL530">
            <v>0</v>
          </cell>
          <cell r="CM530">
            <v>0</v>
          </cell>
          <cell r="CN530">
            <v>0</v>
          </cell>
          <cell r="CO530">
            <v>0</v>
          </cell>
          <cell r="CP530">
            <v>0</v>
          </cell>
          <cell r="CQ530">
            <v>0</v>
          </cell>
          <cell r="CR530">
            <v>0</v>
          </cell>
          <cell r="CS530">
            <v>0</v>
          </cell>
          <cell r="CT530">
            <v>0</v>
          </cell>
          <cell r="CU530">
            <v>0</v>
          </cell>
          <cell r="CV530">
            <v>0</v>
          </cell>
          <cell r="CW530">
            <v>0</v>
          </cell>
          <cell r="CX530">
            <v>0</v>
          </cell>
          <cell r="CY530">
            <v>0</v>
          </cell>
          <cell r="CZ530">
            <v>0</v>
          </cell>
          <cell r="DA530">
            <v>0</v>
          </cell>
          <cell r="DB530">
            <v>0</v>
          </cell>
          <cell r="DC530">
            <v>0</v>
          </cell>
          <cell r="DD530">
            <v>0</v>
          </cell>
          <cell r="DE530">
            <v>0</v>
          </cell>
          <cell r="DF530">
            <v>0</v>
          </cell>
          <cell r="DG530">
            <v>0</v>
          </cell>
          <cell r="DH530">
            <v>0</v>
          </cell>
          <cell r="DI530">
            <v>0</v>
          </cell>
          <cell r="DJ530">
            <v>0</v>
          </cell>
          <cell r="DK530">
            <v>0</v>
          </cell>
          <cell r="DL530">
            <v>0</v>
          </cell>
          <cell r="DM530">
            <v>0</v>
          </cell>
          <cell r="DN530">
            <v>0</v>
          </cell>
          <cell r="DO530">
            <v>0</v>
          </cell>
          <cell r="DP530">
            <v>0</v>
          </cell>
          <cell r="DQ530">
            <v>0</v>
          </cell>
          <cell r="DR530">
            <v>0</v>
          </cell>
          <cell r="DS530">
            <v>0</v>
          </cell>
          <cell r="DT530">
            <v>0</v>
          </cell>
          <cell r="DU530">
            <v>0</v>
          </cell>
          <cell r="DV530">
            <v>0</v>
          </cell>
          <cell r="DW530">
            <v>0</v>
          </cell>
          <cell r="DX530">
            <v>0</v>
          </cell>
          <cell r="DY530">
            <v>0</v>
          </cell>
          <cell r="DZ530">
            <v>0</v>
          </cell>
          <cell r="EA530">
            <v>0</v>
          </cell>
          <cell r="EB530">
            <v>0</v>
          </cell>
          <cell r="EC530">
            <v>0</v>
          </cell>
          <cell r="ED530">
            <v>0</v>
          </cell>
          <cell r="EE530">
            <v>0</v>
          </cell>
        </row>
        <row r="531">
          <cell r="A531">
            <v>0</v>
          </cell>
          <cell r="F531">
            <v>0</v>
          </cell>
          <cell r="G531">
            <v>0</v>
          </cell>
          <cell r="H531">
            <v>0</v>
          </cell>
          <cell r="I531">
            <v>0</v>
          </cell>
          <cell r="J531">
            <v>0</v>
          </cell>
          <cell r="K531">
            <v>0</v>
          </cell>
          <cell r="L531">
            <v>0</v>
          </cell>
          <cell r="M531">
            <v>0</v>
          </cell>
          <cell r="N531">
            <v>0</v>
          </cell>
          <cell r="O531">
            <v>0</v>
          </cell>
          <cell r="P531">
            <v>0</v>
          </cell>
          <cell r="Q531">
            <v>0</v>
          </cell>
          <cell r="R531">
            <v>-657.28000000002794</v>
          </cell>
          <cell r="S531">
            <v>0</v>
          </cell>
          <cell r="T531">
            <v>0</v>
          </cell>
          <cell r="U531">
            <v>0</v>
          </cell>
          <cell r="V531">
            <v>0</v>
          </cell>
          <cell r="W531">
            <v>0</v>
          </cell>
          <cell r="X531">
            <v>0</v>
          </cell>
          <cell r="Y531">
            <v>-657.28000000002794</v>
          </cell>
          <cell r="Z531">
            <v>0</v>
          </cell>
          <cell r="AA531">
            <v>0</v>
          </cell>
          <cell r="AB531">
            <v>0</v>
          </cell>
          <cell r="AC531">
            <v>0</v>
          </cell>
          <cell r="AD531">
            <v>0</v>
          </cell>
          <cell r="AE531">
            <v>-657.27999999996973</v>
          </cell>
          <cell r="AF531">
            <v>0</v>
          </cell>
          <cell r="AG531">
            <v>0</v>
          </cell>
          <cell r="AH531">
            <v>0</v>
          </cell>
          <cell r="AI531">
            <v>0</v>
          </cell>
          <cell r="AJ531">
            <v>0</v>
          </cell>
          <cell r="AK531">
            <v>0</v>
          </cell>
          <cell r="AL531">
            <v>-657.27999999996973</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0</v>
          </cell>
          <cell r="CB531">
            <v>0</v>
          </cell>
          <cell r="CC531">
            <v>0</v>
          </cell>
          <cell r="CD531">
            <v>0</v>
          </cell>
          <cell r="CE531">
            <v>0</v>
          </cell>
          <cell r="CF531">
            <v>0</v>
          </cell>
          <cell r="CG531">
            <v>0</v>
          </cell>
          <cell r="CH531">
            <v>0</v>
          </cell>
          <cell r="CI531">
            <v>0</v>
          </cell>
          <cell r="CJ531">
            <v>0</v>
          </cell>
          <cell r="CK531">
            <v>0</v>
          </cell>
          <cell r="CL531">
            <v>0</v>
          </cell>
          <cell r="CM531">
            <v>0</v>
          </cell>
          <cell r="CN531">
            <v>0</v>
          </cell>
          <cell r="CO531">
            <v>0</v>
          </cell>
          <cell r="CP531">
            <v>0</v>
          </cell>
          <cell r="CQ531">
            <v>0</v>
          </cell>
          <cell r="CR531">
            <v>0</v>
          </cell>
          <cell r="CS531">
            <v>0</v>
          </cell>
          <cell r="CT531">
            <v>0</v>
          </cell>
          <cell r="CU531">
            <v>0</v>
          </cell>
          <cell r="CV531">
            <v>0</v>
          </cell>
          <cell r="CW531">
            <v>0</v>
          </cell>
          <cell r="CX531">
            <v>0</v>
          </cell>
          <cell r="CY531">
            <v>0</v>
          </cell>
          <cell r="CZ531">
            <v>0</v>
          </cell>
          <cell r="DA531">
            <v>0</v>
          </cell>
          <cell r="DB531">
            <v>0</v>
          </cell>
          <cell r="DC531">
            <v>0</v>
          </cell>
          <cell r="DD531">
            <v>0</v>
          </cell>
          <cell r="DE531">
            <v>0</v>
          </cell>
          <cell r="DF531">
            <v>0</v>
          </cell>
          <cell r="DG531">
            <v>0</v>
          </cell>
          <cell r="DH531">
            <v>0</v>
          </cell>
          <cell r="DI531">
            <v>0</v>
          </cell>
          <cell r="DJ531">
            <v>0</v>
          </cell>
          <cell r="DK531">
            <v>0</v>
          </cell>
          <cell r="DL531">
            <v>0</v>
          </cell>
          <cell r="DM531">
            <v>0</v>
          </cell>
          <cell r="DN531">
            <v>0</v>
          </cell>
          <cell r="DO531">
            <v>0</v>
          </cell>
          <cell r="DP531">
            <v>0</v>
          </cell>
          <cell r="DQ531">
            <v>0</v>
          </cell>
          <cell r="DR531">
            <v>0</v>
          </cell>
          <cell r="DS531">
            <v>0</v>
          </cell>
          <cell r="DT531">
            <v>0</v>
          </cell>
          <cell r="DU531">
            <v>0</v>
          </cell>
          <cell r="DV531">
            <v>0</v>
          </cell>
          <cell r="DW531">
            <v>0</v>
          </cell>
          <cell r="DX531">
            <v>0</v>
          </cell>
          <cell r="DY531">
            <v>0</v>
          </cell>
          <cell r="DZ531">
            <v>0</v>
          </cell>
          <cell r="EA531">
            <v>0</v>
          </cell>
          <cell r="EB531">
            <v>0</v>
          </cell>
          <cell r="EC531">
            <v>0</v>
          </cell>
          <cell r="ED531">
            <v>0</v>
          </cell>
          <cell r="EE531">
            <v>0</v>
          </cell>
        </row>
        <row r="532">
          <cell r="A532">
            <v>0</v>
          </cell>
          <cell r="F532">
            <v>0</v>
          </cell>
          <cell r="G532">
            <v>0</v>
          </cell>
          <cell r="H532">
            <v>0</v>
          </cell>
          <cell r="I532">
            <v>0</v>
          </cell>
          <cell r="J532">
            <v>0</v>
          </cell>
          <cell r="K532">
            <v>0</v>
          </cell>
          <cell r="L532">
            <v>0</v>
          </cell>
          <cell r="M532">
            <v>0</v>
          </cell>
          <cell r="N532">
            <v>0</v>
          </cell>
          <cell r="O532">
            <v>0</v>
          </cell>
          <cell r="P532">
            <v>0</v>
          </cell>
          <cell r="Q532">
            <v>0</v>
          </cell>
          <cell r="R532">
            <v>-632</v>
          </cell>
          <cell r="S532">
            <v>0</v>
          </cell>
          <cell r="T532">
            <v>0</v>
          </cell>
          <cell r="U532">
            <v>0</v>
          </cell>
          <cell r="V532">
            <v>0</v>
          </cell>
          <cell r="W532">
            <v>0</v>
          </cell>
          <cell r="X532">
            <v>0</v>
          </cell>
          <cell r="Y532">
            <v>0</v>
          </cell>
          <cell r="Z532">
            <v>0</v>
          </cell>
          <cell r="AA532">
            <v>0</v>
          </cell>
          <cell r="AB532">
            <v>0</v>
          </cell>
          <cell r="AC532">
            <v>0</v>
          </cell>
          <cell r="AD532">
            <v>-632</v>
          </cell>
          <cell r="AE532">
            <v>-657.27999999999884</v>
          </cell>
          <cell r="AF532">
            <v>0</v>
          </cell>
          <cell r="AG532">
            <v>0</v>
          </cell>
          <cell r="AH532">
            <v>0</v>
          </cell>
          <cell r="AI532">
            <v>0</v>
          </cell>
          <cell r="AJ532">
            <v>0</v>
          </cell>
          <cell r="AK532">
            <v>0</v>
          </cell>
          <cell r="AL532">
            <v>0</v>
          </cell>
          <cell r="AM532">
            <v>0</v>
          </cell>
          <cell r="AN532">
            <v>0</v>
          </cell>
          <cell r="AO532">
            <v>0</v>
          </cell>
          <cell r="AP532">
            <v>0</v>
          </cell>
          <cell r="AQ532">
            <v>-657.27999999999884</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0</v>
          </cell>
          <cell r="CB532">
            <v>0</v>
          </cell>
          <cell r="CC532">
            <v>0</v>
          </cell>
          <cell r="CD532">
            <v>0</v>
          </cell>
          <cell r="CE532">
            <v>0</v>
          </cell>
          <cell r="CF532">
            <v>0</v>
          </cell>
          <cell r="CG532">
            <v>0</v>
          </cell>
          <cell r="CH532">
            <v>0</v>
          </cell>
          <cell r="CI532">
            <v>0</v>
          </cell>
          <cell r="CJ532">
            <v>0</v>
          </cell>
          <cell r="CK532">
            <v>0</v>
          </cell>
          <cell r="CL532">
            <v>0</v>
          </cell>
          <cell r="CM532">
            <v>0</v>
          </cell>
          <cell r="CN532">
            <v>0</v>
          </cell>
          <cell r="CO532">
            <v>0</v>
          </cell>
          <cell r="CP532">
            <v>0</v>
          </cell>
          <cell r="CQ532">
            <v>0</v>
          </cell>
          <cell r="CR532">
            <v>0</v>
          </cell>
          <cell r="CS532">
            <v>0</v>
          </cell>
          <cell r="CT532">
            <v>0</v>
          </cell>
          <cell r="CU532">
            <v>0</v>
          </cell>
          <cell r="CV532">
            <v>0</v>
          </cell>
          <cell r="CW532">
            <v>0</v>
          </cell>
          <cell r="CX532">
            <v>0</v>
          </cell>
          <cell r="CY532">
            <v>0</v>
          </cell>
          <cell r="CZ532">
            <v>0</v>
          </cell>
          <cell r="DA532">
            <v>0</v>
          </cell>
          <cell r="DB532">
            <v>0</v>
          </cell>
          <cell r="DC532">
            <v>0</v>
          </cell>
          <cell r="DD532">
            <v>0</v>
          </cell>
          <cell r="DE532">
            <v>0</v>
          </cell>
          <cell r="DF532">
            <v>0</v>
          </cell>
          <cell r="DG532">
            <v>0</v>
          </cell>
          <cell r="DH532">
            <v>0</v>
          </cell>
          <cell r="DI532">
            <v>0</v>
          </cell>
          <cell r="DJ532">
            <v>0</v>
          </cell>
          <cell r="DK532">
            <v>0</v>
          </cell>
          <cell r="DL532">
            <v>0</v>
          </cell>
          <cell r="DM532">
            <v>0</v>
          </cell>
          <cell r="DN532">
            <v>0</v>
          </cell>
          <cell r="DO532">
            <v>0</v>
          </cell>
          <cell r="DP532">
            <v>0</v>
          </cell>
          <cell r="DQ532">
            <v>0</v>
          </cell>
          <cell r="DR532">
            <v>0</v>
          </cell>
          <cell r="DS532">
            <v>0</v>
          </cell>
          <cell r="DT532">
            <v>0</v>
          </cell>
          <cell r="DU532">
            <v>0</v>
          </cell>
          <cell r="DV532">
            <v>0</v>
          </cell>
          <cell r="DW532">
            <v>0</v>
          </cell>
          <cell r="DX532">
            <v>0</v>
          </cell>
          <cell r="DY532">
            <v>0</v>
          </cell>
          <cell r="DZ532">
            <v>0</v>
          </cell>
          <cell r="EA532">
            <v>0</v>
          </cell>
          <cell r="EB532">
            <v>0</v>
          </cell>
          <cell r="EC532">
            <v>0</v>
          </cell>
          <cell r="ED532">
            <v>0</v>
          </cell>
          <cell r="EE532">
            <v>0</v>
          </cell>
        </row>
        <row r="533">
          <cell r="A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0</v>
          </cell>
          <cell r="CB533">
            <v>0</v>
          </cell>
          <cell r="CC533">
            <v>0</v>
          </cell>
          <cell r="CD533">
            <v>0</v>
          </cell>
          <cell r="CE533">
            <v>0</v>
          </cell>
          <cell r="CF533">
            <v>0</v>
          </cell>
          <cell r="CG533">
            <v>0</v>
          </cell>
          <cell r="CH533">
            <v>0</v>
          </cell>
          <cell r="CI533">
            <v>0</v>
          </cell>
          <cell r="CJ533">
            <v>0</v>
          </cell>
          <cell r="CK533">
            <v>0</v>
          </cell>
          <cell r="CL533">
            <v>0</v>
          </cell>
          <cell r="CM533">
            <v>0</v>
          </cell>
          <cell r="CN533">
            <v>0</v>
          </cell>
          <cell r="CO533">
            <v>0</v>
          </cell>
          <cell r="CP533">
            <v>0</v>
          </cell>
          <cell r="CQ533">
            <v>0</v>
          </cell>
          <cell r="CR533">
            <v>0</v>
          </cell>
          <cell r="CS533">
            <v>0</v>
          </cell>
          <cell r="CT533">
            <v>0</v>
          </cell>
          <cell r="CU533">
            <v>0</v>
          </cell>
          <cell r="CV533">
            <v>0</v>
          </cell>
          <cell r="CW533">
            <v>0</v>
          </cell>
          <cell r="CX533">
            <v>0</v>
          </cell>
          <cell r="CY533">
            <v>0</v>
          </cell>
          <cell r="CZ533">
            <v>0</v>
          </cell>
          <cell r="DA533">
            <v>0</v>
          </cell>
          <cell r="DB533">
            <v>0</v>
          </cell>
          <cell r="DC533">
            <v>0</v>
          </cell>
          <cell r="DD533">
            <v>0</v>
          </cell>
          <cell r="DE533">
            <v>0</v>
          </cell>
          <cell r="DF533">
            <v>0</v>
          </cell>
          <cell r="DG533">
            <v>0</v>
          </cell>
          <cell r="DH533">
            <v>0</v>
          </cell>
          <cell r="DI533">
            <v>0</v>
          </cell>
          <cell r="DJ533">
            <v>0</v>
          </cell>
          <cell r="DK533">
            <v>0</v>
          </cell>
          <cell r="DL533">
            <v>0</v>
          </cell>
          <cell r="DM533">
            <v>0</v>
          </cell>
          <cell r="DN533">
            <v>0</v>
          </cell>
          <cell r="DO533">
            <v>0</v>
          </cell>
          <cell r="DP533">
            <v>0</v>
          </cell>
          <cell r="DQ533">
            <v>0</v>
          </cell>
          <cell r="DR533">
            <v>0</v>
          </cell>
          <cell r="DS533">
            <v>0</v>
          </cell>
          <cell r="DT533">
            <v>0</v>
          </cell>
          <cell r="DU533">
            <v>0</v>
          </cell>
          <cell r="DV533">
            <v>0</v>
          </cell>
          <cell r="DW533">
            <v>0</v>
          </cell>
          <cell r="DX533">
            <v>0</v>
          </cell>
          <cell r="DY533">
            <v>0</v>
          </cell>
          <cell r="DZ533">
            <v>0</v>
          </cell>
          <cell r="EA533">
            <v>0</v>
          </cell>
          <cell r="EB533">
            <v>0</v>
          </cell>
          <cell r="EC533">
            <v>0</v>
          </cell>
          <cell r="ED533">
            <v>0</v>
          </cell>
          <cell r="EE533">
            <v>0</v>
          </cell>
        </row>
        <row r="534">
          <cell r="A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0</v>
          </cell>
          <cell r="CB534">
            <v>0</v>
          </cell>
          <cell r="CC534">
            <v>0</v>
          </cell>
          <cell r="CD534">
            <v>0</v>
          </cell>
          <cell r="CE534">
            <v>0</v>
          </cell>
          <cell r="CF534">
            <v>0</v>
          </cell>
          <cell r="CG534">
            <v>0</v>
          </cell>
          <cell r="CH534">
            <v>0</v>
          </cell>
          <cell r="CI534">
            <v>0</v>
          </cell>
          <cell r="CJ534">
            <v>0</v>
          </cell>
          <cell r="CK534">
            <v>0</v>
          </cell>
          <cell r="CL534">
            <v>0</v>
          </cell>
          <cell r="CM534">
            <v>0</v>
          </cell>
          <cell r="CN534">
            <v>0</v>
          </cell>
          <cell r="CO534">
            <v>0</v>
          </cell>
          <cell r="CP534">
            <v>0</v>
          </cell>
          <cell r="CQ534">
            <v>0</v>
          </cell>
          <cell r="CR534">
            <v>0</v>
          </cell>
          <cell r="CS534">
            <v>0</v>
          </cell>
          <cell r="CT534">
            <v>0</v>
          </cell>
          <cell r="CU534">
            <v>0</v>
          </cell>
          <cell r="CV534">
            <v>0</v>
          </cell>
          <cell r="CW534">
            <v>0</v>
          </cell>
          <cell r="CX534">
            <v>0</v>
          </cell>
          <cell r="CY534">
            <v>0</v>
          </cell>
          <cell r="CZ534">
            <v>0</v>
          </cell>
          <cell r="DA534">
            <v>0</v>
          </cell>
          <cell r="DB534">
            <v>0</v>
          </cell>
          <cell r="DC534">
            <v>0</v>
          </cell>
          <cell r="DD534">
            <v>0</v>
          </cell>
          <cell r="DE534">
            <v>0</v>
          </cell>
          <cell r="DF534">
            <v>0</v>
          </cell>
          <cell r="DG534">
            <v>0</v>
          </cell>
          <cell r="DH534">
            <v>0</v>
          </cell>
          <cell r="DI534">
            <v>0</v>
          </cell>
          <cell r="DJ534">
            <v>0</v>
          </cell>
          <cell r="DK534">
            <v>0</v>
          </cell>
          <cell r="DL534">
            <v>0</v>
          </cell>
          <cell r="DM534">
            <v>0</v>
          </cell>
          <cell r="DN534">
            <v>0</v>
          </cell>
          <cell r="DO534">
            <v>0</v>
          </cell>
          <cell r="DP534">
            <v>0</v>
          </cell>
          <cell r="DQ534">
            <v>0</v>
          </cell>
          <cell r="DR534">
            <v>0</v>
          </cell>
          <cell r="DS534">
            <v>0</v>
          </cell>
          <cell r="DT534">
            <v>0</v>
          </cell>
          <cell r="DU534">
            <v>0</v>
          </cell>
          <cell r="DV534">
            <v>0</v>
          </cell>
          <cell r="DW534">
            <v>0</v>
          </cell>
          <cell r="DX534">
            <v>0</v>
          </cell>
          <cell r="DY534">
            <v>0</v>
          </cell>
          <cell r="DZ534">
            <v>0</v>
          </cell>
          <cell r="EA534">
            <v>0</v>
          </cell>
          <cell r="EB534">
            <v>0</v>
          </cell>
          <cell r="EC534">
            <v>0</v>
          </cell>
          <cell r="ED534">
            <v>0</v>
          </cell>
          <cell r="EE534">
            <v>0</v>
          </cell>
        </row>
        <row r="535">
          <cell r="A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0</v>
          </cell>
          <cell r="CB535">
            <v>0</v>
          </cell>
          <cell r="CC535">
            <v>0</v>
          </cell>
          <cell r="CD535">
            <v>0</v>
          </cell>
          <cell r="CE535">
            <v>0</v>
          </cell>
          <cell r="CF535">
            <v>0</v>
          </cell>
          <cell r="CG535">
            <v>0</v>
          </cell>
          <cell r="CH535">
            <v>0</v>
          </cell>
          <cell r="CI535">
            <v>0</v>
          </cell>
          <cell r="CJ535">
            <v>0</v>
          </cell>
          <cell r="CK535">
            <v>0</v>
          </cell>
          <cell r="CL535">
            <v>0</v>
          </cell>
          <cell r="CM535">
            <v>0</v>
          </cell>
          <cell r="CN535">
            <v>0</v>
          </cell>
          <cell r="CO535">
            <v>0</v>
          </cell>
          <cell r="CP535">
            <v>0</v>
          </cell>
          <cell r="CQ535">
            <v>0</v>
          </cell>
          <cell r="CR535">
            <v>0</v>
          </cell>
          <cell r="CS535">
            <v>0</v>
          </cell>
          <cell r="CT535">
            <v>0</v>
          </cell>
          <cell r="CU535">
            <v>0</v>
          </cell>
          <cell r="CV535">
            <v>0</v>
          </cell>
          <cell r="CW535">
            <v>0</v>
          </cell>
          <cell r="CX535">
            <v>0</v>
          </cell>
          <cell r="CY535">
            <v>0</v>
          </cell>
          <cell r="CZ535">
            <v>0</v>
          </cell>
          <cell r="DA535">
            <v>0</v>
          </cell>
          <cell r="DB535">
            <v>0</v>
          </cell>
          <cell r="DC535">
            <v>0</v>
          </cell>
          <cell r="DD535">
            <v>0</v>
          </cell>
          <cell r="DE535">
            <v>0</v>
          </cell>
          <cell r="DF535">
            <v>0</v>
          </cell>
          <cell r="DG535">
            <v>0</v>
          </cell>
          <cell r="DH535">
            <v>0</v>
          </cell>
          <cell r="DI535">
            <v>0</v>
          </cell>
          <cell r="DJ535">
            <v>0</v>
          </cell>
          <cell r="DK535">
            <v>0</v>
          </cell>
          <cell r="DL535">
            <v>0</v>
          </cell>
          <cell r="DM535">
            <v>0</v>
          </cell>
          <cell r="DN535">
            <v>0</v>
          </cell>
          <cell r="DO535">
            <v>0</v>
          </cell>
          <cell r="DP535">
            <v>0</v>
          </cell>
          <cell r="DQ535">
            <v>0</v>
          </cell>
          <cell r="DR535">
            <v>0</v>
          </cell>
          <cell r="DS535">
            <v>0</v>
          </cell>
          <cell r="DT535">
            <v>0</v>
          </cell>
          <cell r="DU535">
            <v>0</v>
          </cell>
          <cell r="DV535">
            <v>0</v>
          </cell>
          <cell r="DW535">
            <v>0</v>
          </cell>
          <cell r="DX535">
            <v>0</v>
          </cell>
          <cell r="DY535">
            <v>0</v>
          </cell>
          <cell r="DZ535">
            <v>0</v>
          </cell>
          <cell r="EA535">
            <v>0</v>
          </cell>
          <cell r="EB535">
            <v>0</v>
          </cell>
          <cell r="EC535">
            <v>0</v>
          </cell>
          <cell r="ED535">
            <v>0</v>
          </cell>
          <cell r="EE535">
            <v>0</v>
          </cell>
        </row>
        <row r="536">
          <cell r="A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0</v>
          </cell>
          <cell r="CB536">
            <v>0</v>
          </cell>
          <cell r="CC536">
            <v>0</v>
          </cell>
          <cell r="CD536">
            <v>0</v>
          </cell>
          <cell r="CE536">
            <v>0</v>
          </cell>
          <cell r="CF536">
            <v>0</v>
          </cell>
          <cell r="CG536">
            <v>0</v>
          </cell>
          <cell r="CH536">
            <v>0</v>
          </cell>
          <cell r="CI536">
            <v>0</v>
          </cell>
          <cell r="CJ536">
            <v>0</v>
          </cell>
          <cell r="CK536">
            <v>0</v>
          </cell>
          <cell r="CL536">
            <v>0</v>
          </cell>
          <cell r="CM536">
            <v>0</v>
          </cell>
          <cell r="CN536">
            <v>0</v>
          </cell>
          <cell r="CO536">
            <v>0</v>
          </cell>
          <cell r="CP536">
            <v>0</v>
          </cell>
          <cell r="CQ536">
            <v>0</v>
          </cell>
          <cell r="CR536">
            <v>0</v>
          </cell>
          <cell r="CS536">
            <v>0</v>
          </cell>
          <cell r="CT536">
            <v>0</v>
          </cell>
          <cell r="CU536">
            <v>0</v>
          </cell>
          <cell r="CV536">
            <v>0</v>
          </cell>
          <cell r="CW536">
            <v>0</v>
          </cell>
          <cell r="CX536">
            <v>0</v>
          </cell>
          <cell r="CY536">
            <v>0</v>
          </cell>
          <cell r="CZ536">
            <v>0</v>
          </cell>
          <cell r="DA536">
            <v>0</v>
          </cell>
          <cell r="DB536">
            <v>0</v>
          </cell>
          <cell r="DC536">
            <v>0</v>
          </cell>
          <cell r="DD536">
            <v>0</v>
          </cell>
          <cell r="DE536">
            <v>0</v>
          </cell>
          <cell r="DF536">
            <v>0</v>
          </cell>
          <cell r="DG536">
            <v>0</v>
          </cell>
          <cell r="DH536">
            <v>0</v>
          </cell>
          <cell r="DI536">
            <v>0</v>
          </cell>
          <cell r="DJ536">
            <v>0</v>
          </cell>
          <cell r="DK536">
            <v>0</v>
          </cell>
          <cell r="DL536">
            <v>0</v>
          </cell>
          <cell r="DM536">
            <v>0</v>
          </cell>
          <cell r="DN536">
            <v>0</v>
          </cell>
          <cell r="DO536">
            <v>0</v>
          </cell>
          <cell r="DP536">
            <v>0</v>
          </cell>
          <cell r="DQ536">
            <v>0</v>
          </cell>
          <cell r="DR536">
            <v>0</v>
          </cell>
          <cell r="DS536">
            <v>0</v>
          </cell>
          <cell r="DT536">
            <v>0</v>
          </cell>
          <cell r="DU536">
            <v>0</v>
          </cell>
          <cell r="DV536">
            <v>0</v>
          </cell>
          <cell r="DW536">
            <v>0</v>
          </cell>
          <cell r="DX536">
            <v>0</v>
          </cell>
          <cell r="DY536">
            <v>0</v>
          </cell>
          <cell r="DZ536">
            <v>0</v>
          </cell>
          <cell r="EA536">
            <v>0</v>
          </cell>
          <cell r="EB536">
            <v>0</v>
          </cell>
          <cell r="EC536">
            <v>0</v>
          </cell>
          <cell r="ED536">
            <v>0</v>
          </cell>
          <cell r="EE536">
            <v>0</v>
          </cell>
        </row>
        <row r="537">
          <cell r="A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0</v>
          </cell>
          <cell r="CB537">
            <v>0</v>
          </cell>
          <cell r="CC537">
            <v>0</v>
          </cell>
          <cell r="CD537">
            <v>0</v>
          </cell>
          <cell r="CE537">
            <v>0</v>
          </cell>
          <cell r="CF537">
            <v>0</v>
          </cell>
          <cell r="CG537">
            <v>0</v>
          </cell>
          <cell r="CH537">
            <v>0</v>
          </cell>
          <cell r="CI537">
            <v>0</v>
          </cell>
          <cell r="CJ537">
            <v>0</v>
          </cell>
          <cell r="CK537">
            <v>0</v>
          </cell>
          <cell r="CL537">
            <v>0</v>
          </cell>
          <cell r="CM537">
            <v>0</v>
          </cell>
          <cell r="CN537">
            <v>0</v>
          </cell>
          <cell r="CO537">
            <v>0</v>
          </cell>
          <cell r="CP537">
            <v>0</v>
          </cell>
          <cell r="CQ537">
            <v>0</v>
          </cell>
          <cell r="CR537">
            <v>0</v>
          </cell>
          <cell r="CS537">
            <v>0</v>
          </cell>
          <cell r="CT537">
            <v>0</v>
          </cell>
          <cell r="CU537">
            <v>0</v>
          </cell>
          <cell r="CV537">
            <v>0</v>
          </cell>
          <cell r="CW537">
            <v>0</v>
          </cell>
          <cell r="CX537">
            <v>0</v>
          </cell>
          <cell r="CY537">
            <v>0</v>
          </cell>
          <cell r="CZ537">
            <v>0</v>
          </cell>
          <cell r="DA537">
            <v>0</v>
          </cell>
          <cell r="DB537">
            <v>0</v>
          </cell>
          <cell r="DC537">
            <v>0</v>
          </cell>
          <cell r="DD537">
            <v>0</v>
          </cell>
          <cell r="DE537">
            <v>0</v>
          </cell>
          <cell r="DF537">
            <v>0</v>
          </cell>
          <cell r="DG537">
            <v>0</v>
          </cell>
          <cell r="DH537">
            <v>0</v>
          </cell>
          <cell r="DI537">
            <v>0</v>
          </cell>
          <cell r="DJ537">
            <v>0</v>
          </cell>
          <cell r="DK537">
            <v>0</v>
          </cell>
          <cell r="DL537">
            <v>0</v>
          </cell>
          <cell r="DM537">
            <v>0</v>
          </cell>
          <cell r="DN537">
            <v>0</v>
          </cell>
          <cell r="DO537">
            <v>0</v>
          </cell>
          <cell r="DP537">
            <v>0</v>
          </cell>
          <cell r="DQ537">
            <v>0</v>
          </cell>
          <cell r="DR537">
            <v>0</v>
          </cell>
          <cell r="DS537">
            <v>0</v>
          </cell>
          <cell r="DT537">
            <v>0</v>
          </cell>
          <cell r="DU537">
            <v>0</v>
          </cell>
          <cell r="DV537">
            <v>0</v>
          </cell>
          <cell r="DW537">
            <v>0</v>
          </cell>
          <cell r="DX537">
            <v>0</v>
          </cell>
          <cell r="DY537">
            <v>0</v>
          </cell>
          <cell r="DZ537">
            <v>0</v>
          </cell>
          <cell r="EA537">
            <v>0</v>
          </cell>
          <cell r="EB537">
            <v>0</v>
          </cell>
          <cell r="EC537">
            <v>0</v>
          </cell>
          <cell r="ED537">
            <v>0</v>
          </cell>
          <cell r="EE537">
            <v>0</v>
          </cell>
        </row>
        <row r="538">
          <cell r="A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0</v>
          </cell>
          <cell r="CB538">
            <v>0</v>
          </cell>
          <cell r="CC538">
            <v>0</v>
          </cell>
          <cell r="CD538">
            <v>0</v>
          </cell>
          <cell r="CE538">
            <v>0</v>
          </cell>
          <cell r="CF538">
            <v>0</v>
          </cell>
          <cell r="CG538">
            <v>0</v>
          </cell>
          <cell r="CH538">
            <v>0</v>
          </cell>
          <cell r="CI538">
            <v>0</v>
          </cell>
          <cell r="CJ538">
            <v>0</v>
          </cell>
          <cell r="CK538">
            <v>0</v>
          </cell>
          <cell r="CL538">
            <v>0</v>
          </cell>
          <cell r="CM538">
            <v>0</v>
          </cell>
          <cell r="CN538">
            <v>0</v>
          </cell>
          <cell r="CO538">
            <v>0</v>
          </cell>
          <cell r="CP538">
            <v>0</v>
          </cell>
          <cell r="CQ538">
            <v>0</v>
          </cell>
          <cell r="CR538">
            <v>0</v>
          </cell>
          <cell r="CS538">
            <v>0</v>
          </cell>
          <cell r="CT538">
            <v>0</v>
          </cell>
          <cell r="CU538">
            <v>0</v>
          </cell>
          <cell r="CV538">
            <v>0</v>
          </cell>
          <cell r="CW538">
            <v>0</v>
          </cell>
          <cell r="CX538">
            <v>0</v>
          </cell>
          <cell r="CY538">
            <v>0</v>
          </cell>
          <cell r="CZ538">
            <v>0</v>
          </cell>
          <cell r="DA538">
            <v>0</v>
          </cell>
          <cell r="DB538">
            <v>0</v>
          </cell>
          <cell r="DC538">
            <v>0</v>
          </cell>
          <cell r="DD538">
            <v>0</v>
          </cell>
          <cell r="DE538">
            <v>0</v>
          </cell>
          <cell r="DF538">
            <v>0</v>
          </cell>
          <cell r="DG538">
            <v>0</v>
          </cell>
          <cell r="DH538">
            <v>0</v>
          </cell>
          <cell r="DI538">
            <v>0</v>
          </cell>
          <cell r="DJ538">
            <v>0</v>
          </cell>
          <cell r="DK538">
            <v>0</v>
          </cell>
          <cell r="DL538">
            <v>0</v>
          </cell>
          <cell r="DM538">
            <v>0</v>
          </cell>
          <cell r="DN538">
            <v>0</v>
          </cell>
          <cell r="DO538">
            <v>0</v>
          </cell>
          <cell r="DP538">
            <v>0</v>
          </cell>
          <cell r="DQ538">
            <v>0</v>
          </cell>
          <cell r="DR538">
            <v>0</v>
          </cell>
          <cell r="DS538">
            <v>0</v>
          </cell>
          <cell r="DT538">
            <v>0</v>
          </cell>
          <cell r="DU538">
            <v>0</v>
          </cell>
          <cell r="DV538">
            <v>0</v>
          </cell>
          <cell r="DW538">
            <v>0</v>
          </cell>
          <cell r="DX538">
            <v>0</v>
          </cell>
          <cell r="DY538">
            <v>0</v>
          </cell>
          <cell r="DZ538">
            <v>0</v>
          </cell>
          <cell r="EA538">
            <v>0</v>
          </cell>
          <cell r="EB538">
            <v>0</v>
          </cell>
          <cell r="EC538">
            <v>0</v>
          </cell>
          <cell r="ED538">
            <v>0</v>
          </cell>
          <cell r="EE538">
            <v>0</v>
          </cell>
        </row>
        <row r="539">
          <cell r="A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-37653.560000000522</v>
          </cell>
          <cell r="AS539">
            <v>-4815.717299999902</v>
          </cell>
          <cell r="AT539">
            <v>-3759.7616200000048</v>
          </cell>
          <cell r="AU539">
            <v>-3835.1116480000201</v>
          </cell>
          <cell r="AV539">
            <v>-3205.4153449999867</v>
          </cell>
          <cell r="AW539">
            <v>-2297.5182900000073</v>
          </cell>
          <cell r="AX539">
            <v>-2137.5509300999984</v>
          </cell>
          <cell r="AY539">
            <v>-1660.9849046000163</v>
          </cell>
          <cell r="AZ539">
            <v>-1735.2634990000224</v>
          </cell>
          <cell r="BA539">
            <v>-2171.0251193000004</v>
          </cell>
          <cell r="BB539">
            <v>-3055.4389039999805</v>
          </cell>
          <cell r="BC539">
            <v>-4462.607239999983</v>
          </cell>
          <cell r="BD539">
            <v>-4517.1651999999885</v>
          </cell>
          <cell r="BE539">
            <v>-37653.560000000522</v>
          </cell>
          <cell r="BF539">
            <v>-4815.717299999902</v>
          </cell>
          <cell r="BG539">
            <v>-3759.7616200000048</v>
          </cell>
          <cell r="BH539">
            <v>-3835.1116480000201</v>
          </cell>
          <cell r="BI539">
            <v>-3205.4153449999867</v>
          </cell>
          <cell r="BJ539">
            <v>-2297.5182900000073</v>
          </cell>
          <cell r="BK539">
            <v>-2137.5509300999984</v>
          </cell>
          <cell r="BL539">
            <v>-1660.9849046000163</v>
          </cell>
          <cell r="BM539">
            <v>-1735.2634990000224</v>
          </cell>
          <cell r="BN539">
            <v>-2171.0251193000004</v>
          </cell>
          <cell r="BO539">
            <v>-3055.4389039999805</v>
          </cell>
          <cell r="BP539">
            <v>-4462.607239999983</v>
          </cell>
          <cell r="BQ539">
            <v>-4517.1651999999885</v>
          </cell>
          <cell r="BR539">
            <v>-37653.560000000522</v>
          </cell>
          <cell r="BS539">
            <v>-4815.717299999902</v>
          </cell>
          <cell r="BT539">
            <v>-3759.7616200000048</v>
          </cell>
          <cell r="BU539">
            <v>-3835.1116480000201</v>
          </cell>
          <cell r="BV539">
            <v>-3205.4153449999867</v>
          </cell>
          <cell r="BW539">
            <v>-2297.5182900000073</v>
          </cell>
          <cell r="BX539">
            <v>-2137.5509300999984</v>
          </cell>
          <cell r="BY539">
            <v>-1660.9849046000163</v>
          </cell>
          <cell r="BZ539">
            <v>-1735.2634990000224</v>
          </cell>
          <cell r="CA539">
            <v>-2171.0251193000004</v>
          </cell>
          <cell r="CB539">
            <v>-3055.4389039999805</v>
          </cell>
          <cell r="CC539">
            <v>-4462.607239999983</v>
          </cell>
          <cell r="CD539">
            <v>-4517.1651999999885</v>
          </cell>
          <cell r="CE539">
            <v>-37787.837680000346</v>
          </cell>
          <cell r="CF539">
            <v>-4815.717299999902</v>
          </cell>
          <cell r="CG539">
            <v>-3894.039300000004</v>
          </cell>
          <cell r="CH539">
            <v>-3835.1116480000201</v>
          </cell>
          <cell r="CI539">
            <v>-3205.4153449999867</v>
          </cell>
          <cell r="CJ539">
            <v>-2297.5182900000073</v>
          </cell>
          <cell r="CK539">
            <v>-2137.5509300999984</v>
          </cell>
          <cell r="CL539">
            <v>-1660.9849046000163</v>
          </cell>
          <cell r="CM539">
            <v>-1735.2634990000224</v>
          </cell>
          <cell r="CN539">
            <v>-2171.0251193000004</v>
          </cell>
          <cell r="CO539">
            <v>-3055.4389039999805</v>
          </cell>
          <cell r="CP539">
            <v>-4462.607239999983</v>
          </cell>
          <cell r="CQ539">
            <v>-4517.1651999999885</v>
          </cell>
          <cell r="CR539">
            <v>-37653.560000000522</v>
          </cell>
          <cell r="CS539">
            <v>-4815.717299999902</v>
          </cell>
          <cell r="CT539">
            <v>-3759.7616200000048</v>
          </cell>
          <cell r="CU539">
            <v>-3835.1116480000201</v>
          </cell>
          <cell r="CV539">
            <v>-3205.4153449999867</v>
          </cell>
          <cell r="CW539">
            <v>-2297.5182900000073</v>
          </cell>
          <cell r="CX539">
            <v>-2137.5509300999984</v>
          </cell>
          <cell r="CY539">
            <v>-1660.9849046000163</v>
          </cell>
          <cell r="CZ539">
            <v>-1735.2634990000224</v>
          </cell>
          <cell r="DA539">
            <v>-2171.0251193000004</v>
          </cell>
          <cell r="DB539">
            <v>-3055.4389039999805</v>
          </cell>
          <cell r="DC539">
            <v>-4462.607239999983</v>
          </cell>
          <cell r="DD539">
            <v>-4517.1651999999885</v>
          </cell>
          <cell r="DE539">
            <v>-37653.560000000522</v>
          </cell>
          <cell r="DF539">
            <v>-4815.717299999902</v>
          </cell>
          <cell r="DG539">
            <v>-3759.7616200000048</v>
          </cell>
          <cell r="DH539">
            <v>-3835.1116480000201</v>
          </cell>
          <cell r="DI539">
            <v>-3205.4153449999867</v>
          </cell>
          <cell r="DJ539">
            <v>-2297.5182900000073</v>
          </cell>
          <cell r="DK539">
            <v>-2137.5509300999984</v>
          </cell>
          <cell r="DL539">
            <v>-1660.9849046000163</v>
          </cell>
          <cell r="DM539">
            <v>-1735.2634990000224</v>
          </cell>
          <cell r="DN539">
            <v>-2171.0251193000004</v>
          </cell>
          <cell r="DO539">
            <v>-3055.4389039999805</v>
          </cell>
          <cell r="DP539">
            <v>-4462.607239999983</v>
          </cell>
          <cell r="DQ539">
            <v>-4517.1651999999885</v>
          </cell>
          <cell r="DR539">
            <v>-37653.560000000522</v>
          </cell>
          <cell r="DS539">
            <v>-4815.717299999902</v>
          </cell>
          <cell r="DT539">
            <v>-3759.7616200000048</v>
          </cell>
          <cell r="DU539">
            <v>-3835.1116480000201</v>
          </cell>
          <cell r="DV539">
            <v>-3205.4153449999867</v>
          </cell>
          <cell r="DW539">
            <v>-2297.5182900000073</v>
          </cell>
          <cell r="DX539">
            <v>-2137.5509300999984</v>
          </cell>
          <cell r="DY539">
            <v>-1660.9849046000163</v>
          </cell>
          <cell r="DZ539">
            <v>-1735.2634990000224</v>
          </cell>
          <cell r="EA539">
            <v>-2171.0251193000004</v>
          </cell>
          <cell r="EB539">
            <v>-3055.4389039999805</v>
          </cell>
          <cell r="EC539">
            <v>-4462.607239999983</v>
          </cell>
          <cell r="ED539">
            <v>-4517.1651999999885</v>
          </cell>
          <cell r="EE539">
            <v>0</v>
          </cell>
        </row>
        <row r="540">
          <cell r="A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0</v>
          </cell>
          <cell r="CB540">
            <v>0</v>
          </cell>
          <cell r="CC540">
            <v>0</v>
          </cell>
          <cell r="CD540">
            <v>0</v>
          </cell>
          <cell r="CE540">
            <v>0</v>
          </cell>
          <cell r="CF540">
            <v>0</v>
          </cell>
          <cell r="CG540">
            <v>0</v>
          </cell>
          <cell r="CH540">
            <v>0</v>
          </cell>
          <cell r="CI540">
            <v>0</v>
          </cell>
          <cell r="CJ540">
            <v>0</v>
          </cell>
          <cell r="CK540">
            <v>0</v>
          </cell>
          <cell r="CL540">
            <v>0</v>
          </cell>
          <cell r="CM540">
            <v>0</v>
          </cell>
          <cell r="CN540">
            <v>0</v>
          </cell>
          <cell r="CO540">
            <v>0</v>
          </cell>
          <cell r="CP540">
            <v>0</v>
          </cell>
          <cell r="CQ540">
            <v>0</v>
          </cell>
          <cell r="CR540">
            <v>0</v>
          </cell>
          <cell r="CS540">
            <v>0</v>
          </cell>
          <cell r="CT540">
            <v>0</v>
          </cell>
          <cell r="CU540">
            <v>0</v>
          </cell>
          <cell r="CV540">
            <v>0</v>
          </cell>
          <cell r="CW540">
            <v>0</v>
          </cell>
          <cell r="CX540">
            <v>0</v>
          </cell>
          <cell r="CY540">
            <v>0</v>
          </cell>
          <cell r="CZ540">
            <v>0</v>
          </cell>
          <cell r="DA540">
            <v>0</v>
          </cell>
          <cell r="DB540">
            <v>0</v>
          </cell>
          <cell r="DC540">
            <v>0</v>
          </cell>
          <cell r="DD540">
            <v>0</v>
          </cell>
          <cell r="DE540">
            <v>0</v>
          </cell>
          <cell r="DF540">
            <v>0</v>
          </cell>
          <cell r="DG540">
            <v>0</v>
          </cell>
          <cell r="DH540">
            <v>0</v>
          </cell>
          <cell r="DI540">
            <v>0</v>
          </cell>
          <cell r="DJ540">
            <v>0</v>
          </cell>
          <cell r="DK540">
            <v>0</v>
          </cell>
          <cell r="DL540">
            <v>0</v>
          </cell>
          <cell r="DM540">
            <v>0</v>
          </cell>
          <cell r="DN540">
            <v>0</v>
          </cell>
          <cell r="DO540">
            <v>0</v>
          </cell>
          <cell r="DP540">
            <v>0</v>
          </cell>
          <cell r="DQ540">
            <v>0</v>
          </cell>
          <cell r="DR540">
            <v>0</v>
          </cell>
          <cell r="DS540">
            <v>0</v>
          </cell>
          <cell r="DT540">
            <v>0</v>
          </cell>
          <cell r="DU540">
            <v>0</v>
          </cell>
          <cell r="DV540">
            <v>0</v>
          </cell>
          <cell r="DW540">
            <v>0</v>
          </cell>
          <cell r="DX540">
            <v>0</v>
          </cell>
          <cell r="DY540">
            <v>0</v>
          </cell>
          <cell r="DZ540">
            <v>0</v>
          </cell>
          <cell r="EA540">
            <v>0</v>
          </cell>
          <cell r="EB540">
            <v>0</v>
          </cell>
          <cell r="EC540">
            <v>0</v>
          </cell>
          <cell r="ED540">
            <v>0</v>
          </cell>
          <cell r="EE540">
            <v>0</v>
          </cell>
        </row>
        <row r="541">
          <cell r="A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0</v>
          </cell>
          <cell r="CB541">
            <v>0</v>
          </cell>
          <cell r="CC541">
            <v>0</v>
          </cell>
          <cell r="CD541">
            <v>0</v>
          </cell>
          <cell r="CE541">
            <v>0</v>
          </cell>
          <cell r="CF541">
            <v>0</v>
          </cell>
          <cell r="CG541">
            <v>0</v>
          </cell>
          <cell r="CH541">
            <v>0</v>
          </cell>
          <cell r="CI541">
            <v>0</v>
          </cell>
          <cell r="CJ541">
            <v>0</v>
          </cell>
          <cell r="CK541">
            <v>0</v>
          </cell>
          <cell r="CL541">
            <v>0</v>
          </cell>
          <cell r="CM541">
            <v>0</v>
          </cell>
          <cell r="CN541">
            <v>0</v>
          </cell>
          <cell r="CO541">
            <v>0</v>
          </cell>
          <cell r="CP541">
            <v>0</v>
          </cell>
          <cell r="CQ541">
            <v>0</v>
          </cell>
          <cell r="CR541">
            <v>0</v>
          </cell>
          <cell r="CS541">
            <v>0</v>
          </cell>
          <cell r="CT541">
            <v>0</v>
          </cell>
          <cell r="CU541">
            <v>0</v>
          </cell>
          <cell r="CV541">
            <v>0</v>
          </cell>
          <cell r="CW541">
            <v>0</v>
          </cell>
          <cell r="CX541">
            <v>0</v>
          </cell>
          <cell r="CY541">
            <v>0</v>
          </cell>
          <cell r="CZ541">
            <v>0</v>
          </cell>
          <cell r="DA541">
            <v>0</v>
          </cell>
          <cell r="DB541">
            <v>0</v>
          </cell>
          <cell r="DC541">
            <v>0</v>
          </cell>
          <cell r="DD541">
            <v>0</v>
          </cell>
          <cell r="DE541">
            <v>0</v>
          </cell>
          <cell r="DF541">
            <v>0</v>
          </cell>
          <cell r="DG541">
            <v>0</v>
          </cell>
          <cell r="DH541">
            <v>0</v>
          </cell>
          <cell r="DI541">
            <v>0</v>
          </cell>
          <cell r="DJ541">
            <v>0</v>
          </cell>
          <cell r="DK541">
            <v>0</v>
          </cell>
          <cell r="DL541">
            <v>0</v>
          </cell>
          <cell r="DM541">
            <v>0</v>
          </cell>
          <cell r="DN541">
            <v>0</v>
          </cell>
          <cell r="DO541">
            <v>0</v>
          </cell>
          <cell r="DP541">
            <v>0</v>
          </cell>
          <cell r="DQ541">
            <v>0</v>
          </cell>
          <cell r="DR541">
            <v>0</v>
          </cell>
          <cell r="DS541">
            <v>0</v>
          </cell>
          <cell r="DT541">
            <v>0</v>
          </cell>
          <cell r="DU541">
            <v>0</v>
          </cell>
          <cell r="DV541">
            <v>0</v>
          </cell>
          <cell r="DW541">
            <v>0</v>
          </cell>
          <cell r="DX541">
            <v>0</v>
          </cell>
          <cell r="DY541">
            <v>0</v>
          </cell>
          <cell r="DZ541">
            <v>0</v>
          </cell>
          <cell r="EA541">
            <v>0</v>
          </cell>
          <cell r="EB541">
            <v>0</v>
          </cell>
          <cell r="EC541">
            <v>0</v>
          </cell>
          <cell r="ED541">
            <v>0</v>
          </cell>
          <cell r="EE541">
            <v>0</v>
          </cell>
        </row>
        <row r="542">
          <cell r="A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0</v>
          </cell>
          <cell r="CB542">
            <v>0</v>
          </cell>
          <cell r="CC542">
            <v>0</v>
          </cell>
          <cell r="CD542">
            <v>0</v>
          </cell>
          <cell r="CE542">
            <v>0</v>
          </cell>
          <cell r="CF542">
            <v>0</v>
          </cell>
          <cell r="CG542">
            <v>0</v>
          </cell>
          <cell r="CH542">
            <v>0</v>
          </cell>
          <cell r="CI542">
            <v>0</v>
          </cell>
          <cell r="CJ542">
            <v>0</v>
          </cell>
          <cell r="CK542">
            <v>0</v>
          </cell>
          <cell r="CL542">
            <v>0</v>
          </cell>
          <cell r="CM542">
            <v>0</v>
          </cell>
          <cell r="CN542">
            <v>0</v>
          </cell>
          <cell r="CO542">
            <v>0</v>
          </cell>
          <cell r="CP542">
            <v>0</v>
          </cell>
          <cell r="CQ542">
            <v>0</v>
          </cell>
          <cell r="CR542">
            <v>0</v>
          </cell>
          <cell r="CS542">
            <v>0</v>
          </cell>
          <cell r="CT542">
            <v>0</v>
          </cell>
          <cell r="CU542">
            <v>0</v>
          </cell>
          <cell r="CV542">
            <v>0</v>
          </cell>
          <cell r="CW542">
            <v>0</v>
          </cell>
          <cell r="CX542">
            <v>0</v>
          </cell>
          <cell r="CY542">
            <v>0</v>
          </cell>
          <cell r="CZ542">
            <v>0</v>
          </cell>
          <cell r="DA542">
            <v>0</v>
          </cell>
          <cell r="DB542">
            <v>0</v>
          </cell>
          <cell r="DC542">
            <v>0</v>
          </cell>
          <cell r="DD542">
            <v>0</v>
          </cell>
          <cell r="DE542">
            <v>0</v>
          </cell>
          <cell r="DF542">
            <v>0</v>
          </cell>
          <cell r="DG542">
            <v>0</v>
          </cell>
          <cell r="DH542">
            <v>0</v>
          </cell>
          <cell r="DI542">
            <v>0</v>
          </cell>
          <cell r="DJ542">
            <v>0</v>
          </cell>
          <cell r="DK542">
            <v>0</v>
          </cell>
          <cell r="DL542">
            <v>0</v>
          </cell>
          <cell r="DM542">
            <v>0</v>
          </cell>
          <cell r="DN542">
            <v>0</v>
          </cell>
          <cell r="DO542">
            <v>0</v>
          </cell>
          <cell r="DP542">
            <v>0</v>
          </cell>
          <cell r="DQ542">
            <v>0</v>
          </cell>
          <cell r="DR542">
            <v>0</v>
          </cell>
          <cell r="DS542">
            <v>0</v>
          </cell>
          <cell r="DT542">
            <v>0</v>
          </cell>
          <cell r="DU542">
            <v>0</v>
          </cell>
          <cell r="DV542">
            <v>0</v>
          </cell>
          <cell r="DW542">
            <v>0</v>
          </cell>
          <cell r="DX542">
            <v>0</v>
          </cell>
          <cell r="DY542">
            <v>0</v>
          </cell>
          <cell r="DZ542">
            <v>0</v>
          </cell>
          <cell r="EA542">
            <v>0</v>
          </cell>
          <cell r="EB542">
            <v>0</v>
          </cell>
          <cell r="EC542">
            <v>0</v>
          </cell>
          <cell r="ED542">
            <v>0</v>
          </cell>
          <cell r="EE542">
            <v>0</v>
          </cell>
        </row>
        <row r="543">
          <cell r="A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0</v>
          </cell>
          <cell r="CB543">
            <v>0</v>
          </cell>
          <cell r="CC543">
            <v>0</v>
          </cell>
          <cell r="CD543">
            <v>0</v>
          </cell>
          <cell r="CE543">
            <v>0</v>
          </cell>
          <cell r="CF543">
            <v>0</v>
          </cell>
          <cell r="CG543">
            <v>0</v>
          </cell>
          <cell r="CH543">
            <v>0</v>
          </cell>
          <cell r="CI543">
            <v>0</v>
          </cell>
          <cell r="CJ543">
            <v>0</v>
          </cell>
          <cell r="CK543">
            <v>0</v>
          </cell>
          <cell r="CL543">
            <v>0</v>
          </cell>
          <cell r="CM543">
            <v>0</v>
          </cell>
          <cell r="CN543">
            <v>0</v>
          </cell>
          <cell r="CO543">
            <v>0</v>
          </cell>
          <cell r="CP543">
            <v>0</v>
          </cell>
          <cell r="CQ543">
            <v>0</v>
          </cell>
          <cell r="CR543">
            <v>0</v>
          </cell>
          <cell r="CS543">
            <v>0</v>
          </cell>
          <cell r="CT543">
            <v>0</v>
          </cell>
          <cell r="CU543">
            <v>0</v>
          </cell>
          <cell r="CV543">
            <v>0</v>
          </cell>
          <cell r="CW543">
            <v>0</v>
          </cell>
          <cell r="CX543">
            <v>0</v>
          </cell>
          <cell r="CY543">
            <v>0</v>
          </cell>
          <cell r="CZ543">
            <v>0</v>
          </cell>
          <cell r="DA543">
            <v>0</v>
          </cell>
          <cell r="DB543">
            <v>0</v>
          </cell>
          <cell r="DC543">
            <v>0</v>
          </cell>
          <cell r="DD543">
            <v>0</v>
          </cell>
          <cell r="DE543">
            <v>0</v>
          </cell>
          <cell r="DF543">
            <v>0</v>
          </cell>
          <cell r="DG543">
            <v>0</v>
          </cell>
          <cell r="DH543">
            <v>0</v>
          </cell>
          <cell r="DI543">
            <v>0</v>
          </cell>
          <cell r="DJ543">
            <v>0</v>
          </cell>
          <cell r="DK543">
            <v>0</v>
          </cell>
          <cell r="DL543">
            <v>0</v>
          </cell>
          <cell r="DM543">
            <v>0</v>
          </cell>
          <cell r="DN543">
            <v>0</v>
          </cell>
          <cell r="DO543">
            <v>0</v>
          </cell>
          <cell r="DP543">
            <v>0</v>
          </cell>
          <cell r="DQ543">
            <v>0</v>
          </cell>
          <cell r="DR543">
            <v>0</v>
          </cell>
          <cell r="DS543">
            <v>0</v>
          </cell>
          <cell r="DT543">
            <v>0</v>
          </cell>
          <cell r="DU543">
            <v>0</v>
          </cell>
          <cell r="DV543">
            <v>0</v>
          </cell>
          <cell r="DW543">
            <v>0</v>
          </cell>
          <cell r="DX543">
            <v>0</v>
          </cell>
          <cell r="DY543">
            <v>0</v>
          </cell>
          <cell r="DZ543">
            <v>0</v>
          </cell>
          <cell r="EA543">
            <v>0</v>
          </cell>
          <cell r="EB543">
            <v>0</v>
          </cell>
          <cell r="EC543">
            <v>0</v>
          </cell>
          <cell r="ED543">
            <v>0</v>
          </cell>
          <cell r="EE543">
            <v>0</v>
          </cell>
        </row>
        <row r="544">
          <cell r="A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0</v>
          </cell>
          <cell r="CB544">
            <v>0</v>
          </cell>
          <cell r="CC544">
            <v>0</v>
          </cell>
          <cell r="CD544">
            <v>0</v>
          </cell>
          <cell r="CE544">
            <v>0</v>
          </cell>
          <cell r="CF544">
            <v>0</v>
          </cell>
          <cell r="CG544">
            <v>0</v>
          </cell>
          <cell r="CH544">
            <v>0</v>
          </cell>
          <cell r="CI544">
            <v>0</v>
          </cell>
          <cell r="CJ544">
            <v>0</v>
          </cell>
          <cell r="CK544">
            <v>0</v>
          </cell>
          <cell r="CL544">
            <v>0</v>
          </cell>
          <cell r="CM544">
            <v>0</v>
          </cell>
          <cell r="CN544">
            <v>0</v>
          </cell>
          <cell r="CO544">
            <v>0</v>
          </cell>
          <cell r="CP544">
            <v>0</v>
          </cell>
          <cell r="CQ544">
            <v>0</v>
          </cell>
          <cell r="CR544">
            <v>0</v>
          </cell>
          <cell r="CS544">
            <v>0</v>
          </cell>
          <cell r="CT544">
            <v>0</v>
          </cell>
          <cell r="CU544">
            <v>0</v>
          </cell>
          <cell r="CV544">
            <v>0</v>
          </cell>
          <cell r="CW544">
            <v>0</v>
          </cell>
          <cell r="CX544">
            <v>0</v>
          </cell>
          <cell r="CY544">
            <v>0</v>
          </cell>
          <cell r="CZ544">
            <v>0</v>
          </cell>
          <cell r="DA544">
            <v>0</v>
          </cell>
          <cell r="DB544">
            <v>0</v>
          </cell>
          <cell r="DC544">
            <v>0</v>
          </cell>
          <cell r="DD544">
            <v>0</v>
          </cell>
          <cell r="DE544">
            <v>0</v>
          </cell>
          <cell r="DF544">
            <v>0</v>
          </cell>
          <cell r="DG544">
            <v>0</v>
          </cell>
          <cell r="DH544">
            <v>0</v>
          </cell>
          <cell r="DI544">
            <v>0</v>
          </cell>
          <cell r="DJ544">
            <v>0</v>
          </cell>
          <cell r="DK544">
            <v>0</v>
          </cell>
          <cell r="DL544">
            <v>0</v>
          </cell>
          <cell r="DM544">
            <v>0</v>
          </cell>
          <cell r="DN544">
            <v>0</v>
          </cell>
          <cell r="DO544">
            <v>0</v>
          </cell>
          <cell r="DP544">
            <v>0</v>
          </cell>
          <cell r="DQ544">
            <v>0</v>
          </cell>
          <cell r="DR544">
            <v>0</v>
          </cell>
          <cell r="DS544">
            <v>0</v>
          </cell>
          <cell r="DT544">
            <v>0</v>
          </cell>
          <cell r="DU544">
            <v>0</v>
          </cell>
          <cell r="DV544">
            <v>0</v>
          </cell>
          <cell r="DW544">
            <v>0</v>
          </cell>
          <cell r="DX544">
            <v>0</v>
          </cell>
          <cell r="DY544">
            <v>0</v>
          </cell>
          <cell r="DZ544">
            <v>0</v>
          </cell>
          <cell r="EA544">
            <v>0</v>
          </cell>
          <cell r="EB544">
            <v>0</v>
          </cell>
          <cell r="EC544">
            <v>0</v>
          </cell>
          <cell r="ED544">
            <v>0</v>
          </cell>
          <cell r="EE544">
            <v>0</v>
          </cell>
        </row>
        <row r="545">
          <cell r="A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0</v>
          </cell>
          <cell r="CB545">
            <v>0</v>
          </cell>
          <cell r="CC545">
            <v>0</v>
          </cell>
          <cell r="CD545">
            <v>0</v>
          </cell>
          <cell r="CE545">
            <v>0</v>
          </cell>
          <cell r="CF545">
            <v>0</v>
          </cell>
          <cell r="CG545">
            <v>0</v>
          </cell>
          <cell r="CH545">
            <v>0</v>
          </cell>
          <cell r="CI545">
            <v>0</v>
          </cell>
          <cell r="CJ545">
            <v>0</v>
          </cell>
          <cell r="CK545">
            <v>0</v>
          </cell>
          <cell r="CL545">
            <v>0</v>
          </cell>
          <cell r="CM545">
            <v>0</v>
          </cell>
          <cell r="CN545">
            <v>0</v>
          </cell>
          <cell r="CO545">
            <v>0</v>
          </cell>
          <cell r="CP545">
            <v>0</v>
          </cell>
          <cell r="CQ545">
            <v>0</v>
          </cell>
          <cell r="CR545">
            <v>0</v>
          </cell>
          <cell r="CS545">
            <v>0</v>
          </cell>
          <cell r="CT545">
            <v>0</v>
          </cell>
          <cell r="CU545">
            <v>0</v>
          </cell>
          <cell r="CV545">
            <v>0</v>
          </cell>
          <cell r="CW545">
            <v>0</v>
          </cell>
          <cell r="CX545">
            <v>0</v>
          </cell>
          <cell r="CY545">
            <v>0</v>
          </cell>
          <cell r="CZ545">
            <v>0</v>
          </cell>
          <cell r="DA545">
            <v>0</v>
          </cell>
          <cell r="DB545">
            <v>0</v>
          </cell>
          <cell r="DC545">
            <v>0</v>
          </cell>
          <cell r="DD545">
            <v>0</v>
          </cell>
          <cell r="DE545">
            <v>0</v>
          </cell>
          <cell r="DF545">
            <v>0</v>
          </cell>
          <cell r="DG545">
            <v>0</v>
          </cell>
          <cell r="DH545">
            <v>0</v>
          </cell>
          <cell r="DI545">
            <v>0</v>
          </cell>
          <cell r="DJ545">
            <v>0</v>
          </cell>
          <cell r="DK545">
            <v>0</v>
          </cell>
          <cell r="DL545">
            <v>0</v>
          </cell>
          <cell r="DM545">
            <v>0</v>
          </cell>
          <cell r="DN545">
            <v>0</v>
          </cell>
          <cell r="DO545">
            <v>0</v>
          </cell>
          <cell r="DP545">
            <v>0</v>
          </cell>
          <cell r="DQ545">
            <v>0</v>
          </cell>
          <cell r="DR545">
            <v>0</v>
          </cell>
          <cell r="DS545">
            <v>0</v>
          </cell>
          <cell r="DT545">
            <v>0</v>
          </cell>
          <cell r="DU545">
            <v>0</v>
          </cell>
          <cell r="DV545">
            <v>0</v>
          </cell>
          <cell r="DW545">
            <v>0</v>
          </cell>
          <cell r="DX545">
            <v>0</v>
          </cell>
          <cell r="DY545">
            <v>0</v>
          </cell>
          <cell r="DZ545">
            <v>0</v>
          </cell>
          <cell r="EA545">
            <v>0</v>
          </cell>
          <cell r="EB545">
            <v>0</v>
          </cell>
          <cell r="EC545">
            <v>0</v>
          </cell>
          <cell r="ED545">
            <v>0</v>
          </cell>
          <cell r="EE545">
            <v>0</v>
          </cell>
        </row>
        <row r="546">
          <cell r="A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0</v>
          </cell>
          <cell r="CL546">
            <v>0</v>
          </cell>
          <cell r="CM546">
            <v>0</v>
          </cell>
          <cell r="CN546">
            <v>0</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row>
        <row r="547">
          <cell r="A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0</v>
          </cell>
          <cell r="CB547">
            <v>0</v>
          </cell>
          <cell r="CC547">
            <v>0</v>
          </cell>
          <cell r="CD547">
            <v>0</v>
          </cell>
          <cell r="CE547">
            <v>0</v>
          </cell>
          <cell r="CF547">
            <v>0</v>
          </cell>
          <cell r="CG547">
            <v>0</v>
          </cell>
          <cell r="CH547">
            <v>0</v>
          </cell>
          <cell r="CI547">
            <v>0</v>
          </cell>
          <cell r="CJ547">
            <v>0</v>
          </cell>
          <cell r="CK547">
            <v>0</v>
          </cell>
          <cell r="CL547">
            <v>0</v>
          </cell>
          <cell r="CM547">
            <v>0</v>
          </cell>
          <cell r="CN547">
            <v>0</v>
          </cell>
          <cell r="CO547">
            <v>0</v>
          </cell>
          <cell r="CP547">
            <v>0</v>
          </cell>
          <cell r="CQ547">
            <v>0</v>
          </cell>
          <cell r="CR547">
            <v>0</v>
          </cell>
          <cell r="CS547">
            <v>0</v>
          </cell>
          <cell r="CT547">
            <v>0</v>
          </cell>
          <cell r="CU547">
            <v>0</v>
          </cell>
          <cell r="CV547">
            <v>0</v>
          </cell>
          <cell r="CW547">
            <v>0</v>
          </cell>
          <cell r="CX547">
            <v>0</v>
          </cell>
          <cell r="CY547">
            <v>0</v>
          </cell>
          <cell r="CZ547">
            <v>0</v>
          </cell>
          <cell r="DA547">
            <v>0</v>
          </cell>
          <cell r="DB547">
            <v>0</v>
          </cell>
          <cell r="DC547">
            <v>0</v>
          </cell>
          <cell r="DD547">
            <v>0</v>
          </cell>
          <cell r="DE547">
            <v>0</v>
          </cell>
          <cell r="DF547">
            <v>0</v>
          </cell>
          <cell r="DG547">
            <v>0</v>
          </cell>
          <cell r="DH547">
            <v>0</v>
          </cell>
          <cell r="DI547">
            <v>0</v>
          </cell>
          <cell r="DJ547">
            <v>0</v>
          </cell>
          <cell r="DK547">
            <v>0</v>
          </cell>
          <cell r="DL547">
            <v>0</v>
          </cell>
          <cell r="DM547">
            <v>0</v>
          </cell>
          <cell r="DN547">
            <v>0</v>
          </cell>
          <cell r="DO547">
            <v>0</v>
          </cell>
          <cell r="DP547">
            <v>0</v>
          </cell>
          <cell r="DQ547">
            <v>0</v>
          </cell>
          <cell r="DR547">
            <v>0</v>
          </cell>
          <cell r="DS547">
            <v>0</v>
          </cell>
          <cell r="DT547">
            <v>0</v>
          </cell>
          <cell r="DU547">
            <v>0</v>
          </cell>
          <cell r="DV547">
            <v>0</v>
          </cell>
          <cell r="DW547">
            <v>0</v>
          </cell>
          <cell r="DX547">
            <v>0</v>
          </cell>
          <cell r="DY547">
            <v>0</v>
          </cell>
          <cell r="DZ547">
            <v>0</v>
          </cell>
          <cell r="EA547">
            <v>0</v>
          </cell>
          <cell r="EB547">
            <v>0</v>
          </cell>
          <cell r="EC547">
            <v>0</v>
          </cell>
          <cell r="ED547">
            <v>0</v>
          </cell>
          <cell r="EE547">
            <v>0</v>
          </cell>
        </row>
        <row r="548">
          <cell r="A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0</v>
          </cell>
          <cell r="CB548">
            <v>0</v>
          </cell>
          <cell r="CC548">
            <v>0</v>
          </cell>
          <cell r="CD548">
            <v>0</v>
          </cell>
          <cell r="CE548">
            <v>0</v>
          </cell>
          <cell r="CF548">
            <v>0</v>
          </cell>
          <cell r="CG548">
            <v>0</v>
          </cell>
          <cell r="CH548">
            <v>0</v>
          </cell>
          <cell r="CI548">
            <v>0</v>
          </cell>
          <cell r="CJ548">
            <v>0</v>
          </cell>
          <cell r="CK548">
            <v>0</v>
          </cell>
          <cell r="CL548">
            <v>0</v>
          </cell>
          <cell r="CM548">
            <v>0</v>
          </cell>
          <cell r="CN548">
            <v>0</v>
          </cell>
          <cell r="CO548">
            <v>0</v>
          </cell>
          <cell r="CP548">
            <v>0</v>
          </cell>
          <cell r="CQ548">
            <v>0</v>
          </cell>
          <cell r="CR548">
            <v>0</v>
          </cell>
          <cell r="CS548">
            <v>0</v>
          </cell>
          <cell r="CT548">
            <v>0</v>
          </cell>
          <cell r="CU548">
            <v>0</v>
          </cell>
          <cell r="CV548">
            <v>0</v>
          </cell>
          <cell r="CW548">
            <v>0</v>
          </cell>
          <cell r="CX548">
            <v>0</v>
          </cell>
          <cell r="CY548">
            <v>0</v>
          </cell>
          <cell r="CZ548">
            <v>0</v>
          </cell>
          <cell r="DA548">
            <v>0</v>
          </cell>
          <cell r="DB548">
            <v>0</v>
          </cell>
          <cell r="DC548">
            <v>0</v>
          </cell>
          <cell r="DD548">
            <v>0</v>
          </cell>
          <cell r="DE548">
            <v>0</v>
          </cell>
          <cell r="DF548">
            <v>0</v>
          </cell>
          <cell r="DG548">
            <v>0</v>
          </cell>
          <cell r="DH548">
            <v>0</v>
          </cell>
          <cell r="DI548">
            <v>0</v>
          </cell>
          <cell r="DJ548">
            <v>0</v>
          </cell>
          <cell r="DK548">
            <v>0</v>
          </cell>
          <cell r="DL548">
            <v>0</v>
          </cell>
          <cell r="DM548">
            <v>0</v>
          </cell>
          <cell r="DN548">
            <v>0</v>
          </cell>
          <cell r="DO548">
            <v>0</v>
          </cell>
          <cell r="DP548">
            <v>0</v>
          </cell>
          <cell r="DQ548">
            <v>0</v>
          </cell>
          <cell r="DR548">
            <v>0</v>
          </cell>
          <cell r="DS548">
            <v>0</v>
          </cell>
          <cell r="DT548">
            <v>0</v>
          </cell>
          <cell r="DU548">
            <v>0</v>
          </cell>
          <cell r="DV548">
            <v>0</v>
          </cell>
          <cell r="DW548">
            <v>0</v>
          </cell>
          <cell r="DX548">
            <v>0</v>
          </cell>
          <cell r="DY548">
            <v>0</v>
          </cell>
          <cell r="DZ548">
            <v>0</v>
          </cell>
          <cell r="EA548">
            <v>0</v>
          </cell>
          <cell r="EB548">
            <v>0</v>
          </cell>
          <cell r="EC548">
            <v>0</v>
          </cell>
          <cell r="ED548">
            <v>0</v>
          </cell>
          <cell r="EE548">
            <v>0</v>
          </cell>
        </row>
        <row r="549">
          <cell r="A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0</v>
          </cell>
          <cell r="CB549">
            <v>0</v>
          </cell>
          <cell r="CC549">
            <v>0</v>
          </cell>
          <cell r="CD549">
            <v>0</v>
          </cell>
          <cell r="CE549">
            <v>0</v>
          </cell>
          <cell r="CF549">
            <v>0</v>
          </cell>
          <cell r="CG549">
            <v>0</v>
          </cell>
          <cell r="CH549">
            <v>0</v>
          </cell>
          <cell r="CI549">
            <v>0</v>
          </cell>
          <cell r="CJ549">
            <v>0</v>
          </cell>
          <cell r="CK549">
            <v>0</v>
          </cell>
          <cell r="CL549">
            <v>0</v>
          </cell>
          <cell r="CM549">
            <v>0</v>
          </cell>
          <cell r="CN549">
            <v>0</v>
          </cell>
          <cell r="CO549">
            <v>0</v>
          </cell>
          <cell r="CP549">
            <v>0</v>
          </cell>
          <cell r="CQ549">
            <v>0</v>
          </cell>
          <cell r="CR549">
            <v>0</v>
          </cell>
          <cell r="CS549">
            <v>0</v>
          </cell>
          <cell r="CT549">
            <v>0</v>
          </cell>
          <cell r="CU549">
            <v>0</v>
          </cell>
          <cell r="CV549">
            <v>0</v>
          </cell>
          <cell r="CW549">
            <v>0</v>
          </cell>
          <cell r="CX549">
            <v>0</v>
          </cell>
          <cell r="CY549">
            <v>0</v>
          </cell>
          <cell r="CZ549">
            <v>0</v>
          </cell>
          <cell r="DA549">
            <v>0</v>
          </cell>
          <cell r="DB549">
            <v>0</v>
          </cell>
          <cell r="DC549">
            <v>0</v>
          </cell>
          <cell r="DD549">
            <v>0</v>
          </cell>
          <cell r="DE549">
            <v>0</v>
          </cell>
          <cell r="DF549">
            <v>0</v>
          </cell>
          <cell r="DG549">
            <v>0</v>
          </cell>
          <cell r="DH549">
            <v>0</v>
          </cell>
          <cell r="DI549">
            <v>0</v>
          </cell>
          <cell r="DJ549">
            <v>0</v>
          </cell>
          <cell r="DK549">
            <v>0</v>
          </cell>
          <cell r="DL549">
            <v>0</v>
          </cell>
          <cell r="DM549">
            <v>0</v>
          </cell>
          <cell r="DN549">
            <v>0</v>
          </cell>
          <cell r="DO549">
            <v>0</v>
          </cell>
          <cell r="DP549">
            <v>0</v>
          </cell>
          <cell r="DQ549">
            <v>0</v>
          </cell>
          <cell r="DR549">
            <v>0</v>
          </cell>
          <cell r="DS549">
            <v>0</v>
          </cell>
          <cell r="DT549">
            <v>0</v>
          </cell>
          <cell r="DU549">
            <v>0</v>
          </cell>
          <cell r="DV549">
            <v>0</v>
          </cell>
          <cell r="DW549">
            <v>0</v>
          </cell>
          <cell r="DX549">
            <v>0</v>
          </cell>
          <cell r="DY549">
            <v>0</v>
          </cell>
          <cell r="DZ549">
            <v>0</v>
          </cell>
          <cell r="EA549">
            <v>0</v>
          </cell>
          <cell r="EB549">
            <v>0</v>
          </cell>
          <cell r="EC549">
            <v>0</v>
          </cell>
          <cell r="ED549">
            <v>0</v>
          </cell>
          <cell r="EE549">
            <v>0</v>
          </cell>
        </row>
        <row r="550">
          <cell r="A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0</v>
          </cell>
          <cell r="CB550">
            <v>0</v>
          </cell>
          <cell r="CC550">
            <v>0</v>
          </cell>
          <cell r="CD550">
            <v>0</v>
          </cell>
          <cell r="CE550">
            <v>0</v>
          </cell>
          <cell r="CF550">
            <v>0</v>
          </cell>
          <cell r="CG550">
            <v>0</v>
          </cell>
          <cell r="CH550">
            <v>0</v>
          </cell>
          <cell r="CI550">
            <v>0</v>
          </cell>
          <cell r="CJ550">
            <v>0</v>
          </cell>
          <cell r="CK550">
            <v>0</v>
          </cell>
          <cell r="CL550">
            <v>0</v>
          </cell>
          <cell r="CM550">
            <v>0</v>
          </cell>
          <cell r="CN550">
            <v>0</v>
          </cell>
          <cell r="CO550">
            <v>0</v>
          </cell>
          <cell r="CP550">
            <v>0</v>
          </cell>
          <cell r="CQ550">
            <v>0</v>
          </cell>
          <cell r="CR550">
            <v>0</v>
          </cell>
          <cell r="CS550">
            <v>0</v>
          </cell>
          <cell r="CT550">
            <v>0</v>
          </cell>
          <cell r="CU550">
            <v>0</v>
          </cell>
          <cell r="CV550">
            <v>0</v>
          </cell>
          <cell r="CW550">
            <v>0</v>
          </cell>
          <cell r="CX550">
            <v>0</v>
          </cell>
          <cell r="CY550">
            <v>0</v>
          </cell>
          <cell r="CZ550">
            <v>0</v>
          </cell>
          <cell r="DA550">
            <v>0</v>
          </cell>
          <cell r="DB550">
            <v>0</v>
          </cell>
          <cell r="DC550">
            <v>0</v>
          </cell>
          <cell r="DD550">
            <v>0</v>
          </cell>
          <cell r="DE550">
            <v>0</v>
          </cell>
          <cell r="DF550">
            <v>0</v>
          </cell>
          <cell r="DG550">
            <v>0</v>
          </cell>
          <cell r="DH550">
            <v>0</v>
          </cell>
          <cell r="DI550">
            <v>0</v>
          </cell>
          <cell r="DJ550">
            <v>0</v>
          </cell>
          <cell r="DK550">
            <v>0</v>
          </cell>
          <cell r="DL550">
            <v>0</v>
          </cell>
          <cell r="DM550">
            <v>0</v>
          </cell>
          <cell r="DN550">
            <v>0</v>
          </cell>
          <cell r="DO550">
            <v>0</v>
          </cell>
          <cell r="DP550">
            <v>0</v>
          </cell>
          <cell r="DQ550">
            <v>0</v>
          </cell>
          <cell r="DR550">
            <v>0</v>
          </cell>
          <cell r="DS550">
            <v>0</v>
          </cell>
          <cell r="DT550">
            <v>0</v>
          </cell>
          <cell r="DU550">
            <v>0</v>
          </cell>
          <cell r="DV550">
            <v>0</v>
          </cell>
          <cell r="DW550">
            <v>0</v>
          </cell>
          <cell r="DX550">
            <v>0</v>
          </cell>
          <cell r="DY550">
            <v>0</v>
          </cell>
          <cell r="DZ550">
            <v>0</v>
          </cell>
          <cell r="EA550">
            <v>0</v>
          </cell>
          <cell r="EB550">
            <v>0</v>
          </cell>
          <cell r="EC550">
            <v>0</v>
          </cell>
          <cell r="ED550">
            <v>0</v>
          </cell>
          <cell r="EE550">
            <v>0</v>
          </cell>
        </row>
        <row r="551">
          <cell r="A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0</v>
          </cell>
          <cell r="CB551">
            <v>0</v>
          </cell>
          <cell r="CC551">
            <v>0</v>
          </cell>
          <cell r="CD551">
            <v>0</v>
          </cell>
          <cell r="CE551">
            <v>0</v>
          </cell>
          <cell r="CF551">
            <v>0</v>
          </cell>
          <cell r="CG551">
            <v>0</v>
          </cell>
          <cell r="CH551">
            <v>0</v>
          </cell>
          <cell r="CI551">
            <v>0</v>
          </cell>
          <cell r="CJ551">
            <v>0</v>
          </cell>
          <cell r="CK551">
            <v>0</v>
          </cell>
          <cell r="CL551">
            <v>0</v>
          </cell>
          <cell r="CM551">
            <v>0</v>
          </cell>
          <cell r="CN551">
            <v>0</v>
          </cell>
          <cell r="CO551">
            <v>0</v>
          </cell>
          <cell r="CP551">
            <v>0</v>
          </cell>
          <cell r="CQ551">
            <v>0</v>
          </cell>
          <cell r="CR551">
            <v>0</v>
          </cell>
          <cell r="CS551">
            <v>0</v>
          </cell>
          <cell r="CT551">
            <v>0</v>
          </cell>
          <cell r="CU551">
            <v>0</v>
          </cell>
          <cell r="CV551">
            <v>0</v>
          </cell>
          <cell r="CW551">
            <v>0</v>
          </cell>
          <cell r="CX551">
            <v>0</v>
          </cell>
          <cell r="CY551">
            <v>0</v>
          </cell>
          <cell r="CZ551">
            <v>0</v>
          </cell>
          <cell r="DA551">
            <v>0</v>
          </cell>
          <cell r="DB551">
            <v>0</v>
          </cell>
          <cell r="DC551">
            <v>0</v>
          </cell>
          <cell r="DD551">
            <v>0</v>
          </cell>
          <cell r="DE551">
            <v>0</v>
          </cell>
          <cell r="DF551">
            <v>0</v>
          </cell>
          <cell r="DG551">
            <v>0</v>
          </cell>
          <cell r="DH551">
            <v>0</v>
          </cell>
          <cell r="DI551">
            <v>0</v>
          </cell>
          <cell r="DJ551">
            <v>0</v>
          </cell>
          <cell r="DK551">
            <v>0</v>
          </cell>
          <cell r="DL551">
            <v>0</v>
          </cell>
          <cell r="DM551">
            <v>0</v>
          </cell>
          <cell r="DN551">
            <v>0</v>
          </cell>
          <cell r="DO551">
            <v>0</v>
          </cell>
          <cell r="DP551">
            <v>0</v>
          </cell>
          <cell r="DQ551">
            <v>0</v>
          </cell>
          <cell r="DR551">
            <v>0</v>
          </cell>
          <cell r="DS551">
            <v>0</v>
          </cell>
          <cell r="DT551">
            <v>0</v>
          </cell>
          <cell r="DU551">
            <v>0</v>
          </cell>
          <cell r="DV551">
            <v>0</v>
          </cell>
          <cell r="DW551">
            <v>0</v>
          </cell>
          <cell r="DX551">
            <v>0</v>
          </cell>
          <cell r="DY551">
            <v>0</v>
          </cell>
          <cell r="DZ551">
            <v>0</v>
          </cell>
          <cell r="EA551">
            <v>0</v>
          </cell>
          <cell r="EB551">
            <v>0</v>
          </cell>
          <cell r="EC551">
            <v>0</v>
          </cell>
          <cell r="ED551">
            <v>0</v>
          </cell>
          <cell r="EE551">
            <v>0</v>
          </cell>
        </row>
        <row r="552">
          <cell r="A552" t="str">
            <v>Total IRP Resources</v>
          </cell>
          <cell r="F552">
            <v>0</v>
          </cell>
          <cell r="G552">
            <v>0</v>
          </cell>
          <cell r="H552">
            <v>0</v>
          </cell>
          <cell r="I552">
            <v>0</v>
          </cell>
          <cell r="J552">
            <v>0</v>
          </cell>
          <cell r="K552">
            <v>0</v>
          </cell>
          <cell r="L552">
            <v>0</v>
          </cell>
          <cell r="M552">
            <v>0</v>
          </cell>
          <cell r="N552">
            <v>0</v>
          </cell>
          <cell r="O552">
            <v>0</v>
          </cell>
          <cell r="P552">
            <v>0</v>
          </cell>
          <cell r="Q552">
            <v>0</v>
          </cell>
          <cell r="R552">
            <v>-1289.2800000000279</v>
          </cell>
          <cell r="S552">
            <v>0</v>
          </cell>
          <cell r="T552">
            <v>0</v>
          </cell>
          <cell r="U552">
            <v>0</v>
          </cell>
          <cell r="V552">
            <v>0</v>
          </cell>
          <cell r="W552">
            <v>0</v>
          </cell>
          <cell r="X552">
            <v>0</v>
          </cell>
          <cell r="Y552">
            <v>-657.28000000002794</v>
          </cell>
          <cell r="Z552">
            <v>0</v>
          </cell>
          <cell r="AA552">
            <v>0</v>
          </cell>
          <cell r="AB552">
            <v>0</v>
          </cell>
          <cell r="AC552">
            <v>0</v>
          </cell>
          <cell r="AD552">
            <v>-632</v>
          </cell>
          <cell r="AE552">
            <v>-1314.5599999999395</v>
          </cell>
          <cell r="AF552">
            <v>0</v>
          </cell>
          <cell r="AG552">
            <v>0</v>
          </cell>
          <cell r="AH552">
            <v>0</v>
          </cell>
          <cell r="AI552">
            <v>0</v>
          </cell>
          <cell r="AJ552">
            <v>0</v>
          </cell>
          <cell r="AK552">
            <v>0</v>
          </cell>
          <cell r="AL552">
            <v>-657.27999999996973</v>
          </cell>
          <cell r="AM552">
            <v>0</v>
          </cell>
          <cell r="AN552">
            <v>0</v>
          </cell>
          <cell r="AO552">
            <v>0</v>
          </cell>
          <cell r="AP552">
            <v>0</v>
          </cell>
          <cell r="AQ552">
            <v>-657.27999999999884</v>
          </cell>
          <cell r="AR552">
            <v>-37653.55999999959</v>
          </cell>
          <cell r="AS552">
            <v>-4815.717299999902</v>
          </cell>
          <cell r="AT552">
            <v>-3759.7616200000048</v>
          </cell>
          <cell r="AU552">
            <v>-3835.1116480000201</v>
          </cell>
          <cell r="AV552">
            <v>-3205.4153449999867</v>
          </cell>
          <cell r="AW552">
            <v>-2297.5182900000073</v>
          </cell>
          <cell r="AX552">
            <v>-2137.5509300999984</v>
          </cell>
          <cell r="AY552">
            <v>-1660.9849046000163</v>
          </cell>
          <cell r="AZ552">
            <v>-1735.2634990000224</v>
          </cell>
          <cell r="BA552">
            <v>-2171.0251193000004</v>
          </cell>
          <cell r="BB552">
            <v>-3055.4389039999805</v>
          </cell>
          <cell r="BC552">
            <v>-4462.607239999983</v>
          </cell>
          <cell r="BD552">
            <v>-4517.1652000000468</v>
          </cell>
          <cell r="BE552">
            <v>-37653.560000000522</v>
          </cell>
          <cell r="BF552">
            <v>-4815.717299999902</v>
          </cell>
          <cell r="BG552">
            <v>-3759.7616200000048</v>
          </cell>
          <cell r="BH552">
            <v>-3835.1116480000201</v>
          </cell>
          <cell r="BI552">
            <v>-3205.4153449999867</v>
          </cell>
          <cell r="BJ552">
            <v>-2297.5182900000073</v>
          </cell>
          <cell r="BK552">
            <v>-2137.5509300999984</v>
          </cell>
          <cell r="BL552">
            <v>-1660.9849045999581</v>
          </cell>
          <cell r="BM552">
            <v>-1735.2634990000224</v>
          </cell>
          <cell r="BN552">
            <v>-2171.0251193000004</v>
          </cell>
          <cell r="BO552">
            <v>-3055.4389039999805</v>
          </cell>
          <cell r="BP552">
            <v>-4462.607239999983</v>
          </cell>
          <cell r="BQ552">
            <v>-4517.1651999999303</v>
          </cell>
          <cell r="BR552">
            <v>-37653.560000000522</v>
          </cell>
          <cell r="BS552">
            <v>-4815.717299999902</v>
          </cell>
          <cell r="BT552">
            <v>-3759.7616200000048</v>
          </cell>
          <cell r="BU552">
            <v>-3835.1116480000201</v>
          </cell>
          <cell r="BV552">
            <v>-3205.4153449999867</v>
          </cell>
          <cell r="BW552">
            <v>-2297.5182900000073</v>
          </cell>
          <cell r="BX552">
            <v>-2137.5509300999984</v>
          </cell>
          <cell r="BY552">
            <v>-1660.9849046000163</v>
          </cell>
          <cell r="BZ552">
            <v>-1735.2634990000224</v>
          </cell>
          <cell r="CA552">
            <v>-2171.0251193000004</v>
          </cell>
          <cell r="CB552">
            <v>-3055.4389039999805</v>
          </cell>
          <cell r="CC552">
            <v>-4462.607239999983</v>
          </cell>
          <cell r="CD552">
            <v>-4517.1651999999303</v>
          </cell>
          <cell r="CE552">
            <v>-37787.837680000812</v>
          </cell>
          <cell r="CF552">
            <v>-4815.717299999902</v>
          </cell>
          <cell r="CG552">
            <v>-3894.039300000004</v>
          </cell>
          <cell r="CH552">
            <v>-3835.1116480000201</v>
          </cell>
          <cell r="CI552">
            <v>-3205.4153449999867</v>
          </cell>
          <cell r="CJ552">
            <v>-2297.5182900000073</v>
          </cell>
          <cell r="CK552">
            <v>-2137.5509300999984</v>
          </cell>
          <cell r="CL552">
            <v>-1660.9849045999581</v>
          </cell>
          <cell r="CM552">
            <v>-1735.2634990000224</v>
          </cell>
          <cell r="CN552">
            <v>-2171.0251193000004</v>
          </cell>
          <cell r="CO552">
            <v>-3055.4389039999805</v>
          </cell>
          <cell r="CP552">
            <v>-4462.607239999983</v>
          </cell>
          <cell r="CQ552">
            <v>-4517.1651999999303</v>
          </cell>
          <cell r="CR552">
            <v>-37653.560000000522</v>
          </cell>
          <cell r="CS552">
            <v>-4815.717299999902</v>
          </cell>
          <cell r="CT552">
            <v>-3759.7616200000048</v>
          </cell>
          <cell r="CU552">
            <v>-3835.1116480000201</v>
          </cell>
          <cell r="CV552">
            <v>-3205.4153449999867</v>
          </cell>
          <cell r="CW552">
            <v>-2297.5182900000073</v>
          </cell>
          <cell r="CX552">
            <v>-2137.5509300999984</v>
          </cell>
          <cell r="CY552">
            <v>-1660.9849046000745</v>
          </cell>
          <cell r="CZ552">
            <v>-1735.2634990000224</v>
          </cell>
          <cell r="DA552">
            <v>-2171.0251193000004</v>
          </cell>
          <cell r="DB552">
            <v>-3055.4389039999805</v>
          </cell>
          <cell r="DC552">
            <v>-4462.607239999983</v>
          </cell>
          <cell r="DD552">
            <v>-4517.1652000000468</v>
          </cell>
          <cell r="DE552">
            <v>-37653.560000000522</v>
          </cell>
          <cell r="DF552">
            <v>-4815.717299999902</v>
          </cell>
          <cell r="DG552">
            <v>-3759.7616200000048</v>
          </cell>
          <cell r="DH552">
            <v>-3835.1116480000201</v>
          </cell>
          <cell r="DI552">
            <v>-3205.4153449999867</v>
          </cell>
          <cell r="DJ552">
            <v>-2297.5182900000073</v>
          </cell>
          <cell r="DK552">
            <v>-2137.5509300999984</v>
          </cell>
          <cell r="DL552">
            <v>-1660.9849045999581</v>
          </cell>
          <cell r="DM552">
            <v>-1735.2634990000224</v>
          </cell>
          <cell r="DN552">
            <v>-2171.0251193000004</v>
          </cell>
          <cell r="DO552">
            <v>-3055.4389039999805</v>
          </cell>
          <cell r="DP552">
            <v>-4462.607239999983</v>
          </cell>
          <cell r="DQ552">
            <v>-4517.1651999999303</v>
          </cell>
          <cell r="DR552">
            <v>-37653.560000000522</v>
          </cell>
          <cell r="DS552">
            <v>-4815.717299999902</v>
          </cell>
          <cell r="DT552">
            <v>-3759.7616200000048</v>
          </cell>
          <cell r="DU552">
            <v>-3835.1116480000201</v>
          </cell>
          <cell r="DV552">
            <v>-3205.4153449999867</v>
          </cell>
          <cell r="DW552">
            <v>-2297.5182900000073</v>
          </cell>
          <cell r="DX552">
            <v>-2137.5509300999984</v>
          </cell>
          <cell r="DY552">
            <v>-1660.9849045999581</v>
          </cell>
          <cell r="DZ552">
            <v>-1735.2634990000224</v>
          </cell>
          <cell r="EA552">
            <v>-2171.0251193000004</v>
          </cell>
          <cell r="EB552">
            <v>-3055.4389039999805</v>
          </cell>
          <cell r="EC552">
            <v>-4462.607239999983</v>
          </cell>
          <cell r="ED552">
            <v>-4517.1652000000468</v>
          </cell>
          <cell r="EE552">
            <v>0</v>
          </cell>
        </row>
        <row r="553">
          <cell r="A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0</v>
          </cell>
          <cell r="CB553">
            <v>0</v>
          </cell>
          <cell r="CC553">
            <v>0</v>
          </cell>
          <cell r="CD553">
            <v>0</v>
          </cell>
          <cell r="CE553">
            <v>0</v>
          </cell>
          <cell r="CF553">
            <v>0</v>
          </cell>
          <cell r="CG553">
            <v>0</v>
          </cell>
          <cell r="CH553">
            <v>0</v>
          </cell>
          <cell r="CI553">
            <v>0</v>
          </cell>
          <cell r="CJ553">
            <v>0</v>
          </cell>
          <cell r="CK553">
            <v>0</v>
          </cell>
          <cell r="CL553">
            <v>0</v>
          </cell>
          <cell r="CM553">
            <v>0</v>
          </cell>
          <cell r="CN553">
            <v>0</v>
          </cell>
          <cell r="CO553">
            <v>0</v>
          </cell>
          <cell r="CP553">
            <v>0</v>
          </cell>
          <cell r="CQ553">
            <v>0</v>
          </cell>
          <cell r="CR553">
            <v>0</v>
          </cell>
          <cell r="CS553">
            <v>0</v>
          </cell>
          <cell r="CT553">
            <v>0</v>
          </cell>
          <cell r="CU553">
            <v>0</v>
          </cell>
          <cell r="CV553">
            <v>0</v>
          </cell>
          <cell r="CW553">
            <v>0</v>
          </cell>
          <cell r="CX553">
            <v>0</v>
          </cell>
          <cell r="CY553">
            <v>0</v>
          </cell>
          <cell r="CZ553">
            <v>0</v>
          </cell>
          <cell r="DA553">
            <v>0</v>
          </cell>
          <cell r="DB553">
            <v>0</v>
          </cell>
          <cell r="DC553">
            <v>0</v>
          </cell>
          <cell r="DD553">
            <v>0</v>
          </cell>
          <cell r="DE553">
            <v>0</v>
          </cell>
          <cell r="DF553">
            <v>0</v>
          </cell>
          <cell r="DG553">
            <v>0</v>
          </cell>
          <cell r="DH553">
            <v>0</v>
          </cell>
          <cell r="DI553">
            <v>0</v>
          </cell>
          <cell r="DJ553">
            <v>0</v>
          </cell>
          <cell r="DK553">
            <v>0</v>
          </cell>
          <cell r="DL553">
            <v>0</v>
          </cell>
          <cell r="DM553">
            <v>0</v>
          </cell>
          <cell r="DN553">
            <v>0</v>
          </cell>
          <cell r="DO553">
            <v>0</v>
          </cell>
          <cell r="DP553">
            <v>0</v>
          </cell>
          <cell r="DQ553">
            <v>0</v>
          </cell>
          <cell r="DR553">
            <v>0</v>
          </cell>
          <cell r="DS553">
            <v>0</v>
          </cell>
          <cell r="DT553">
            <v>0</v>
          </cell>
          <cell r="DU553">
            <v>0</v>
          </cell>
          <cell r="DV553">
            <v>0</v>
          </cell>
          <cell r="DW553">
            <v>0</v>
          </cell>
          <cell r="DX553">
            <v>0</v>
          </cell>
          <cell r="DY553">
            <v>0</v>
          </cell>
          <cell r="DZ553">
            <v>0</v>
          </cell>
          <cell r="EA553">
            <v>0</v>
          </cell>
          <cell r="EB553">
            <v>0</v>
          </cell>
          <cell r="EC553">
            <v>0</v>
          </cell>
          <cell r="ED553">
            <v>0</v>
          </cell>
          <cell r="EE553">
            <v>0</v>
          </cell>
        </row>
        <row r="554">
          <cell r="A554" t="str">
            <v>Growth Station Resources</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0</v>
          </cell>
          <cell r="CB554">
            <v>0</v>
          </cell>
          <cell r="CC554">
            <v>0</v>
          </cell>
          <cell r="CD554">
            <v>0</v>
          </cell>
          <cell r="CE554">
            <v>0</v>
          </cell>
          <cell r="CF554">
            <v>0</v>
          </cell>
          <cell r="CG554">
            <v>0</v>
          </cell>
          <cell r="CH554">
            <v>0</v>
          </cell>
          <cell r="CI554">
            <v>0</v>
          </cell>
          <cell r="CJ554">
            <v>0</v>
          </cell>
          <cell r="CK554">
            <v>0</v>
          </cell>
          <cell r="CL554">
            <v>0</v>
          </cell>
          <cell r="CM554">
            <v>0</v>
          </cell>
          <cell r="CN554">
            <v>0</v>
          </cell>
          <cell r="CO554">
            <v>0</v>
          </cell>
          <cell r="CP554">
            <v>0</v>
          </cell>
          <cell r="CQ554">
            <v>0</v>
          </cell>
          <cell r="CR554">
            <v>0</v>
          </cell>
          <cell r="CS554">
            <v>0</v>
          </cell>
          <cell r="CT554">
            <v>0</v>
          </cell>
          <cell r="CU554">
            <v>0</v>
          </cell>
          <cell r="CV554">
            <v>0</v>
          </cell>
          <cell r="CW554">
            <v>0</v>
          </cell>
          <cell r="CX554">
            <v>0</v>
          </cell>
          <cell r="CY554">
            <v>0</v>
          </cell>
          <cell r="CZ554">
            <v>0</v>
          </cell>
          <cell r="DA554">
            <v>0</v>
          </cell>
          <cell r="DB554">
            <v>0</v>
          </cell>
          <cell r="DC554">
            <v>0</v>
          </cell>
          <cell r="DD554">
            <v>0</v>
          </cell>
          <cell r="DE554">
            <v>0</v>
          </cell>
          <cell r="DF554">
            <v>0</v>
          </cell>
          <cell r="DG554">
            <v>0</v>
          </cell>
          <cell r="DH554">
            <v>0</v>
          </cell>
          <cell r="DI554">
            <v>0</v>
          </cell>
          <cell r="DJ554">
            <v>0</v>
          </cell>
          <cell r="DK554">
            <v>0</v>
          </cell>
          <cell r="DL554">
            <v>0</v>
          </cell>
          <cell r="DM554">
            <v>0</v>
          </cell>
          <cell r="DN554">
            <v>0</v>
          </cell>
          <cell r="DO554">
            <v>0</v>
          </cell>
          <cell r="DP554">
            <v>0</v>
          </cell>
          <cell r="DQ554">
            <v>0</v>
          </cell>
          <cell r="DR554">
            <v>0</v>
          </cell>
          <cell r="DS554">
            <v>0</v>
          </cell>
          <cell r="DT554">
            <v>0</v>
          </cell>
          <cell r="DU554">
            <v>0</v>
          </cell>
          <cell r="DV554">
            <v>0</v>
          </cell>
          <cell r="DW554">
            <v>0</v>
          </cell>
          <cell r="DX554">
            <v>0</v>
          </cell>
          <cell r="DY554">
            <v>0</v>
          </cell>
          <cell r="DZ554">
            <v>0</v>
          </cell>
          <cell r="EA554">
            <v>0</v>
          </cell>
          <cell r="EB554">
            <v>0</v>
          </cell>
          <cell r="EC554">
            <v>0</v>
          </cell>
          <cell r="ED554">
            <v>0</v>
          </cell>
          <cell r="EE554">
            <v>0</v>
          </cell>
        </row>
        <row r="555">
          <cell r="A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0</v>
          </cell>
          <cell r="CB555">
            <v>0</v>
          </cell>
          <cell r="CC555">
            <v>0</v>
          </cell>
          <cell r="CD555">
            <v>0</v>
          </cell>
          <cell r="CE555">
            <v>0</v>
          </cell>
          <cell r="CF555">
            <v>0</v>
          </cell>
          <cell r="CG555">
            <v>0</v>
          </cell>
          <cell r="CH555">
            <v>0</v>
          </cell>
          <cell r="CI555">
            <v>0</v>
          </cell>
          <cell r="CJ555">
            <v>0</v>
          </cell>
          <cell r="CK555">
            <v>0</v>
          </cell>
          <cell r="CL555">
            <v>0</v>
          </cell>
          <cell r="CM555">
            <v>0</v>
          </cell>
          <cell r="CN555">
            <v>0</v>
          </cell>
          <cell r="CO555">
            <v>0</v>
          </cell>
          <cell r="CP555">
            <v>0</v>
          </cell>
          <cell r="CQ555">
            <v>0</v>
          </cell>
          <cell r="CR555">
            <v>0</v>
          </cell>
          <cell r="CS555">
            <v>0</v>
          </cell>
          <cell r="CT555">
            <v>0</v>
          </cell>
          <cell r="CU555">
            <v>0</v>
          </cell>
          <cell r="CV555">
            <v>0</v>
          </cell>
          <cell r="CW555">
            <v>0</v>
          </cell>
          <cell r="CX555">
            <v>0</v>
          </cell>
          <cell r="CY555">
            <v>0</v>
          </cell>
          <cell r="CZ555">
            <v>0</v>
          </cell>
          <cell r="DA555">
            <v>0</v>
          </cell>
          <cell r="DB555">
            <v>0</v>
          </cell>
          <cell r="DC555">
            <v>0</v>
          </cell>
          <cell r="DD555">
            <v>0</v>
          </cell>
          <cell r="DE555">
            <v>0</v>
          </cell>
          <cell r="DF555">
            <v>0</v>
          </cell>
          <cell r="DG555">
            <v>0</v>
          </cell>
          <cell r="DH555">
            <v>0</v>
          </cell>
          <cell r="DI555">
            <v>0</v>
          </cell>
          <cell r="DJ555">
            <v>0</v>
          </cell>
          <cell r="DK555">
            <v>0</v>
          </cell>
          <cell r="DL555">
            <v>0</v>
          </cell>
          <cell r="DM555">
            <v>0</v>
          </cell>
          <cell r="DN555">
            <v>0</v>
          </cell>
          <cell r="DO555">
            <v>0</v>
          </cell>
          <cell r="DP555">
            <v>0</v>
          </cell>
          <cell r="DQ555">
            <v>0</v>
          </cell>
          <cell r="DR555">
            <v>0</v>
          </cell>
          <cell r="DS555">
            <v>0</v>
          </cell>
          <cell r="DT555">
            <v>0</v>
          </cell>
          <cell r="DU555">
            <v>0</v>
          </cell>
          <cell r="DV555">
            <v>0</v>
          </cell>
          <cell r="DW555">
            <v>0</v>
          </cell>
          <cell r="DX555">
            <v>0</v>
          </cell>
          <cell r="DY555">
            <v>0</v>
          </cell>
          <cell r="DZ555">
            <v>0</v>
          </cell>
          <cell r="EA555">
            <v>0</v>
          </cell>
          <cell r="EB555">
            <v>0</v>
          </cell>
          <cell r="EC555">
            <v>0</v>
          </cell>
          <cell r="ED555">
            <v>0</v>
          </cell>
          <cell r="EE555">
            <v>0</v>
          </cell>
        </row>
        <row r="556">
          <cell r="A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0</v>
          </cell>
          <cell r="CB556">
            <v>0</v>
          </cell>
          <cell r="CC556">
            <v>0</v>
          </cell>
          <cell r="CD556">
            <v>0</v>
          </cell>
          <cell r="CE556">
            <v>0</v>
          </cell>
          <cell r="CF556">
            <v>0</v>
          </cell>
          <cell r="CG556">
            <v>0</v>
          </cell>
          <cell r="CH556">
            <v>0</v>
          </cell>
          <cell r="CI556">
            <v>0</v>
          </cell>
          <cell r="CJ556">
            <v>0</v>
          </cell>
          <cell r="CK556">
            <v>0</v>
          </cell>
          <cell r="CL556">
            <v>0</v>
          </cell>
          <cell r="CM556">
            <v>0</v>
          </cell>
          <cell r="CN556">
            <v>0</v>
          </cell>
          <cell r="CO556">
            <v>0</v>
          </cell>
          <cell r="CP556">
            <v>0</v>
          </cell>
          <cell r="CQ556">
            <v>0</v>
          </cell>
          <cell r="CR556">
            <v>0</v>
          </cell>
          <cell r="CS556">
            <v>0</v>
          </cell>
          <cell r="CT556">
            <v>0</v>
          </cell>
          <cell r="CU556">
            <v>0</v>
          </cell>
          <cell r="CV556">
            <v>0</v>
          </cell>
          <cell r="CW556">
            <v>0</v>
          </cell>
          <cell r="CX556">
            <v>0</v>
          </cell>
          <cell r="CY556">
            <v>0</v>
          </cell>
          <cell r="CZ556">
            <v>0</v>
          </cell>
          <cell r="DA556">
            <v>0</v>
          </cell>
          <cell r="DB556">
            <v>0</v>
          </cell>
          <cell r="DC556">
            <v>0</v>
          </cell>
          <cell r="DD556">
            <v>0</v>
          </cell>
          <cell r="DE556">
            <v>0</v>
          </cell>
          <cell r="DF556">
            <v>0</v>
          </cell>
          <cell r="DG556">
            <v>0</v>
          </cell>
          <cell r="DH556">
            <v>0</v>
          </cell>
          <cell r="DI556">
            <v>0</v>
          </cell>
          <cell r="DJ556">
            <v>0</v>
          </cell>
          <cell r="DK556">
            <v>0</v>
          </cell>
          <cell r="DL556">
            <v>0</v>
          </cell>
          <cell r="DM556">
            <v>0</v>
          </cell>
          <cell r="DN556">
            <v>0</v>
          </cell>
          <cell r="DO556">
            <v>0</v>
          </cell>
          <cell r="DP556">
            <v>0</v>
          </cell>
          <cell r="DQ556">
            <v>0</v>
          </cell>
          <cell r="DR556">
            <v>0</v>
          </cell>
          <cell r="DS556">
            <v>0</v>
          </cell>
          <cell r="DT556">
            <v>0</v>
          </cell>
          <cell r="DU556">
            <v>0</v>
          </cell>
          <cell r="DV556">
            <v>0</v>
          </cell>
          <cell r="DW556">
            <v>0</v>
          </cell>
          <cell r="DX556">
            <v>0</v>
          </cell>
          <cell r="DY556">
            <v>0</v>
          </cell>
          <cell r="DZ556">
            <v>0</v>
          </cell>
          <cell r="EA556">
            <v>0</v>
          </cell>
          <cell r="EB556">
            <v>0</v>
          </cell>
          <cell r="EC556">
            <v>0</v>
          </cell>
          <cell r="ED556">
            <v>0</v>
          </cell>
          <cell r="EE556">
            <v>0</v>
          </cell>
        </row>
        <row r="557">
          <cell r="A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0</v>
          </cell>
          <cell r="CB557">
            <v>0</v>
          </cell>
          <cell r="CC557">
            <v>0</v>
          </cell>
          <cell r="CD557">
            <v>0</v>
          </cell>
          <cell r="CE557">
            <v>0</v>
          </cell>
          <cell r="CF557">
            <v>0</v>
          </cell>
          <cell r="CG557">
            <v>0</v>
          </cell>
          <cell r="CH557">
            <v>0</v>
          </cell>
          <cell r="CI557">
            <v>0</v>
          </cell>
          <cell r="CJ557">
            <v>0</v>
          </cell>
          <cell r="CK557">
            <v>0</v>
          </cell>
          <cell r="CL557">
            <v>0</v>
          </cell>
          <cell r="CM557">
            <v>0</v>
          </cell>
          <cell r="CN557">
            <v>0</v>
          </cell>
          <cell r="CO557">
            <v>0</v>
          </cell>
          <cell r="CP557">
            <v>0</v>
          </cell>
          <cell r="CQ557">
            <v>0</v>
          </cell>
          <cell r="CR557">
            <v>0</v>
          </cell>
          <cell r="CS557">
            <v>0</v>
          </cell>
          <cell r="CT557">
            <v>0</v>
          </cell>
          <cell r="CU557">
            <v>0</v>
          </cell>
          <cell r="CV557">
            <v>0</v>
          </cell>
          <cell r="CW557">
            <v>0</v>
          </cell>
          <cell r="CX557">
            <v>0</v>
          </cell>
          <cell r="CY557">
            <v>0</v>
          </cell>
          <cell r="CZ557">
            <v>0</v>
          </cell>
          <cell r="DA557">
            <v>0</v>
          </cell>
          <cell r="DB557">
            <v>0</v>
          </cell>
          <cell r="DC557">
            <v>0</v>
          </cell>
          <cell r="DD557">
            <v>0</v>
          </cell>
          <cell r="DE557">
            <v>0</v>
          </cell>
          <cell r="DF557">
            <v>0</v>
          </cell>
          <cell r="DG557">
            <v>0</v>
          </cell>
          <cell r="DH557">
            <v>0</v>
          </cell>
          <cell r="DI557">
            <v>0</v>
          </cell>
          <cell r="DJ557">
            <v>0</v>
          </cell>
          <cell r="DK557">
            <v>0</v>
          </cell>
          <cell r="DL557">
            <v>0</v>
          </cell>
          <cell r="DM557">
            <v>0</v>
          </cell>
          <cell r="DN557">
            <v>0</v>
          </cell>
          <cell r="DO557">
            <v>0</v>
          </cell>
          <cell r="DP557">
            <v>0</v>
          </cell>
          <cell r="DQ557">
            <v>0</v>
          </cell>
          <cell r="DR557">
            <v>0</v>
          </cell>
          <cell r="DS557">
            <v>0</v>
          </cell>
          <cell r="DT557">
            <v>0</v>
          </cell>
          <cell r="DU557">
            <v>0</v>
          </cell>
          <cell r="DV557">
            <v>0</v>
          </cell>
          <cell r="DW557">
            <v>0</v>
          </cell>
          <cell r="DX557">
            <v>0</v>
          </cell>
          <cell r="DY557">
            <v>0</v>
          </cell>
          <cell r="DZ557">
            <v>0</v>
          </cell>
          <cell r="EA557">
            <v>0</v>
          </cell>
          <cell r="EB557">
            <v>0</v>
          </cell>
          <cell r="EC557">
            <v>0</v>
          </cell>
          <cell r="ED557">
            <v>0</v>
          </cell>
          <cell r="EE557">
            <v>0</v>
          </cell>
        </row>
        <row r="558">
          <cell r="A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0</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cell r="DJ558">
            <v>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0</v>
          </cell>
          <cell r="EB558">
            <v>0</v>
          </cell>
          <cell r="EC558">
            <v>0</v>
          </cell>
          <cell r="ED558">
            <v>0</v>
          </cell>
          <cell r="EE558">
            <v>0</v>
          </cell>
        </row>
        <row r="559">
          <cell r="A559">
            <v>0</v>
          </cell>
          <cell r="F559">
            <v>0</v>
          </cell>
          <cell r="G559">
            <v>0</v>
          </cell>
          <cell r="H559">
            <v>-0.42721999999999127</v>
          </cell>
          <cell r="I559">
            <v>0</v>
          </cell>
          <cell r="J559">
            <v>0</v>
          </cell>
          <cell r="K559">
            <v>0</v>
          </cell>
          <cell r="L559">
            <v>0</v>
          </cell>
          <cell r="M559">
            <v>0</v>
          </cell>
          <cell r="N559">
            <v>0</v>
          </cell>
          <cell r="O559">
            <v>-0.62154999999999916</v>
          </cell>
          <cell r="P559">
            <v>0</v>
          </cell>
          <cell r="Q559">
            <v>0</v>
          </cell>
          <cell r="R559">
            <v>-2.1843300000000454</v>
          </cell>
          <cell r="S559">
            <v>0</v>
          </cell>
          <cell r="T559">
            <v>0</v>
          </cell>
          <cell r="U559">
            <v>0</v>
          </cell>
          <cell r="V559">
            <v>0</v>
          </cell>
          <cell r="W559">
            <v>-0.2912900000000036</v>
          </cell>
          <cell r="X559">
            <v>-1.8930400000001555</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0</v>
          </cell>
          <cell r="CB559">
            <v>0</v>
          </cell>
          <cell r="CC559">
            <v>0</v>
          </cell>
          <cell r="CD559">
            <v>0</v>
          </cell>
          <cell r="CE559">
            <v>0</v>
          </cell>
          <cell r="CF559">
            <v>0</v>
          </cell>
          <cell r="CG559">
            <v>0</v>
          </cell>
          <cell r="CH559">
            <v>0</v>
          </cell>
          <cell r="CI559">
            <v>0</v>
          </cell>
          <cell r="CJ559">
            <v>0</v>
          </cell>
          <cell r="CK559">
            <v>0</v>
          </cell>
          <cell r="CL559">
            <v>0</v>
          </cell>
          <cell r="CM559">
            <v>0</v>
          </cell>
          <cell r="CN559">
            <v>0</v>
          </cell>
          <cell r="CO559">
            <v>0</v>
          </cell>
          <cell r="CP559">
            <v>0</v>
          </cell>
          <cell r="CQ559">
            <v>0</v>
          </cell>
          <cell r="CR559">
            <v>0</v>
          </cell>
          <cell r="CS559">
            <v>0</v>
          </cell>
          <cell r="CT559">
            <v>0</v>
          </cell>
          <cell r="CU559">
            <v>0</v>
          </cell>
          <cell r="CV559">
            <v>0</v>
          </cell>
          <cell r="CW559">
            <v>0</v>
          </cell>
          <cell r="CX559">
            <v>0</v>
          </cell>
          <cell r="CY559">
            <v>0</v>
          </cell>
          <cell r="CZ559">
            <v>0</v>
          </cell>
          <cell r="DA559">
            <v>0</v>
          </cell>
          <cell r="DB559">
            <v>0</v>
          </cell>
          <cell r="DC559">
            <v>0</v>
          </cell>
          <cell r="DD559">
            <v>0</v>
          </cell>
          <cell r="DE559">
            <v>0</v>
          </cell>
          <cell r="DF559">
            <v>0</v>
          </cell>
          <cell r="DG559">
            <v>0</v>
          </cell>
          <cell r="DH559">
            <v>0</v>
          </cell>
          <cell r="DI559">
            <v>0</v>
          </cell>
          <cell r="DJ559">
            <v>0</v>
          </cell>
          <cell r="DK559">
            <v>0</v>
          </cell>
          <cell r="DL559">
            <v>0</v>
          </cell>
          <cell r="DM559">
            <v>0</v>
          </cell>
          <cell r="DN559">
            <v>0</v>
          </cell>
          <cell r="DO559">
            <v>0</v>
          </cell>
          <cell r="DP559">
            <v>0</v>
          </cell>
          <cell r="DQ559">
            <v>0</v>
          </cell>
          <cell r="DR559">
            <v>0</v>
          </cell>
          <cell r="DS559">
            <v>0</v>
          </cell>
          <cell r="DT559">
            <v>0</v>
          </cell>
          <cell r="DU559">
            <v>0</v>
          </cell>
          <cell r="DV559">
            <v>0</v>
          </cell>
          <cell r="DW559">
            <v>0</v>
          </cell>
          <cell r="DX559">
            <v>0</v>
          </cell>
          <cell r="DY559">
            <v>0</v>
          </cell>
          <cell r="DZ559">
            <v>0</v>
          </cell>
          <cell r="EA559">
            <v>0</v>
          </cell>
          <cell r="EB559">
            <v>0</v>
          </cell>
          <cell r="EC559">
            <v>0</v>
          </cell>
          <cell r="ED559">
            <v>0</v>
          </cell>
          <cell r="EE559">
            <v>0</v>
          </cell>
        </row>
        <row r="560">
          <cell r="A560">
            <v>0</v>
          </cell>
          <cell r="F560">
            <v>0</v>
          </cell>
          <cell r="G560">
            <v>0</v>
          </cell>
          <cell r="H560">
            <v>0</v>
          </cell>
          <cell r="I560">
            <v>0</v>
          </cell>
          <cell r="J560">
            <v>0</v>
          </cell>
          <cell r="K560">
            <v>-3.3303999999989173</v>
          </cell>
          <cell r="L560">
            <v>0</v>
          </cell>
          <cell r="M560">
            <v>0</v>
          </cell>
          <cell r="N560">
            <v>0</v>
          </cell>
          <cell r="O560">
            <v>0</v>
          </cell>
          <cell r="P560">
            <v>0</v>
          </cell>
          <cell r="Q560">
            <v>0</v>
          </cell>
          <cell r="R560">
            <v>-1.0285000000003492</v>
          </cell>
          <cell r="S560">
            <v>0</v>
          </cell>
          <cell r="T560">
            <v>0</v>
          </cell>
          <cell r="U560">
            <v>0</v>
          </cell>
          <cell r="V560">
            <v>0</v>
          </cell>
          <cell r="W560">
            <v>0</v>
          </cell>
          <cell r="X560">
            <v>-1.0285000000003492</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0</v>
          </cell>
          <cell r="CB560">
            <v>0</v>
          </cell>
          <cell r="CC560">
            <v>0</v>
          </cell>
          <cell r="CD560">
            <v>0</v>
          </cell>
          <cell r="CE560">
            <v>-3.0314270999997461</v>
          </cell>
          <cell r="CF560">
            <v>0</v>
          </cell>
          <cell r="CG560">
            <v>0</v>
          </cell>
          <cell r="CH560">
            <v>0</v>
          </cell>
          <cell r="CI560">
            <v>0</v>
          </cell>
          <cell r="CJ560">
            <v>0</v>
          </cell>
          <cell r="CK560">
            <v>-3.0314270999997461</v>
          </cell>
          <cell r="CL560">
            <v>0</v>
          </cell>
          <cell r="CM560">
            <v>0</v>
          </cell>
          <cell r="CN560">
            <v>0</v>
          </cell>
          <cell r="CO560">
            <v>0</v>
          </cell>
          <cell r="CP560">
            <v>0</v>
          </cell>
          <cell r="CQ560">
            <v>0</v>
          </cell>
          <cell r="CR560">
            <v>0</v>
          </cell>
          <cell r="CS560">
            <v>0</v>
          </cell>
          <cell r="CT560">
            <v>0</v>
          </cell>
          <cell r="CU560">
            <v>0</v>
          </cell>
          <cell r="CV560">
            <v>0</v>
          </cell>
          <cell r="CW560">
            <v>0</v>
          </cell>
          <cell r="CX560">
            <v>0</v>
          </cell>
          <cell r="CY560">
            <v>0</v>
          </cell>
          <cell r="CZ560">
            <v>0</v>
          </cell>
          <cell r="DA560">
            <v>0</v>
          </cell>
          <cell r="DB560">
            <v>0</v>
          </cell>
          <cell r="DC560">
            <v>0</v>
          </cell>
          <cell r="DD560">
            <v>0</v>
          </cell>
          <cell r="DE560">
            <v>0</v>
          </cell>
          <cell r="DF560">
            <v>0</v>
          </cell>
          <cell r="DG560">
            <v>0</v>
          </cell>
          <cell r="DH560">
            <v>0</v>
          </cell>
          <cell r="DI560">
            <v>0</v>
          </cell>
          <cell r="DJ560">
            <v>0</v>
          </cell>
          <cell r="DK560">
            <v>0</v>
          </cell>
          <cell r="DL560">
            <v>0</v>
          </cell>
          <cell r="DM560">
            <v>0</v>
          </cell>
          <cell r="DN560">
            <v>0</v>
          </cell>
          <cell r="DO560">
            <v>0</v>
          </cell>
          <cell r="DP560">
            <v>0</v>
          </cell>
          <cell r="DQ560">
            <v>0</v>
          </cell>
          <cell r="DR560">
            <v>0</v>
          </cell>
          <cell r="DS560">
            <v>0</v>
          </cell>
          <cell r="DT560">
            <v>0</v>
          </cell>
          <cell r="DU560">
            <v>0</v>
          </cell>
          <cell r="DV560">
            <v>0</v>
          </cell>
          <cell r="DW560">
            <v>0</v>
          </cell>
          <cell r="DX560">
            <v>0</v>
          </cell>
          <cell r="DY560">
            <v>0</v>
          </cell>
          <cell r="DZ560">
            <v>0</v>
          </cell>
          <cell r="EA560">
            <v>0</v>
          </cell>
          <cell r="EB560">
            <v>0</v>
          </cell>
          <cell r="EC560">
            <v>0</v>
          </cell>
          <cell r="ED560">
            <v>0</v>
          </cell>
          <cell r="EE560">
            <v>0</v>
          </cell>
        </row>
        <row r="561">
          <cell r="A561">
            <v>0</v>
          </cell>
          <cell r="F561">
            <v>0</v>
          </cell>
          <cell r="G561">
            <v>0</v>
          </cell>
          <cell r="H561">
            <v>0</v>
          </cell>
          <cell r="I561">
            <v>0</v>
          </cell>
          <cell r="J561">
            <v>0</v>
          </cell>
          <cell r="K561">
            <v>-1.2424899999999752</v>
          </cell>
          <cell r="L561">
            <v>0</v>
          </cell>
          <cell r="M561">
            <v>0</v>
          </cell>
          <cell r="N561">
            <v>0</v>
          </cell>
          <cell r="O561">
            <v>0</v>
          </cell>
          <cell r="P561">
            <v>0</v>
          </cell>
          <cell r="Q561">
            <v>0</v>
          </cell>
          <cell r="R561">
            <v>-5.3690000000005966</v>
          </cell>
          <cell r="S561">
            <v>0</v>
          </cell>
          <cell r="T561">
            <v>0</v>
          </cell>
          <cell r="U561">
            <v>0</v>
          </cell>
          <cell r="V561">
            <v>0</v>
          </cell>
          <cell r="W561">
            <v>0</v>
          </cell>
          <cell r="X561">
            <v>-5.3690000000005966</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0</v>
          </cell>
          <cell r="CB561">
            <v>0</v>
          </cell>
          <cell r="CC561">
            <v>0</v>
          </cell>
          <cell r="CD561">
            <v>0</v>
          </cell>
          <cell r="CE561">
            <v>0</v>
          </cell>
          <cell r="CF561">
            <v>0</v>
          </cell>
          <cell r="CG561">
            <v>0</v>
          </cell>
          <cell r="CH561">
            <v>0</v>
          </cell>
          <cell r="CI561">
            <v>0</v>
          </cell>
          <cell r="CJ561">
            <v>0</v>
          </cell>
          <cell r="CK561">
            <v>0</v>
          </cell>
          <cell r="CL561">
            <v>0</v>
          </cell>
          <cell r="CM561">
            <v>0</v>
          </cell>
          <cell r="CN561">
            <v>0</v>
          </cell>
          <cell r="CO561">
            <v>0</v>
          </cell>
          <cell r="CP561">
            <v>0</v>
          </cell>
          <cell r="CQ561">
            <v>0</v>
          </cell>
          <cell r="CR561">
            <v>0</v>
          </cell>
          <cell r="CS561">
            <v>0</v>
          </cell>
          <cell r="CT561">
            <v>0</v>
          </cell>
          <cell r="CU561">
            <v>0</v>
          </cell>
          <cell r="CV561">
            <v>0</v>
          </cell>
          <cell r="CW561">
            <v>0</v>
          </cell>
          <cell r="CX561">
            <v>0</v>
          </cell>
          <cell r="CY561">
            <v>0</v>
          </cell>
          <cell r="CZ561">
            <v>0</v>
          </cell>
          <cell r="DA561">
            <v>0</v>
          </cell>
          <cell r="DB561">
            <v>0</v>
          </cell>
          <cell r="DC561">
            <v>0</v>
          </cell>
          <cell r="DD561">
            <v>0</v>
          </cell>
          <cell r="DE561">
            <v>0</v>
          </cell>
          <cell r="DF561">
            <v>0</v>
          </cell>
          <cell r="DG561">
            <v>0</v>
          </cell>
          <cell r="DH561">
            <v>0</v>
          </cell>
          <cell r="DI561">
            <v>0</v>
          </cell>
          <cell r="DJ561">
            <v>0</v>
          </cell>
          <cell r="DK561">
            <v>0</v>
          </cell>
          <cell r="DL561">
            <v>0</v>
          </cell>
          <cell r="DM561">
            <v>0</v>
          </cell>
          <cell r="DN561">
            <v>0</v>
          </cell>
          <cell r="DO561">
            <v>0</v>
          </cell>
          <cell r="DP561">
            <v>0</v>
          </cell>
          <cell r="DQ561">
            <v>0</v>
          </cell>
          <cell r="DR561">
            <v>0</v>
          </cell>
          <cell r="DS561">
            <v>0</v>
          </cell>
          <cell r="DT561">
            <v>0</v>
          </cell>
          <cell r="DU561">
            <v>0</v>
          </cell>
          <cell r="DV561">
            <v>0</v>
          </cell>
          <cell r="DW561">
            <v>0</v>
          </cell>
          <cell r="DX561">
            <v>0</v>
          </cell>
          <cell r="DY561">
            <v>0</v>
          </cell>
          <cell r="DZ561">
            <v>0</v>
          </cell>
          <cell r="EA561">
            <v>0</v>
          </cell>
          <cell r="EB561">
            <v>0</v>
          </cell>
          <cell r="EC561">
            <v>0</v>
          </cell>
          <cell r="ED561">
            <v>0</v>
          </cell>
          <cell r="EE561">
            <v>0</v>
          </cell>
        </row>
        <row r="562">
          <cell r="A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0</v>
          </cell>
          <cell r="CB562">
            <v>0</v>
          </cell>
          <cell r="CC562">
            <v>0</v>
          </cell>
          <cell r="CD562">
            <v>0</v>
          </cell>
          <cell r="CE562">
            <v>0</v>
          </cell>
          <cell r="CF562">
            <v>0</v>
          </cell>
          <cell r="CG562">
            <v>0</v>
          </cell>
          <cell r="CH562">
            <v>0</v>
          </cell>
          <cell r="CI562">
            <v>0</v>
          </cell>
          <cell r="CJ562">
            <v>0</v>
          </cell>
          <cell r="CK562">
            <v>0</v>
          </cell>
          <cell r="CL562">
            <v>0</v>
          </cell>
          <cell r="CM562">
            <v>0</v>
          </cell>
          <cell r="CN562">
            <v>0</v>
          </cell>
          <cell r="CO562">
            <v>0</v>
          </cell>
          <cell r="CP562">
            <v>0</v>
          </cell>
          <cell r="CQ562">
            <v>0</v>
          </cell>
          <cell r="CR562">
            <v>0</v>
          </cell>
          <cell r="CS562">
            <v>0</v>
          </cell>
          <cell r="CT562">
            <v>0</v>
          </cell>
          <cell r="CU562">
            <v>0</v>
          </cell>
          <cell r="CV562">
            <v>0</v>
          </cell>
          <cell r="CW562">
            <v>0</v>
          </cell>
          <cell r="CX562">
            <v>0</v>
          </cell>
          <cell r="CY562">
            <v>0</v>
          </cell>
          <cell r="CZ562">
            <v>0</v>
          </cell>
          <cell r="DA562">
            <v>0</v>
          </cell>
          <cell r="DB562">
            <v>0</v>
          </cell>
          <cell r="DC562">
            <v>0</v>
          </cell>
          <cell r="DD562">
            <v>0</v>
          </cell>
          <cell r="DE562">
            <v>0</v>
          </cell>
          <cell r="DF562">
            <v>0</v>
          </cell>
          <cell r="DG562">
            <v>0</v>
          </cell>
          <cell r="DH562">
            <v>0</v>
          </cell>
          <cell r="DI562">
            <v>0</v>
          </cell>
          <cell r="DJ562">
            <v>0</v>
          </cell>
          <cell r="DK562">
            <v>0</v>
          </cell>
          <cell r="DL562">
            <v>0</v>
          </cell>
          <cell r="DM562">
            <v>0</v>
          </cell>
          <cell r="DN562">
            <v>0</v>
          </cell>
          <cell r="DO562">
            <v>0</v>
          </cell>
          <cell r="DP562">
            <v>0</v>
          </cell>
          <cell r="DQ562">
            <v>0</v>
          </cell>
          <cell r="DR562">
            <v>0</v>
          </cell>
          <cell r="DS562">
            <v>0</v>
          </cell>
          <cell r="DT562">
            <v>0</v>
          </cell>
          <cell r="DU562">
            <v>0</v>
          </cell>
          <cell r="DV562">
            <v>0</v>
          </cell>
          <cell r="DW562">
            <v>0</v>
          </cell>
          <cell r="DX562">
            <v>0</v>
          </cell>
          <cell r="DY562">
            <v>0</v>
          </cell>
          <cell r="DZ562">
            <v>0</v>
          </cell>
          <cell r="EA562">
            <v>0</v>
          </cell>
          <cell r="EB562">
            <v>0</v>
          </cell>
          <cell r="EC562">
            <v>0</v>
          </cell>
          <cell r="ED562">
            <v>0</v>
          </cell>
          <cell r="EE562">
            <v>0</v>
          </cell>
        </row>
        <row r="563">
          <cell r="A563" t="str">
            <v>Total Growth Station Resources</v>
          </cell>
          <cell r="F563">
            <v>0</v>
          </cell>
          <cell r="G563">
            <v>0</v>
          </cell>
          <cell r="H563">
            <v>-0.42721999999992022</v>
          </cell>
          <cell r="I563">
            <v>0</v>
          </cell>
          <cell r="J563">
            <v>0</v>
          </cell>
          <cell r="K563">
            <v>-4.572889999999461</v>
          </cell>
          <cell r="L563">
            <v>0</v>
          </cell>
          <cell r="M563">
            <v>0</v>
          </cell>
          <cell r="N563">
            <v>0</v>
          </cell>
          <cell r="O563">
            <v>-0.62155000000029759</v>
          </cell>
          <cell r="P563">
            <v>0</v>
          </cell>
          <cell r="Q563">
            <v>0</v>
          </cell>
          <cell r="R563">
            <v>-8.5818299999955343</v>
          </cell>
          <cell r="S563">
            <v>0</v>
          </cell>
          <cell r="T563">
            <v>0</v>
          </cell>
          <cell r="U563">
            <v>0</v>
          </cell>
          <cell r="V563">
            <v>0</v>
          </cell>
          <cell r="W563">
            <v>-0.2912899999973888</v>
          </cell>
          <cell r="X563">
            <v>-8.2905400000017835</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0</v>
          </cell>
          <cell r="CB563">
            <v>0</v>
          </cell>
          <cell r="CC563">
            <v>0</v>
          </cell>
          <cell r="CD563">
            <v>0</v>
          </cell>
          <cell r="CE563">
            <v>-3.0314270999997461</v>
          </cell>
          <cell r="CF563">
            <v>0</v>
          </cell>
          <cell r="CG563">
            <v>0</v>
          </cell>
          <cell r="CH563">
            <v>0</v>
          </cell>
          <cell r="CI563">
            <v>0</v>
          </cell>
          <cell r="CJ563">
            <v>0</v>
          </cell>
          <cell r="CK563">
            <v>-3.0314270999997461</v>
          </cell>
          <cell r="CL563">
            <v>0</v>
          </cell>
          <cell r="CM563">
            <v>0</v>
          </cell>
          <cell r="CN563">
            <v>0</v>
          </cell>
          <cell r="CO563">
            <v>0</v>
          </cell>
          <cell r="CP563">
            <v>0</v>
          </cell>
          <cell r="CQ563">
            <v>0</v>
          </cell>
          <cell r="CR563">
            <v>0</v>
          </cell>
          <cell r="CS563">
            <v>0</v>
          </cell>
          <cell r="CT563">
            <v>0</v>
          </cell>
          <cell r="CU563">
            <v>0</v>
          </cell>
          <cell r="CV563">
            <v>0</v>
          </cell>
          <cell r="CW563">
            <v>0</v>
          </cell>
          <cell r="CX563">
            <v>0</v>
          </cell>
          <cell r="CY563">
            <v>0</v>
          </cell>
          <cell r="CZ563">
            <v>0</v>
          </cell>
          <cell r="DA563">
            <v>0</v>
          </cell>
          <cell r="DB563">
            <v>0</v>
          </cell>
          <cell r="DC563">
            <v>0</v>
          </cell>
          <cell r="DD563">
            <v>0</v>
          </cell>
          <cell r="DE563">
            <v>0</v>
          </cell>
          <cell r="DF563">
            <v>0</v>
          </cell>
          <cell r="DG563">
            <v>0</v>
          </cell>
          <cell r="DH563">
            <v>0</v>
          </cell>
          <cell r="DI563">
            <v>0</v>
          </cell>
          <cell r="DJ563">
            <v>0</v>
          </cell>
          <cell r="DK563">
            <v>0</v>
          </cell>
          <cell r="DL563">
            <v>0</v>
          </cell>
          <cell r="DM563">
            <v>0</v>
          </cell>
          <cell r="DN563">
            <v>0</v>
          </cell>
          <cell r="DO563">
            <v>0</v>
          </cell>
          <cell r="DP563">
            <v>0</v>
          </cell>
          <cell r="DQ563">
            <v>0</v>
          </cell>
          <cell r="DR563">
            <v>0</v>
          </cell>
          <cell r="DS563">
            <v>0</v>
          </cell>
          <cell r="DT563">
            <v>0</v>
          </cell>
          <cell r="DU563">
            <v>0</v>
          </cell>
          <cell r="DV563">
            <v>0</v>
          </cell>
          <cell r="DW563">
            <v>0</v>
          </cell>
          <cell r="DX563">
            <v>0</v>
          </cell>
          <cell r="DY563">
            <v>0</v>
          </cell>
          <cell r="DZ563">
            <v>0</v>
          </cell>
          <cell r="EA563">
            <v>0</v>
          </cell>
          <cell r="EB563">
            <v>0</v>
          </cell>
          <cell r="EC563">
            <v>0</v>
          </cell>
          <cell r="ED563">
            <v>0</v>
          </cell>
          <cell r="EE563">
            <v>0</v>
          </cell>
        </row>
        <row r="564">
          <cell r="F564" t="str">
            <v>=</v>
          </cell>
          <cell r="G564" t="str">
            <v>=</v>
          </cell>
          <cell r="H564" t="str">
            <v>=</v>
          </cell>
          <cell r="I564" t="str">
            <v>=</v>
          </cell>
          <cell r="J564" t="str">
            <v>=</v>
          </cell>
          <cell r="K564" t="str">
            <v>=</v>
          </cell>
          <cell r="L564" t="str">
            <v>=</v>
          </cell>
          <cell r="M564" t="str">
            <v>=</v>
          </cell>
          <cell r="N564" t="str">
            <v>=</v>
          </cell>
          <cell r="O564" t="str">
            <v>=</v>
          </cell>
          <cell r="P564" t="str">
            <v>=</v>
          </cell>
          <cell r="Q564" t="str">
            <v>=</v>
          </cell>
          <cell r="R564" t="str">
            <v>=</v>
          </cell>
          <cell r="S564" t="str">
            <v>=</v>
          </cell>
          <cell r="T564" t="str">
            <v>=</v>
          </cell>
          <cell r="U564" t="str">
            <v>=</v>
          </cell>
          <cell r="V564" t="str">
            <v>=</v>
          </cell>
          <cell r="W564" t="str">
            <v>=</v>
          </cell>
          <cell r="X564" t="str">
            <v>=</v>
          </cell>
          <cell r="Y564" t="str">
            <v>=</v>
          </cell>
          <cell r="Z564" t="str">
            <v>=</v>
          </cell>
          <cell r="AA564" t="str">
            <v>=</v>
          </cell>
          <cell r="AB564" t="str">
            <v>=</v>
          </cell>
          <cell r="AC564" t="str">
            <v>=</v>
          </cell>
          <cell r="AD564" t="str">
            <v>=</v>
          </cell>
          <cell r="AE564" t="str">
            <v>=</v>
          </cell>
          <cell r="AF564" t="str">
            <v>=</v>
          </cell>
          <cell r="AG564" t="str">
            <v>=</v>
          </cell>
          <cell r="AH564" t="str">
            <v>=</v>
          </cell>
          <cell r="AI564" t="str">
            <v>=</v>
          </cell>
          <cell r="AJ564" t="str">
            <v>=</v>
          </cell>
          <cell r="AK564" t="str">
            <v>=</v>
          </cell>
          <cell r="AL564" t="str">
            <v>=</v>
          </cell>
          <cell r="AM564" t="str">
            <v>=</v>
          </cell>
          <cell r="AN564" t="str">
            <v>=</v>
          </cell>
          <cell r="AO564" t="str">
            <v>=</v>
          </cell>
          <cell r="AP564" t="str">
            <v>=</v>
          </cell>
          <cell r="AQ564" t="str">
            <v>=</v>
          </cell>
          <cell r="AR564" t="str">
            <v>=</v>
          </cell>
          <cell r="AS564" t="str">
            <v>=</v>
          </cell>
          <cell r="AT564" t="str">
            <v>=</v>
          </cell>
          <cell r="AU564" t="str">
            <v>=</v>
          </cell>
          <cell r="AV564" t="str">
            <v>=</v>
          </cell>
          <cell r="AW564" t="str">
            <v>=</v>
          </cell>
          <cell r="AX564" t="str">
            <v>=</v>
          </cell>
          <cell r="AY564" t="str">
            <v>=</v>
          </cell>
          <cell r="AZ564" t="str">
            <v>=</v>
          </cell>
          <cell r="BA564" t="str">
            <v>=</v>
          </cell>
          <cell r="BB564" t="str">
            <v>=</v>
          </cell>
          <cell r="BC564" t="str">
            <v>=</v>
          </cell>
          <cell r="BD564" t="str">
            <v>=</v>
          </cell>
          <cell r="BE564" t="str">
            <v>=</v>
          </cell>
          <cell r="BF564" t="str">
            <v>=</v>
          </cell>
          <cell r="BG564" t="str">
            <v>=</v>
          </cell>
          <cell r="BH564" t="str">
            <v>=</v>
          </cell>
          <cell r="BI564" t="str">
            <v>=</v>
          </cell>
          <cell r="BJ564" t="str">
            <v>=</v>
          </cell>
          <cell r="BK564" t="str">
            <v>=</v>
          </cell>
          <cell r="BL564" t="str">
            <v>=</v>
          </cell>
          <cell r="BM564" t="str">
            <v>=</v>
          </cell>
          <cell r="BN564" t="str">
            <v>=</v>
          </cell>
          <cell r="BO564" t="str">
            <v>=</v>
          </cell>
          <cell r="BP564" t="str">
            <v>=</v>
          </cell>
          <cell r="BQ564" t="str">
            <v>=</v>
          </cell>
          <cell r="BR564" t="str">
            <v>=</v>
          </cell>
          <cell r="BS564" t="str">
            <v>=</v>
          </cell>
          <cell r="BT564" t="str">
            <v>=</v>
          </cell>
          <cell r="BU564" t="str">
            <v>=</v>
          </cell>
          <cell r="BV564" t="str">
            <v>=</v>
          </cell>
          <cell r="BW564" t="str">
            <v>=</v>
          </cell>
          <cell r="BX564" t="str">
            <v>=</v>
          </cell>
          <cell r="BY564" t="str">
            <v>=</v>
          </cell>
          <cell r="BZ564" t="str">
            <v>=</v>
          </cell>
          <cell r="CA564" t="str">
            <v>=</v>
          </cell>
          <cell r="CB564" t="str">
            <v>=</v>
          </cell>
          <cell r="CC564" t="str">
            <v>=</v>
          </cell>
          <cell r="CD564" t="str">
            <v>=</v>
          </cell>
          <cell r="CE564" t="str">
            <v>=</v>
          </cell>
          <cell r="CF564" t="str">
            <v>=</v>
          </cell>
          <cell r="CG564" t="str">
            <v>=</v>
          </cell>
          <cell r="CH564" t="str">
            <v>=</v>
          </cell>
          <cell r="CI564" t="str">
            <v>=</v>
          </cell>
          <cell r="CJ564" t="str">
            <v>=</v>
          </cell>
          <cell r="CK564" t="str">
            <v>=</v>
          </cell>
          <cell r="CL564" t="str">
            <v>=</v>
          </cell>
          <cell r="CM564" t="str">
            <v>=</v>
          </cell>
          <cell r="CN564" t="str">
            <v>=</v>
          </cell>
          <cell r="CO564" t="str">
            <v>=</v>
          </cell>
          <cell r="CP564" t="str">
            <v>=</v>
          </cell>
          <cell r="CQ564" t="str">
            <v>=</v>
          </cell>
          <cell r="CR564" t="str">
            <v>=</v>
          </cell>
          <cell r="CS564" t="str">
            <v>=</v>
          </cell>
          <cell r="CT564" t="str">
            <v>=</v>
          </cell>
          <cell r="CU564" t="str">
            <v>=</v>
          </cell>
          <cell r="CV564" t="str">
            <v>=</v>
          </cell>
          <cell r="CW564" t="str">
            <v>=</v>
          </cell>
          <cell r="CX564" t="str">
            <v>=</v>
          </cell>
          <cell r="CY564" t="str">
            <v>=</v>
          </cell>
          <cell r="CZ564" t="str">
            <v>=</v>
          </cell>
          <cell r="DA564" t="str">
            <v>=</v>
          </cell>
          <cell r="DB564" t="str">
            <v>=</v>
          </cell>
          <cell r="DC564" t="str">
            <v>=</v>
          </cell>
          <cell r="DD564" t="str">
            <v>=</v>
          </cell>
          <cell r="DE564" t="str">
            <v>=</v>
          </cell>
          <cell r="DF564" t="str">
            <v>=</v>
          </cell>
          <cell r="DG564" t="str">
            <v>=</v>
          </cell>
          <cell r="DH564" t="str">
            <v>=</v>
          </cell>
          <cell r="DI564" t="str">
            <v>=</v>
          </cell>
          <cell r="DJ564" t="str">
            <v>=</v>
          </cell>
          <cell r="DK564" t="str">
            <v>=</v>
          </cell>
          <cell r="DL564" t="str">
            <v>=</v>
          </cell>
          <cell r="DM564" t="str">
            <v>=</v>
          </cell>
          <cell r="DN564" t="str">
            <v>=</v>
          </cell>
          <cell r="DO564" t="str">
            <v>=</v>
          </cell>
          <cell r="DP564" t="str">
            <v>=</v>
          </cell>
          <cell r="DQ564" t="str">
            <v>=</v>
          </cell>
          <cell r="DR564" t="str">
            <v>=</v>
          </cell>
          <cell r="DS564" t="str">
            <v>=</v>
          </cell>
          <cell r="DT564" t="str">
            <v>=</v>
          </cell>
          <cell r="DU564" t="str">
            <v>=</v>
          </cell>
          <cell r="DV564" t="str">
            <v>=</v>
          </cell>
          <cell r="DW564" t="str">
            <v>=</v>
          </cell>
          <cell r="DX564" t="str">
            <v>=</v>
          </cell>
          <cell r="DY564" t="str">
            <v>=</v>
          </cell>
          <cell r="DZ564" t="str">
            <v>=</v>
          </cell>
          <cell r="EA564" t="str">
            <v>=</v>
          </cell>
          <cell r="EB564" t="str">
            <v>=</v>
          </cell>
          <cell r="EC564" t="str">
            <v>=</v>
          </cell>
          <cell r="ED564" t="str">
            <v>=</v>
          </cell>
        </row>
        <row r="565">
          <cell r="A565" t="str">
            <v>Total Resources</v>
          </cell>
          <cell r="F565">
            <v>538.7758210003376</v>
          </cell>
          <cell r="G565">
            <v>175.37355400063097</v>
          </cell>
          <cell r="H565">
            <v>355.14388300012797</v>
          </cell>
          <cell r="I565">
            <v>209.51237639971077</v>
          </cell>
          <cell r="J565">
            <v>182.71444099955261</v>
          </cell>
          <cell r="K565">
            <v>248.02793700061738</v>
          </cell>
          <cell r="L565">
            <v>264.86543199978769</v>
          </cell>
          <cell r="M565">
            <v>57.849415000528097</v>
          </cell>
          <cell r="N565">
            <v>190.63288400042802</v>
          </cell>
          <cell r="O565">
            <v>211.78323300089687</v>
          </cell>
          <cell r="P565">
            <v>404.76917099952698</v>
          </cell>
          <cell r="Q565">
            <v>412.12172000017017</v>
          </cell>
          <cell r="R565">
            <v>1676.3156510144472</v>
          </cell>
          <cell r="S565">
            <v>246.49114300031215</v>
          </cell>
          <cell r="T565">
            <v>87.829350999556482</v>
          </cell>
          <cell r="U565">
            <v>244.02507100068033</v>
          </cell>
          <cell r="V565">
            <v>371.20975599996746</v>
          </cell>
          <cell r="W565">
            <v>166.76274800021201</v>
          </cell>
          <cell r="X565">
            <v>67.243424999527633</v>
          </cell>
          <cell r="Y565">
            <v>136.17783399950713</v>
          </cell>
          <cell r="Z565">
            <v>129.86024850048125</v>
          </cell>
          <cell r="AA565">
            <v>274.53959200158715</v>
          </cell>
          <cell r="AB565">
            <v>157.22305349819362</v>
          </cell>
          <cell r="AC565">
            <v>76.552050000987947</v>
          </cell>
          <cell r="AD565">
            <v>-281.59862099960446</v>
          </cell>
          <cell r="AE565">
            <v>1961.9310640692711</v>
          </cell>
          <cell r="AF565">
            <v>-99.770140999928117</v>
          </cell>
          <cell r="AG565">
            <v>60.892991999164224</v>
          </cell>
          <cell r="AH565">
            <v>127.00752000045031</v>
          </cell>
          <cell r="AI565">
            <v>224.72679499909282</v>
          </cell>
          <cell r="AJ565">
            <v>389.74599299952388</v>
          </cell>
          <cell r="AK565">
            <v>326.04967549908906</v>
          </cell>
          <cell r="AL565">
            <v>212.60770100075752</v>
          </cell>
          <cell r="AM565">
            <v>79.321590499952435</v>
          </cell>
          <cell r="AN565">
            <v>128.90455899946392</v>
          </cell>
          <cell r="AO565">
            <v>126.08750099968165</v>
          </cell>
          <cell r="AP565">
            <v>33.957098999992013</v>
          </cell>
          <cell r="AQ565">
            <v>352.39977907575667</v>
          </cell>
          <cell r="AR565">
            <v>-7582.084033511579</v>
          </cell>
          <cell r="AS565">
            <v>-1891.8161189993843</v>
          </cell>
          <cell r="AT565">
            <v>-1383.9982019998133</v>
          </cell>
          <cell r="AU565">
            <v>-898.72917200066149</v>
          </cell>
          <cell r="AV565">
            <v>-237.89145050011575</v>
          </cell>
          <cell r="AW565">
            <v>29.892332999967039</v>
          </cell>
          <cell r="AX565">
            <v>214.9219368994236</v>
          </cell>
          <cell r="AY565">
            <v>117.17522440198809</v>
          </cell>
          <cell r="AZ565">
            <v>-56.658465001732111</v>
          </cell>
          <cell r="BA565">
            <v>-51.717173299752176</v>
          </cell>
          <cell r="BB565">
            <v>-492.06469399854541</v>
          </cell>
          <cell r="BC565">
            <v>-1208.873054000549</v>
          </cell>
          <cell r="BD565">
            <v>-1722.3251979993656</v>
          </cell>
          <cell r="BE565">
            <v>-7222.4281079918146</v>
          </cell>
          <cell r="BF565">
            <v>-1758.779576998204</v>
          </cell>
          <cell r="BG565">
            <v>-1038.0455369995907</v>
          </cell>
          <cell r="BH565">
            <v>-909.30504699982703</v>
          </cell>
          <cell r="BI565">
            <v>-162.37015100102872</v>
          </cell>
          <cell r="BJ565">
            <v>59.95329499989748</v>
          </cell>
          <cell r="BK565">
            <v>112.26004990004003</v>
          </cell>
          <cell r="BL565">
            <v>111.70830040052533</v>
          </cell>
          <cell r="BM565">
            <v>-121.13864400144666</v>
          </cell>
          <cell r="BN565">
            <v>9.6480266992002726</v>
          </cell>
          <cell r="BO565">
            <v>-535.76075700018555</v>
          </cell>
          <cell r="BP565">
            <v>-1112.644043000415</v>
          </cell>
          <cell r="BQ565">
            <v>-1877.954023999162</v>
          </cell>
          <cell r="BR565">
            <v>-7105.0036839991808</v>
          </cell>
          <cell r="BS565">
            <v>-1540.9210989996791</v>
          </cell>
          <cell r="BT565">
            <v>-1241.3255674997345</v>
          </cell>
          <cell r="BU565">
            <v>-941.8872974999249</v>
          </cell>
          <cell r="BV565">
            <v>-208.67921150010079</v>
          </cell>
          <cell r="BW565">
            <v>8.3287050006911159</v>
          </cell>
          <cell r="BX565">
            <v>-13.940196599811316</v>
          </cell>
          <cell r="BY565">
            <v>62.009068899787962</v>
          </cell>
          <cell r="BZ565">
            <v>-37.648603500798345</v>
          </cell>
          <cell r="CA565">
            <v>-67.893317299894989</v>
          </cell>
          <cell r="CB565">
            <v>-443.93772799801081</v>
          </cell>
          <cell r="CC565">
            <v>-990.59238099958748</v>
          </cell>
          <cell r="CD565">
            <v>-1688.5160559993237</v>
          </cell>
          <cell r="CE565">
            <v>-7464.3068191036582</v>
          </cell>
          <cell r="CF565">
            <v>-1779.3772099995986</v>
          </cell>
          <cell r="CG565">
            <v>-1283.3174750003964</v>
          </cell>
          <cell r="CH565">
            <v>-817.12307900004089</v>
          </cell>
          <cell r="CI565">
            <v>-214.94528100080788</v>
          </cell>
          <cell r="CJ565">
            <v>-63.759733000770211</v>
          </cell>
          <cell r="CK565">
            <v>-17.381654200144112</v>
          </cell>
          <cell r="CL565">
            <v>192.25174540095031</v>
          </cell>
          <cell r="CM565">
            <v>-394.64034099970013</v>
          </cell>
          <cell r="CN565">
            <v>233.96182669978589</v>
          </cell>
          <cell r="CO565">
            <v>-469.32735499925911</v>
          </cell>
          <cell r="CP565">
            <v>-1107.6487729996443</v>
          </cell>
          <cell r="CQ565">
            <v>-1742.9994899993762</v>
          </cell>
          <cell r="CR565">
            <v>-6429.806920491159</v>
          </cell>
          <cell r="CS565">
            <v>-1745.867290998809</v>
          </cell>
          <cell r="CT565">
            <v>-1077.6890999991447</v>
          </cell>
          <cell r="CU565">
            <v>-762.86386399995536</v>
          </cell>
          <cell r="CV565">
            <v>-212.03941200021654</v>
          </cell>
          <cell r="CW565">
            <v>-79.269937000237405</v>
          </cell>
          <cell r="CX565">
            <v>-21.020166099071503</v>
          </cell>
          <cell r="CY565">
            <v>252.75334840081632</v>
          </cell>
          <cell r="CZ565">
            <v>49.819046500138938</v>
          </cell>
          <cell r="DA565">
            <v>498.33204070106149</v>
          </cell>
          <cell r="DB565">
            <v>-486.08671899884939</v>
          </cell>
          <cell r="DC565">
            <v>-1061.8663669992238</v>
          </cell>
          <cell r="DD565">
            <v>-1784.0085000004619</v>
          </cell>
          <cell r="DE565">
            <v>-6850.1653114929795</v>
          </cell>
          <cell r="DF565">
            <v>-1700.2665730006993</v>
          </cell>
          <cell r="DG565">
            <v>-1129.1007759980857</v>
          </cell>
          <cell r="DH565">
            <v>-861.64170299936086</v>
          </cell>
          <cell r="DI565">
            <v>-70.76116899959743</v>
          </cell>
          <cell r="DJ565">
            <v>-87.677639000117779</v>
          </cell>
          <cell r="DK565">
            <v>1.0257019009441137</v>
          </cell>
          <cell r="DL565">
            <v>336.07217940036207</v>
          </cell>
          <cell r="DM565">
            <v>23.56260299962014</v>
          </cell>
          <cell r="DN565">
            <v>12.031290200538933</v>
          </cell>
          <cell r="DO565">
            <v>-465.50927700009197</v>
          </cell>
          <cell r="DP565">
            <v>-1041.8403120003641</v>
          </cell>
          <cell r="DQ565">
            <v>-1866.059636999853</v>
          </cell>
          <cell r="DR565">
            <v>-7208.4631149917841</v>
          </cell>
          <cell r="DS565">
            <v>-1840.7516609989107</v>
          </cell>
          <cell r="DT565">
            <v>-1173.640014000237</v>
          </cell>
          <cell r="DU565">
            <v>-886.43261799868196</v>
          </cell>
          <cell r="DV565">
            <v>-278.47634499985725</v>
          </cell>
          <cell r="DW565">
            <v>-85.846021499484777</v>
          </cell>
          <cell r="DX565">
            <v>-20.586760099045932</v>
          </cell>
          <cell r="DY565">
            <v>454.81507340073586</v>
          </cell>
          <cell r="DZ565">
            <v>60.115902000106871</v>
          </cell>
          <cell r="EA565">
            <v>99.026639199815691</v>
          </cell>
          <cell r="EB565">
            <v>-440.03190599940717</v>
          </cell>
          <cell r="EC565">
            <v>-1092.992610999383</v>
          </cell>
          <cell r="ED565">
            <v>-2003.6627930002287</v>
          </cell>
          <cell r="EE565">
            <v>0</v>
          </cell>
        </row>
        <row r="566">
          <cell r="F566" t="str">
            <v>=</v>
          </cell>
          <cell r="G566" t="str">
            <v>=</v>
          </cell>
          <cell r="H566" t="str">
            <v>=</v>
          </cell>
          <cell r="I566" t="str">
            <v>=</v>
          </cell>
          <cell r="J566" t="str">
            <v>=</v>
          </cell>
          <cell r="K566" t="str">
            <v>=</v>
          </cell>
          <cell r="L566" t="str">
            <v>=</v>
          </cell>
          <cell r="M566" t="str">
            <v>=</v>
          </cell>
          <cell r="N566" t="str">
            <v>=</v>
          </cell>
          <cell r="O566" t="str">
            <v>=</v>
          </cell>
          <cell r="P566" t="str">
            <v>=</v>
          </cell>
          <cell r="Q566" t="str">
            <v>=</v>
          </cell>
          <cell r="R566" t="str">
            <v>=</v>
          </cell>
          <cell r="S566" t="str">
            <v>=</v>
          </cell>
          <cell r="T566" t="str">
            <v>=</v>
          </cell>
          <cell r="U566" t="str">
            <v>=</v>
          </cell>
          <cell r="V566" t="str">
            <v>=</v>
          </cell>
          <cell r="W566" t="str">
            <v>=</v>
          </cell>
          <cell r="X566" t="str">
            <v>=</v>
          </cell>
          <cell r="Y566" t="str">
            <v>=</v>
          </cell>
          <cell r="Z566" t="str">
            <v>=</v>
          </cell>
          <cell r="AA566" t="str">
            <v>=</v>
          </cell>
          <cell r="AB566" t="str">
            <v>=</v>
          </cell>
          <cell r="AC566" t="str">
            <v>=</v>
          </cell>
          <cell r="AD566" t="str">
            <v>=</v>
          </cell>
          <cell r="AE566" t="str">
            <v>=</v>
          </cell>
          <cell r="AF566" t="str">
            <v>=</v>
          </cell>
          <cell r="AG566" t="str">
            <v>=</v>
          </cell>
          <cell r="AH566" t="str">
            <v>=</v>
          </cell>
          <cell r="AI566" t="str">
            <v>=</v>
          </cell>
          <cell r="AJ566" t="str">
            <v>=</v>
          </cell>
          <cell r="AK566" t="str">
            <v>=</v>
          </cell>
          <cell r="AL566" t="str">
            <v>=</v>
          </cell>
          <cell r="AM566" t="str">
            <v>=</v>
          </cell>
          <cell r="AN566" t="str">
            <v>=</v>
          </cell>
          <cell r="AO566" t="str">
            <v>=</v>
          </cell>
          <cell r="AP566" t="str">
            <v>=</v>
          </cell>
          <cell r="AQ566" t="str">
            <v>=</v>
          </cell>
          <cell r="AR566" t="str">
            <v>=</v>
          </cell>
          <cell r="AS566" t="str">
            <v>=</v>
          </cell>
          <cell r="AT566" t="str">
            <v>=</v>
          </cell>
          <cell r="AU566" t="str">
            <v>=</v>
          </cell>
          <cell r="AV566" t="str">
            <v>=</v>
          </cell>
          <cell r="AW566" t="str">
            <v>=</v>
          </cell>
          <cell r="AX566" t="str">
            <v>=</v>
          </cell>
          <cell r="AY566" t="str">
            <v>=</v>
          </cell>
          <cell r="AZ566" t="str">
            <v>=</v>
          </cell>
          <cell r="BA566" t="str">
            <v>=</v>
          </cell>
          <cell r="BB566" t="str">
            <v>=</v>
          </cell>
          <cell r="BC566" t="str">
            <v>=</v>
          </cell>
          <cell r="BD566" t="str">
            <v>=</v>
          </cell>
          <cell r="BE566" t="str">
            <v>=</v>
          </cell>
          <cell r="BF566" t="str">
            <v>=</v>
          </cell>
          <cell r="BG566" t="str">
            <v>=</v>
          </cell>
          <cell r="BH566" t="str">
            <v>=</v>
          </cell>
          <cell r="BI566" t="str">
            <v>=</v>
          </cell>
          <cell r="BJ566" t="str">
            <v>=</v>
          </cell>
          <cell r="BK566" t="str">
            <v>=</v>
          </cell>
          <cell r="BL566" t="str">
            <v>=</v>
          </cell>
          <cell r="BM566" t="str">
            <v>=</v>
          </cell>
          <cell r="BN566" t="str">
            <v>=</v>
          </cell>
          <cell r="BO566" t="str">
            <v>=</v>
          </cell>
          <cell r="BP566" t="str">
            <v>=</v>
          </cell>
          <cell r="BQ566" t="str">
            <v>=</v>
          </cell>
          <cell r="BR566" t="str">
            <v>=</v>
          </cell>
          <cell r="BS566" t="str">
            <v>=</v>
          </cell>
          <cell r="BT566" t="str">
            <v>=</v>
          </cell>
          <cell r="BU566" t="str">
            <v>=</v>
          </cell>
          <cell r="BV566" t="str">
            <v>=</v>
          </cell>
          <cell r="BW566" t="str">
            <v>=</v>
          </cell>
          <cell r="BX566" t="str">
            <v>=</v>
          </cell>
          <cell r="BY566" t="str">
            <v>=</v>
          </cell>
          <cell r="BZ566" t="str">
            <v>=</v>
          </cell>
          <cell r="CA566" t="str">
            <v>=</v>
          </cell>
          <cell r="CB566" t="str">
            <v>=</v>
          </cell>
          <cell r="CC566" t="str">
            <v>=</v>
          </cell>
          <cell r="CD566" t="str">
            <v>=</v>
          </cell>
          <cell r="CE566" t="str">
            <v>=</v>
          </cell>
          <cell r="CF566" t="str">
            <v>=</v>
          </cell>
          <cell r="CG566" t="str">
            <v>=</v>
          </cell>
          <cell r="CH566" t="str">
            <v>=</v>
          </cell>
          <cell r="CI566" t="str">
            <v>=</v>
          </cell>
          <cell r="CJ566" t="str">
            <v>=</v>
          </cell>
          <cell r="CK566" t="str">
            <v>=</v>
          </cell>
          <cell r="CL566" t="str">
            <v>=</v>
          </cell>
          <cell r="CM566" t="str">
            <v>=</v>
          </cell>
          <cell r="CN566" t="str">
            <v>=</v>
          </cell>
          <cell r="CO566" t="str">
            <v>=</v>
          </cell>
          <cell r="CP566" t="str">
            <v>=</v>
          </cell>
          <cell r="CQ566" t="str">
            <v>=</v>
          </cell>
          <cell r="CR566" t="str">
            <v>=</v>
          </cell>
          <cell r="CS566" t="str">
            <v>=</v>
          </cell>
          <cell r="CT566" t="str">
            <v>=</v>
          </cell>
          <cell r="CU566" t="str">
            <v>=</v>
          </cell>
          <cell r="CV566" t="str">
            <v>=</v>
          </cell>
          <cell r="CW566" t="str">
            <v>=</v>
          </cell>
          <cell r="CX566" t="str">
            <v>=</v>
          </cell>
          <cell r="CY566" t="str">
            <v>=</v>
          </cell>
          <cell r="CZ566" t="str">
            <v>=</v>
          </cell>
          <cell r="DA566" t="str">
            <v>=</v>
          </cell>
          <cell r="DB566" t="str">
            <v>=</v>
          </cell>
          <cell r="DC566" t="str">
            <v>=</v>
          </cell>
          <cell r="DD566" t="str">
            <v>=</v>
          </cell>
          <cell r="DE566" t="str">
            <v>=</v>
          </cell>
          <cell r="DF566" t="str">
            <v>=</v>
          </cell>
          <cell r="DG566" t="str">
            <v>=</v>
          </cell>
          <cell r="DH566" t="str">
            <v>=</v>
          </cell>
          <cell r="DI566" t="str">
            <v>=</v>
          </cell>
          <cell r="DJ566" t="str">
            <v>=</v>
          </cell>
          <cell r="DK566" t="str">
            <v>=</v>
          </cell>
          <cell r="DL566" t="str">
            <v>=</v>
          </cell>
          <cell r="DM566" t="str">
            <v>=</v>
          </cell>
          <cell r="DN566" t="str">
            <v>=</v>
          </cell>
          <cell r="DO566" t="str">
            <v>=</v>
          </cell>
          <cell r="DP566" t="str">
            <v>=</v>
          </cell>
          <cell r="DQ566" t="str">
            <v>=</v>
          </cell>
          <cell r="DR566" t="str">
            <v>=</v>
          </cell>
          <cell r="DS566" t="str">
            <v>=</v>
          </cell>
          <cell r="DT566" t="str">
            <v>=</v>
          </cell>
          <cell r="DU566" t="str">
            <v>=</v>
          </cell>
          <cell r="DV566" t="str">
            <v>=</v>
          </cell>
          <cell r="DW566" t="str">
            <v>=</v>
          </cell>
          <cell r="DX566" t="str">
            <v>=</v>
          </cell>
          <cell r="DY566" t="str">
            <v>=</v>
          </cell>
          <cell r="DZ566" t="str">
            <v>=</v>
          </cell>
          <cell r="EA566" t="str">
            <v>=</v>
          </cell>
          <cell r="EB566" t="str">
            <v>=</v>
          </cell>
          <cell r="EC566" t="str">
            <v>=</v>
          </cell>
          <cell r="ED566" t="str">
            <v>=</v>
          </cell>
        </row>
        <row r="567">
          <cell r="F567" t="str">
            <v/>
          </cell>
          <cell r="G567" t="str">
            <v/>
          </cell>
          <cell r="H567" t="str">
            <v/>
          </cell>
          <cell r="I567" t="str">
            <v/>
          </cell>
          <cell r="J567" t="str">
            <v/>
          </cell>
          <cell r="K567" t="str">
            <v/>
          </cell>
          <cell r="L567" t="str">
            <v/>
          </cell>
          <cell r="M567" t="str">
            <v/>
          </cell>
          <cell r="N567" t="str">
            <v/>
          </cell>
          <cell r="O567" t="str">
            <v/>
          </cell>
          <cell r="P567" t="str">
            <v/>
          </cell>
          <cell r="Q567" t="str">
            <v/>
          </cell>
          <cell r="R567" t="str">
            <v/>
          </cell>
          <cell r="S567" t="str">
            <v/>
          </cell>
          <cell r="T567" t="str">
            <v/>
          </cell>
          <cell r="U567" t="str">
            <v/>
          </cell>
          <cell r="V567" t="str">
            <v/>
          </cell>
          <cell r="W567" t="str">
            <v/>
          </cell>
          <cell r="X567" t="str">
            <v/>
          </cell>
          <cell r="Y567" t="str">
            <v/>
          </cell>
          <cell r="Z567" t="str">
            <v/>
          </cell>
          <cell r="AA567" t="str">
            <v/>
          </cell>
          <cell r="AB567" t="str">
            <v/>
          </cell>
          <cell r="AC567" t="str">
            <v/>
          </cell>
          <cell r="AD567" t="str">
            <v/>
          </cell>
          <cell r="AE567" t="str">
            <v/>
          </cell>
          <cell r="AF567" t="str">
            <v/>
          </cell>
          <cell r="AG567" t="str">
            <v/>
          </cell>
          <cell r="AH567" t="str">
            <v/>
          </cell>
          <cell r="AI567" t="str">
            <v/>
          </cell>
          <cell r="AJ567" t="str">
            <v/>
          </cell>
          <cell r="AK567" t="str">
            <v/>
          </cell>
          <cell r="AL567" t="str">
            <v/>
          </cell>
          <cell r="AM567" t="str">
            <v/>
          </cell>
          <cell r="AN567" t="str">
            <v/>
          </cell>
          <cell r="AO567" t="str">
            <v/>
          </cell>
          <cell r="AP567" t="str">
            <v/>
          </cell>
          <cell r="AQ567" t="str">
            <v/>
          </cell>
          <cell r="AR567" t="str">
            <v/>
          </cell>
          <cell r="AS567" t="str">
            <v/>
          </cell>
          <cell r="AT567" t="str">
            <v/>
          </cell>
          <cell r="AU567" t="str">
            <v/>
          </cell>
          <cell r="AV567" t="str">
            <v/>
          </cell>
          <cell r="AW567" t="str">
            <v/>
          </cell>
          <cell r="AX567" t="str">
            <v/>
          </cell>
          <cell r="AY567" t="str">
            <v/>
          </cell>
          <cell r="AZ567" t="str">
            <v/>
          </cell>
          <cell r="BA567" t="str">
            <v/>
          </cell>
          <cell r="BB567" t="str">
            <v/>
          </cell>
          <cell r="BC567" t="str">
            <v/>
          </cell>
          <cell r="BD567" t="str">
            <v/>
          </cell>
          <cell r="BE567" t="str">
            <v/>
          </cell>
          <cell r="BF567" t="str">
            <v/>
          </cell>
          <cell r="BG567" t="str">
            <v/>
          </cell>
          <cell r="BH567" t="str">
            <v/>
          </cell>
          <cell r="BI567" t="str">
            <v/>
          </cell>
          <cell r="BJ567" t="str">
            <v/>
          </cell>
          <cell r="BK567" t="str">
            <v/>
          </cell>
          <cell r="BL567" t="str">
            <v/>
          </cell>
          <cell r="BM567" t="str">
            <v/>
          </cell>
          <cell r="BN567" t="str">
            <v/>
          </cell>
          <cell r="BO567" t="str">
            <v/>
          </cell>
          <cell r="BP567" t="str">
            <v/>
          </cell>
          <cell r="BQ567" t="str">
            <v/>
          </cell>
          <cell r="BR567" t="str">
            <v/>
          </cell>
          <cell r="BS567" t="str">
            <v/>
          </cell>
          <cell r="BT567" t="str">
            <v/>
          </cell>
          <cell r="BU567" t="str">
            <v/>
          </cell>
          <cell r="BV567" t="str">
            <v/>
          </cell>
          <cell r="BW567" t="str">
            <v/>
          </cell>
          <cell r="BX567" t="str">
            <v/>
          </cell>
          <cell r="BY567" t="str">
            <v/>
          </cell>
          <cell r="BZ567" t="str">
            <v/>
          </cell>
          <cell r="CA567" t="str">
            <v/>
          </cell>
          <cell r="CB567" t="str">
            <v/>
          </cell>
          <cell r="CC567" t="str">
            <v/>
          </cell>
          <cell r="CD567" t="str">
            <v/>
          </cell>
          <cell r="CE567" t="str">
            <v/>
          </cell>
          <cell r="CF567" t="str">
            <v/>
          </cell>
          <cell r="CG567" t="str">
            <v/>
          </cell>
          <cell r="CH567" t="str">
            <v/>
          </cell>
          <cell r="CI567" t="str">
            <v/>
          </cell>
          <cell r="CJ567" t="str">
            <v/>
          </cell>
          <cell r="CK567" t="str">
            <v/>
          </cell>
          <cell r="CL567" t="str">
            <v/>
          </cell>
          <cell r="CM567" t="str">
            <v/>
          </cell>
          <cell r="CN567" t="str">
            <v/>
          </cell>
          <cell r="CO567" t="str">
            <v/>
          </cell>
          <cell r="CP567" t="str">
            <v/>
          </cell>
          <cell r="CQ567" t="str">
            <v/>
          </cell>
          <cell r="CR567" t="str">
            <v/>
          </cell>
          <cell r="CS567" t="str">
            <v/>
          </cell>
          <cell r="CT567" t="str">
            <v/>
          </cell>
          <cell r="CU567" t="str">
            <v/>
          </cell>
          <cell r="CV567" t="str">
            <v/>
          </cell>
          <cell r="CW567" t="str">
            <v/>
          </cell>
          <cell r="CX567" t="str">
            <v/>
          </cell>
          <cell r="CY567" t="str">
            <v/>
          </cell>
          <cell r="CZ567" t="str">
            <v/>
          </cell>
          <cell r="DA567" t="str">
            <v/>
          </cell>
          <cell r="DB567" t="str">
            <v/>
          </cell>
          <cell r="DC567" t="str">
            <v/>
          </cell>
          <cell r="DD567" t="str">
            <v/>
          </cell>
          <cell r="DE567" t="str">
            <v/>
          </cell>
          <cell r="DF567" t="str">
            <v/>
          </cell>
          <cell r="DG567" t="str">
            <v/>
          </cell>
          <cell r="DH567" t="str">
            <v/>
          </cell>
          <cell r="DI567" t="str">
            <v/>
          </cell>
          <cell r="DJ567" t="str">
            <v/>
          </cell>
          <cell r="DK567" t="str">
            <v/>
          </cell>
          <cell r="DL567" t="str">
            <v/>
          </cell>
          <cell r="DM567" t="str">
            <v/>
          </cell>
          <cell r="DN567" t="str">
            <v/>
          </cell>
          <cell r="DO567" t="str">
            <v/>
          </cell>
          <cell r="DP567" t="str">
            <v/>
          </cell>
          <cell r="DQ567" t="str">
            <v/>
          </cell>
          <cell r="DR567" t="str">
            <v/>
          </cell>
          <cell r="DS567" t="str">
            <v/>
          </cell>
          <cell r="DT567" t="str">
            <v/>
          </cell>
          <cell r="DU567" t="str">
            <v/>
          </cell>
          <cell r="DV567" t="str">
            <v/>
          </cell>
          <cell r="DW567" t="str">
            <v/>
          </cell>
          <cell r="DX567" t="str">
            <v/>
          </cell>
          <cell r="DY567" t="str">
            <v/>
          </cell>
          <cell r="DZ567" t="str">
            <v/>
          </cell>
          <cell r="EA567" t="str">
            <v/>
          </cell>
          <cell r="EB567" t="str">
            <v/>
          </cell>
          <cell r="EC567" t="str">
            <v/>
          </cell>
          <cell r="ED567" t="str">
            <v/>
          </cell>
        </row>
        <row r="568">
          <cell r="F568" t="str">
            <v/>
          </cell>
          <cell r="G568" t="str">
            <v/>
          </cell>
          <cell r="H568" t="str">
            <v/>
          </cell>
          <cell r="I568" t="str">
            <v/>
          </cell>
          <cell r="J568" t="str">
            <v/>
          </cell>
          <cell r="K568" t="str">
            <v/>
          </cell>
          <cell r="L568" t="str">
            <v/>
          </cell>
          <cell r="M568" t="str">
            <v/>
          </cell>
          <cell r="N568" t="str">
            <v/>
          </cell>
          <cell r="O568" t="str">
            <v/>
          </cell>
          <cell r="P568" t="str">
            <v/>
          </cell>
          <cell r="Q568" t="str">
            <v/>
          </cell>
          <cell r="R568" t="str">
            <v/>
          </cell>
          <cell r="S568" t="str">
            <v/>
          </cell>
          <cell r="T568" t="str">
            <v/>
          </cell>
          <cell r="U568" t="str">
            <v/>
          </cell>
          <cell r="V568" t="str">
            <v/>
          </cell>
          <cell r="W568" t="str">
            <v/>
          </cell>
          <cell r="X568" t="str">
            <v/>
          </cell>
          <cell r="Y568" t="str">
            <v/>
          </cell>
          <cell r="Z568" t="str">
            <v/>
          </cell>
          <cell r="AA568" t="str">
            <v/>
          </cell>
          <cell r="AB568" t="str">
            <v/>
          </cell>
          <cell r="AC568" t="str">
            <v/>
          </cell>
          <cell r="AD568" t="str">
            <v/>
          </cell>
          <cell r="AE568" t="str">
            <v/>
          </cell>
          <cell r="AF568" t="str">
            <v/>
          </cell>
          <cell r="AG568" t="str">
            <v/>
          </cell>
          <cell r="AH568" t="str">
            <v/>
          </cell>
          <cell r="AI568" t="str">
            <v/>
          </cell>
          <cell r="AJ568" t="str">
            <v/>
          </cell>
          <cell r="AK568" t="str">
            <v/>
          </cell>
          <cell r="AL568" t="str">
            <v/>
          </cell>
          <cell r="AM568" t="str">
            <v/>
          </cell>
          <cell r="AN568" t="str">
            <v/>
          </cell>
          <cell r="AO568" t="str">
            <v/>
          </cell>
          <cell r="AP568" t="str">
            <v/>
          </cell>
          <cell r="AQ568" t="str">
            <v/>
          </cell>
          <cell r="AR568" t="str">
            <v/>
          </cell>
          <cell r="AS568" t="str">
            <v/>
          </cell>
          <cell r="AT568" t="str">
            <v/>
          </cell>
          <cell r="AU568" t="str">
            <v/>
          </cell>
          <cell r="AV568" t="str">
            <v/>
          </cell>
          <cell r="AW568" t="str">
            <v/>
          </cell>
          <cell r="AX568" t="str">
            <v/>
          </cell>
          <cell r="AY568" t="str">
            <v/>
          </cell>
          <cell r="AZ568" t="str">
            <v/>
          </cell>
          <cell r="BA568" t="str">
            <v/>
          </cell>
          <cell r="BB568" t="str">
            <v/>
          </cell>
          <cell r="BC568" t="str">
            <v/>
          </cell>
          <cell r="BD568" t="str">
            <v/>
          </cell>
          <cell r="BE568" t="str">
            <v/>
          </cell>
          <cell r="BF568" t="str">
            <v/>
          </cell>
          <cell r="BG568" t="str">
            <v/>
          </cell>
          <cell r="BH568" t="str">
            <v/>
          </cell>
          <cell r="BI568" t="str">
            <v/>
          </cell>
          <cell r="BJ568" t="str">
            <v/>
          </cell>
          <cell r="BK568" t="str">
            <v/>
          </cell>
          <cell r="BL568" t="str">
            <v/>
          </cell>
          <cell r="BM568" t="str">
            <v/>
          </cell>
          <cell r="BN568" t="str">
            <v/>
          </cell>
          <cell r="BO568" t="str">
            <v/>
          </cell>
          <cell r="BP568" t="str">
            <v/>
          </cell>
          <cell r="BQ568" t="str">
            <v/>
          </cell>
          <cell r="BR568" t="str">
            <v/>
          </cell>
          <cell r="BS568" t="str">
            <v/>
          </cell>
          <cell r="BT568" t="str">
            <v/>
          </cell>
          <cell r="BU568" t="str">
            <v/>
          </cell>
          <cell r="BV568" t="str">
            <v/>
          </cell>
          <cell r="BW568" t="str">
            <v/>
          </cell>
          <cell r="BX568" t="str">
            <v/>
          </cell>
          <cell r="BY568" t="str">
            <v/>
          </cell>
          <cell r="BZ568" t="str">
            <v/>
          </cell>
          <cell r="CA568" t="str">
            <v/>
          </cell>
          <cell r="CB568" t="str">
            <v/>
          </cell>
          <cell r="CC568" t="str">
            <v/>
          </cell>
          <cell r="CD568" t="str">
            <v/>
          </cell>
          <cell r="CE568" t="str">
            <v/>
          </cell>
          <cell r="CF568" t="str">
            <v/>
          </cell>
          <cell r="CG568" t="str">
            <v/>
          </cell>
          <cell r="CH568" t="str">
            <v/>
          </cell>
          <cell r="CI568" t="str">
            <v/>
          </cell>
          <cell r="CJ568" t="str">
            <v/>
          </cell>
          <cell r="CK568" t="str">
            <v/>
          </cell>
          <cell r="CL568" t="str">
            <v/>
          </cell>
          <cell r="CM568" t="str">
            <v/>
          </cell>
          <cell r="CN568" t="str">
            <v/>
          </cell>
          <cell r="CO568" t="str">
            <v/>
          </cell>
          <cell r="CP568" t="str">
            <v/>
          </cell>
          <cell r="CQ568" t="str">
            <v/>
          </cell>
          <cell r="CR568" t="str">
            <v/>
          </cell>
          <cell r="CS568" t="str">
            <v/>
          </cell>
          <cell r="CT568" t="str">
            <v/>
          </cell>
          <cell r="CU568" t="str">
            <v/>
          </cell>
          <cell r="CV568" t="str">
            <v/>
          </cell>
          <cell r="CW568" t="str">
            <v/>
          </cell>
          <cell r="CX568" t="str">
            <v/>
          </cell>
          <cell r="CY568" t="str">
            <v/>
          </cell>
          <cell r="CZ568" t="str">
            <v/>
          </cell>
          <cell r="DA568" t="str">
            <v/>
          </cell>
          <cell r="DB568" t="str">
            <v/>
          </cell>
          <cell r="DC568" t="str">
            <v/>
          </cell>
          <cell r="DD568" t="str">
            <v/>
          </cell>
          <cell r="DE568" t="str">
            <v/>
          </cell>
          <cell r="DF568" t="str">
            <v/>
          </cell>
          <cell r="DG568" t="str">
            <v/>
          </cell>
          <cell r="DH568" t="str">
            <v/>
          </cell>
          <cell r="DI568" t="str">
            <v/>
          </cell>
          <cell r="DJ568" t="str">
            <v/>
          </cell>
          <cell r="DK568" t="str">
            <v/>
          </cell>
          <cell r="DL568" t="str">
            <v/>
          </cell>
          <cell r="DM568" t="str">
            <v/>
          </cell>
          <cell r="DN568" t="str">
            <v/>
          </cell>
          <cell r="DO568" t="str">
            <v/>
          </cell>
          <cell r="DP568" t="str">
            <v/>
          </cell>
          <cell r="DQ568" t="str">
            <v/>
          </cell>
          <cell r="DR568" t="str">
            <v/>
          </cell>
          <cell r="DS568" t="str">
            <v/>
          </cell>
          <cell r="DT568" t="str">
            <v/>
          </cell>
          <cell r="DU568" t="str">
            <v/>
          </cell>
          <cell r="DV568" t="str">
            <v/>
          </cell>
          <cell r="DW568" t="str">
            <v/>
          </cell>
          <cell r="DX568" t="str">
            <v/>
          </cell>
          <cell r="DY568" t="str">
            <v/>
          </cell>
          <cell r="DZ568" t="str">
            <v/>
          </cell>
          <cell r="EA568" t="str">
            <v/>
          </cell>
          <cell r="EB568" t="str">
            <v/>
          </cell>
          <cell r="EC568" t="str">
            <v/>
          </cell>
          <cell r="ED568" t="str">
            <v/>
          </cell>
        </row>
        <row r="569">
          <cell r="F569">
            <v>0</v>
          </cell>
          <cell r="G569">
            <v>0</v>
          </cell>
          <cell r="H569">
            <v>0</v>
          </cell>
          <cell r="I569">
            <v>0</v>
          </cell>
          <cell r="J569" t="str">
            <v>"The Rack"</v>
          </cell>
          <cell r="K569">
            <v>0</v>
          </cell>
          <cell r="L569">
            <v>0</v>
          </cell>
          <cell r="M569">
            <v>0</v>
          </cell>
          <cell r="N569">
            <v>0</v>
          </cell>
          <cell r="O569">
            <v>0</v>
          </cell>
          <cell r="P569">
            <v>0</v>
          </cell>
          <cell r="Q569">
            <v>0</v>
          </cell>
          <cell r="R569">
            <v>0</v>
          </cell>
          <cell r="S569">
            <v>0</v>
          </cell>
          <cell r="T569">
            <v>0</v>
          </cell>
          <cell r="U569">
            <v>0</v>
          </cell>
          <cell r="V569">
            <v>0</v>
          </cell>
          <cell r="W569" t="str">
            <v>"The Rack"</v>
          </cell>
          <cell r="X569">
            <v>0</v>
          </cell>
          <cell r="Y569">
            <v>0</v>
          </cell>
          <cell r="Z569">
            <v>0</v>
          </cell>
          <cell r="AA569">
            <v>0</v>
          </cell>
          <cell r="AB569">
            <v>0</v>
          </cell>
          <cell r="AC569">
            <v>0</v>
          </cell>
          <cell r="AD569">
            <v>0</v>
          </cell>
          <cell r="AE569">
            <v>0</v>
          </cell>
          <cell r="AF569">
            <v>0</v>
          </cell>
          <cell r="AG569">
            <v>0</v>
          </cell>
          <cell r="AH569">
            <v>0</v>
          </cell>
          <cell r="AI569">
            <v>0</v>
          </cell>
          <cell r="AJ569" t="str">
            <v>"The Rack"</v>
          </cell>
          <cell r="AK569">
            <v>0</v>
          </cell>
          <cell r="AL569">
            <v>0</v>
          </cell>
          <cell r="AM569">
            <v>0</v>
          </cell>
          <cell r="AN569">
            <v>0</v>
          </cell>
          <cell r="AO569">
            <v>0</v>
          </cell>
          <cell r="AP569">
            <v>0</v>
          </cell>
          <cell r="AQ569">
            <v>0</v>
          </cell>
          <cell r="AR569">
            <v>0</v>
          </cell>
          <cell r="AS569">
            <v>0</v>
          </cell>
          <cell r="AT569">
            <v>0</v>
          </cell>
          <cell r="AU569">
            <v>0</v>
          </cell>
          <cell r="AV569">
            <v>0</v>
          </cell>
          <cell r="AW569" t="str">
            <v>"The Rack"</v>
          </cell>
          <cell r="AX569">
            <v>0</v>
          </cell>
          <cell r="AY569">
            <v>0</v>
          </cell>
          <cell r="AZ569">
            <v>0</v>
          </cell>
          <cell r="BA569">
            <v>0</v>
          </cell>
          <cell r="BB569">
            <v>0</v>
          </cell>
          <cell r="BC569">
            <v>0</v>
          </cell>
          <cell r="BD569">
            <v>0</v>
          </cell>
          <cell r="BE569">
            <v>0</v>
          </cell>
          <cell r="BF569">
            <v>0</v>
          </cell>
          <cell r="BG569">
            <v>0</v>
          </cell>
          <cell r="BH569">
            <v>0</v>
          </cell>
          <cell r="BI569">
            <v>0</v>
          </cell>
          <cell r="BJ569" t="str">
            <v>"The Rack"</v>
          </cell>
          <cell r="BK569">
            <v>0</v>
          </cell>
          <cell r="BL569">
            <v>0</v>
          </cell>
          <cell r="BM569">
            <v>0</v>
          </cell>
          <cell r="BN569">
            <v>0</v>
          </cell>
          <cell r="BO569">
            <v>0</v>
          </cell>
          <cell r="BP569">
            <v>0</v>
          </cell>
          <cell r="BQ569">
            <v>0</v>
          </cell>
          <cell r="BR569">
            <v>0</v>
          </cell>
          <cell r="BS569">
            <v>0</v>
          </cell>
          <cell r="BT569">
            <v>0</v>
          </cell>
          <cell r="BU569">
            <v>0</v>
          </cell>
          <cell r="BV569">
            <v>0</v>
          </cell>
          <cell r="BW569" t="str">
            <v>"The Rack"</v>
          </cell>
          <cell r="BX569">
            <v>0</v>
          </cell>
          <cell r="BY569">
            <v>0</v>
          </cell>
          <cell r="BZ569">
            <v>0</v>
          </cell>
          <cell r="CA569">
            <v>0</v>
          </cell>
          <cell r="CB569">
            <v>0</v>
          </cell>
          <cell r="CC569">
            <v>0</v>
          </cell>
          <cell r="CD569">
            <v>0</v>
          </cell>
          <cell r="CE569">
            <v>0</v>
          </cell>
          <cell r="CF569">
            <v>0</v>
          </cell>
          <cell r="CG569">
            <v>0</v>
          </cell>
          <cell r="CH569">
            <v>0</v>
          </cell>
          <cell r="CI569">
            <v>0</v>
          </cell>
          <cell r="CJ569" t="str">
            <v>"The Rack"</v>
          </cell>
          <cell r="CK569">
            <v>0</v>
          </cell>
          <cell r="CL569">
            <v>0</v>
          </cell>
          <cell r="CM569">
            <v>0</v>
          </cell>
          <cell r="CN569">
            <v>0</v>
          </cell>
          <cell r="CO569">
            <v>0</v>
          </cell>
          <cell r="CP569">
            <v>0</v>
          </cell>
          <cell r="CQ569">
            <v>0</v>
          </cell>
          <cell r="CR569">
            <v>0</v>
          </cell>
          <cell r="CS569">
            <v>0</v>
          </cell>
          <cell r="CT569">
            <v>0</v>
          </cell>
          <cell r="CU569">
            <v>0</v>
          </cell>
          <cell r="CV569">
            <v>0</v>
          </cell>
          <cell r="CW569" t="str">
            <v>"The Rack"</v>
          </cell>
          <cell r="CX569">
            <v>0</v>
          </cell>
          <cell r="CY569">
            <v>0</v>
          </cell>
          <cell r="CZ569">
            <v>0</v>
          </cell>
          <cell r="DA569">
            <v>0</v>
          </cell>
          <cell r="DB569">
            <v>0</v>
          </cell>
          <cell r="DC569">
            <v>0</v>
          </cell>
          <cell r="DD569">
            <v>0</v>
          </cell>
          <cell r="DE569">
            <v>0</v>
          </cell>
          <cell r="DF569">
            <v>0</v>
          </cell>
          <cell r="DG569">
            <v>0</v>
          </cell>
          <cell r="DH569">
            <v>0</v>
          </cell>
          <cell r="DI569">
            <v>0</v>
          </cell>
          <cell r="DJ569" t="str">
            <v>"The Rack"</v>
          </cell>
          <cell r="DK569">
            <v>0</v>
          </cell>
          <cell r="DL569">
            <v>0</v>
          </cell>
          <cell r="DM569">
            <v>0</v>
          </cell>
          <cell r="DN569">
            <v>0</v>
          </cell>
          <cell r="DO569">
            <v>0</v>
          </cell>
          <cell r="DP569">
            <v>0</v>
          </cell>
          <cell r="DQ569">
            <v>0</v>
          </cell>
          <cell r="DR569">
            <v>0</v>
          </cell>
          <cell r="DS569">
            <v>0</v>
          </cell>
          <cell r="DT569">
            <v>0</v>
          </cell>
          <cell r="DU569">
            <v>0</v>
          </cell>
          <cell r="DV569">
            <v>0</v>
          </cell>
          <cell r="DW569" t="str">
            <v>"The Rack"</v>
          </cell>
          <cell r="DX569">
            <v>0</v>
          </cell>
          <cell r="DY569">
            <v>0</v>
          </cell>
          <cell r="DZ569">
            <v>0</v>
          </cell>
          <cell r="EA569">
            <v>0</v>
          </cell>
          <cell r="EB569">
            <v>0</v>
          </cell>
          <cell r="EC569">
            <v>0</v>
          </cell>
          <cell r="ED569">
            <v>0</v>
          </cell>
          <cell r="EE569">
            <v>0</v>
          </cell>
        </row>
        <row r="571">
          <cell r="A571" t="str">
            <v>Fuel Burned  (MMBtu)</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0</v>
          </cell>
          <cell r="CB571">
            <v>0</v>
          </cell>
          <cell r="CC571">
            <v>0</v>
          </cell>
          <cell r="CD571">
            <v>0</v>
          </cell>
          <cell r="CE571">
            <v>0</v>
          </cell>
          <cell r="CF571">
            <v>0</v>
          </cell>
          <cell r="CG571">
            <v>0</v>
          </cell>
          <cell r="CH571">
            <v>0</v>
          </cell>
          <cell r="CI571">
            <v>0</v>
          </cell>
          <cell r="CJ571">
            <v>0</v>
          </cell>
          <cell r="CK571">
            <v>0</v>
          </cell>
          <cell r="CL571">
            <v>0</v>
          </cell>
          <cell r="CM571">
            <v>0</v>
          </cell>
          <cell r="CN571">
            <v>0</v>
          </cell>
          <cell r="CO571">
            <v>0</v>
          </cell>
          <cell r="CP571">
            <v>0</v>
          </cell>
          <cell r="CQ571">
            <v>0</v>
          </cell>
          <cell r="CR571">
            <v>0</v>
          </cell>
          <cell r="CS571">
            <v>0</v>
          </cell>
          <cell r="CT571">
            <v>0</v>
          </cell>
          <cell r="CU571">
            <v>0</v>
          </cell>
          <cell r="CV571">
            <v>0</v>
          </cell>
          <cell r="CW571">
            <v>0</v>
          </cell>
          <cell r="CX571">
            <v>0</v>
          </cell>
          <cell r="CY571">
            <v>0</v>
          </cell>
          <cell r="CZ571">
            <v>0</v>
          </cell>
          <cell r="DA571">
            <v>0</v>
          </cell>
          <cell r="DB571">
            <v>0</v>
          </cell>
          <cell r="DC571">
            <v>0</v>
          </cell>
          <cell r="DD571">
            <v>0</v>
          </cell>
          <cell r="DE571">
            <v>0</v>
          </cell>
          <cell r="DF571">
            <v>0</v>
          </cell>
          <cell r="DG571">
            <v>0</v>
          </cell>
          <cell r="DH571">
            <v>0</v>
          </cell>
          <cell r="DI571">
            <v>0</v>
          </cell>
          <cell r="DJ571">
            <v>0</v>
          </cell>
          <cell r="DK571">
            <v>0</v>
          </cell>
          <cell r="DL571">
            <v>0</v>
          </cell>
          <cell r="DM571">
            <v>0</v>
          </cell>
          <cell r="DN571">
            <v>0</v>
          </cell>
          <cell r="DO571">
            <v>0</v>
          </cell>
          <cell r="DP571">
            <v>0</v>
          </cell>
          <cell r="DQ571">
            <v>0</v>
          </cell>
          <cell r="DR571">
            <v>0</v>
          </cell>
          <cell r="DS571">
            <v>0</v>
          </cell>
          <cell r="DT571">
            <v>0</v>
          </cell>
          <cell r="DU571">
            <v>0</v>
          </cell>
          <cell r="DV571">
            <v>0</v>
          </cell>
          <cell r="DW571">
            <v>0</v>
          </cell>
          <cell r="DX571">
            <v>0</v>
          </cell>
          <cell r="DY571">
            <v>0</v>
          </cell>
          <cell r="DZ571">
            <v>0</v>
          </cell>
          <cell r="EA571">
            <v>0</v>
          </cell>
          <cell r="EB571">
            <v>0</v>
          </cell>
          <cell r="EC571">
            <v>0</v>
          </cell>
          <cell r="ED571">
            <v>0</v>
          </cell>
        </row>
        <row r="572">
          <cell r="F572">
            <v>-1756.2999999998137</v>
          </cell>
          <cell r="G572">
            <v>-613.29999999981374</v>
          </cell>
          <cell r="H572">
            <v>-133.69999999995343</v>
          </cell>
          <cell r="I572">
            <v>-8.5600000000558794</v>
          </cell>
          <cell r="J572">
            <v>-30.600000000093132</v>
          </cell>
          <cell r="K572">
            <v>-13.299999999813735</v>
          </cell>
          <cell r="L572">
            <v>-90.400000000139698</v>
          </cell>
          <cell r="M572">
            <v>-316.5</v>
          </cell>
          <cell r="N572">
            <v>-257.39999999990687</v>
          </cell>
          <cell r="O572">
            <v>-531.60000000009313</v>
          </cell>
          <cell r="P572">
            <v>-925.60000000009313</v>
          </cell>
          <cell r="Q572">
            <v>-1318.2999999998137</v>
          </cell>
          <cell r="R572">
            <v>-6477.9100000038743</v>
          </cell>
          <cell r="S572">
            <v>-1250.6999999999534</v>
          </cell>
          <cell r="T572">
            <v>-757.10000000009313</v>
          </cell>
          <cell r="U572">
            <v>-904</v>
          </cell>
          <cell r="V572">
            <v>-2.8100000000558794</v>
          </cell>
          <cell r="W572">
            <v>0</v>
          </cell>
          <cell r="X572">
            <v>-20.5</v>
          </cell>
          <cell r="Y572">
            <v>-87.300000000046566</v>
          </cell>
          <cell r="Z572">
            <v>-447.60000000009313</v>
          </cell>
          <cell r="AA572">
            <v>-6.9000000001396984</v>
          </cell>
          <cell r="AB572">
            <v>-431.19999999995343</v>
          </cell>
          <cell r="AC572">
            <v>-862.19999999995343</v>
          </cell>
          <cell r="AD572">
            <v>-1707.5999999998603</v>
          </cell>
          <cell r="AE572">
            <v>-7303.2000000029802</v>
          </cell>
          <cell r="AF572">
            <v>-2622</v>
          </cell>
          <cell r="AG572">
            <v>-293.0999999998603</v>
          </cell>
          <cell r="AH572">
            <v>-519.5</v>
          </cell>
          <cell r="AI572">
            <v>-138.80000000004657</v>
          </cell>
          <cell r="AJ572">
            <v>-0.30000000004656613</v>
          </cell>
          <cell r="AK572">
            <v>-34</v>
          </cell>
          <cell r="AL572">
            <v>-44</v>
          </cell>
          <cell r="AM572">
            <v>-225.19999999995343</v>
          </cell>
          <cell r="AN572">
            <v>-137.59999999997672</v>
          </cell>
          <cell r="AO572">
            <v>-396.39999999990687</v>
          </cell>
          <cell r="AP572">
            <v>-932.30000000004657</v>
          </cell>
          <cell r="AQ572">
            <v>-1960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0</v>
          </cell>
          <cell r="CB572">
            <v>0</v>
          </cell>
          <cell r="CC572">
            <v>0</v>
          </cell>
          <cell r="CD572">
            <v>0</v>
          </cell>
          <cell r="CE572">
            <v>0</v>
          </cell>
          <cell r="CF572">
            <v>0</v>
          </cell>
          <cell r="CG572">
            <v>0</v>
          </cell>
          <cell r="CH572">
            <v>0</v>
          </cell>
          <cell r="CI572">
            <v>0</v>
          </cell>
          <cell r="CJ572">
            <v>0</v>
          </cell>
          <cell r="CK572">
            <v>0</v>
          </cell>
          <cell r="CL572">
            <v>0</v>
          </cell>
          <cell r="CM572">
            <v>0</v>
          </cell>
          <cell r="CN572">
            <v>0</v>
          </cell>
          <cell r="CO572">
            <v>0</v>
          </cell>
          <cell r="CP572">
            <v>0</v>
          </cell>
          <cell r="CQ572">
            <v>0</v>
          </cell>
          <cell r="CR572">
            <v>0</v>
          </cell>
          <cell r="CS572">
            <v>0</v>
          </cell>
          <cell r="CT572">
            <v>0</v>
          </cell>
          <cell r="CU572">
            <v>0</v>
          </cell>
          <cell r="CV572">
            <v>0</v>
          </cell>
          <cell r="CW572">
            <v>0</v>
          </cell>
          <cell r="CX572">
            <v>0</v>
          </cell>
          <cell r="CY572">
            <v>0</v>
          </cell>
          <cell r="CZ572">
            <v>0</v>
          </cell>
          <cell r="DA572">
            <v>0</v>
          </cell>
          <cell r="DB572">
            <v>0</v>
          </cell>
          <cell r="DC572">
            <v>0</v>
          </cell>
          <cell r="DD572">
            <v>0</v>
          </cell>
          <cell r="DE572">
            <v>0</v>
          </cell>
          <cell r="DF572">
            <v>0</v>
          </cell>
          <cell r="DG572">
            <v>0</v>
          </cell>
          <cell r="DH572">
            <v>0</v>
          </cell>
          <cell r="DI572">
            <v>0</v>
          </cell>
          <cell r="DJ572">
            <v>0</v>
          </cell>
          <cell r="DK572">
            <v>0</v>
          </cell>
          <cell r="DL572">
            <v>0</v>
          </cell>
          <cell r="DM572">
            <v>0</v>
          </cell>
          <cell r="DN572">
            <v>0</v>
          </cell>
          <cell r="DO572">
            <v>0</v>
          </cell>
          <cell r="DP572">
            <v>0</v>
          </cell>
          <cell r="DQ572">
            <v>0</v>
          </cell>
          <cell r="DR572">
            <v>0</v>
          </cell>
          <cell r="DS572">
            <v>0</v>
          </cell>
          <cell r="DT572">
            <v>0</v>
          </cell>
          <cell r="DU572">
            <v>0</v>
          </cell>
          <cell r="DV572">
            <v>0</v>
          </cell>
          <cell r="DW572">
            <v>0</v>
          </cell>
          <cell r="DX572">
            <v>0</v>
          </cell>
          <cell r="DY572">
            <v>0</v>
          </cell>
          <cell r="DZ572">
            <v>0</v>
          </cell>
          <cell r="EA572">
            <v>0</v>
          </cell>
          <cell r="EB572">
            <v>0</v>
          </cell>
          <cell r="EC572">
            <v>0</v>
          </cell>
          <cell r="ED572">
            <v>0</v>
          </cell>
        </row>
        <row r="573">
          <cell r="F573">
            <v>0</v>
          </cell>
          <cell r="G573">
            <v>0</v>
          </cell>
          <cell r="H573">
            <v>0</v>
          </cell>
          <cell r="I573">
            <v>0</v>
          </cell>
          <cell r="J573">
            <v>0</v>
          </cell>
          <cell r="K573">
            <v>0</v>
          </cell>
          <cell r="L573">
            <v>0</v>
          </cell>
          <cell r="M573">
            <v>0</v>
          </cell>
          <cell r="N573">
            <v>0</v>
          </cell>
          <cell r="O573">
            <v>0</v>
          </cell>
          <cell r="P573">
            <v>0</v>
          </cell>
          <cell r="Q573">
            <v>0</v>
          </cell>
          <cell r="R573">
            <v>-125.37999999895692</v>
          </cell>
          <cell r="S573">
            <v>0</v>
          </cell>
          <cell r="T573">
            <v>0</v>
          </cell>
          <cell r="U573">
            <v>0</v>
          </cell>
          <cell r="V573">
            <v>0</v>
          </cell>
          <cell r="W573">
            <v>-71.64000000001397</v>
          </cell>
          <cell r="X573">
            <v>-53.740000000107102</v>
          </cell>
          <cell r="Y573">
            <v>0</v>
          </cell>
          <cell r="Z573">
            <v>0</v>
          </cell>
          <cell r="AA573">
            <v>0</v>
          </cell>
          <cell r="AB573">
            <v>0</v>
          </cell>
          <cell r="AC573">
            <v>0</v>
          </cell>
          <cell r="AD573">
            <v>0</v>
          </cell>
          <cell r="AE573">
            <v>-282.08999999985099</v>
          </cell>
          <cell r="AF573">
            <v>0</v>
          </cell>
          <cell r="AG573">
            <v>0</v>
          </cell>
          <cell r="AH573">
            <v>0</v>
          </cell>
          <cell r="AI573">
            <v>-4.9199999999837019</v>
          </cell>
          <cell r="AJ573">
            <v>-201.88000000000466</v>
          </cell>
          <cell r="AK573">
            <v>-75.290000000037253</v>
          </cell>
          <cell r="AL573">
            <v>0</v>
          </cell>
          <cell r="AM573">
            <v>0</v>
          </cell>
          <cell r="AN573">
            <v>0</v>
          </cell>
          <cell r="AO573">
            <v>0</v>
          </cell>
          <cell r="AP573">
            <v>0</v>
          </cell>
          <cell r="AQ573">
            <v>0</v>
          </cell>
          <cell r="AR573">
            <v>654.77000000141561</v>
          </cell>
          <cell r="AS573">
            <v>0</v>
          </cell>
          <cell r="AT573">
            <v>0</v>
          </cell>
          <cell r="AU573">
            <v>96.239999999990687</v>
          </cell>
          <cell r="AV573">
            <v>645</v>
          </cell>
          <cell r="AW573">
            <v>79.479999999981374</v>
          </cell>
          <cell r="AX573">
            <v>-165.95000000006985</v>
          </cell>
          <cell r="AY573">
            <v>0</v>
          </cell>
          <cell r="AZ573">
            <v>0</v>
          </cell>
          <cell r="BA573">
            <v>0</v>
          </cell>
          <cell r="BB573">
            <v>0</v>
          </cell>
          <cell r="BC573">
            <v>0</v>
          </cell>
          <cell r="BD573">
            <v>0</v>
          </cell>
          <cell r="BE573">
            <v>396.45999999903142</v>
          </cell>
          <cell r="BF573">
            <v>0</v>
          </cell>
          <cell r="BG573">
            <v>0</v>
          </cell>
          <cell r="BH573">
            <v>-9</v>
          </cell>
          <cell r="BI573">
            <v>372.29999999998836</v>
          </cell>
          <cell r="BJ573">
            <v>110.84999999997672</v>
          </cell>
          <cell r="BK573">
            <v>-77.689999999944121</v>
          </cell>
          <cell r="BL573">
            <v>0</v>
          </cell>
          <cell r="BM573">
            <v>0</v>
          </cell>
          <cell r="BN573">
            <v>0</v>
          </cell>
          <cell r="BO573">
            <v>0</v>
          </cell>
          <cell r="BP573">
            <v>0</v>
          </cell>
          <cell r="BQ573">
            <v>0</v>
          </cell>
          <cell r="BR573">
            <v>412.78000000119209</v>
          </cell>
          <cell r="BS573">
            <v>0</v>
          </cell>
          <cell r="BT573">
            <v>0</v>
          </cell>
          <cell r="BU573">
            <v>-44.439999999944121</v>
          </cell>
          <cell r="BV573">
            <v>457.22000000003027</v>
          </cell>
          <cell r="BW573">
            <v>0</v>
          </cell>
          <cell r="BX573">
            <v>0</v>
          </cell>
          <cell r="BY573">
            <v>0</v>
          </cell>
          <cell r="BZ573">
            <v>0</v>
          </cell>
          <cell r="CA573">
            <v>0</v>
          </cell>
          <cell r="CB573">
            <v>0</v>
          </cell>
          <cell r="CC573">
            <v>0</v>
          </cell>
          <cell r="CD573">
            <v>0</v>
          </cell>
          <cell r="CE573">
            <v>66.660000000149012</v>
          </cell>
          <cell r="CF573">
            <v>0</v>
          </cell>
          <cell r="CG573">
            <v>0</v>
          </cell>
          <cell r="CH573">
            <v>46.820000000065193</v>
          </cell>
          <cell r="CI573">
            <v>44.699999999953434</v>
          </cell>
          <cell r="CJ573">
            <v>-24.85999999998603</v>
          </cell>
          <cell r="CK573">
            <v>0</v>
          </cell>
          <cell r="CL573">
            <v>0</v>
          </cell>
          <cell r="CM573">
            <v>0</v>
          </cell>
          <cell r="CN573">
            <v>0</v>
          </cell>
          <cell r="CO573">
            <v>0</v>
          </cell>
          <cell r="CP573">
            <v>0</v>
          </cell>
          <cell r="CQ573">
            <v>0</v>
          </cell>
          <cell r="CR573">
            <v>0</v>
          </cell>
          <cell r="CS573">
            <v>0</v>
          </cell>
          <cell r="CT573">
            <v>0</v>
          </cell>
          <cell r="CU573">
            <v>0</v>
          </cell>
          <cell r="CV573">
            <v>0</v>
          </cell>
          <cell r="CW573">
            <v>0</v>
          </cell>
          <cell r="CX573">
            <v>0</v>
          </cell>
          <cell r="CY573">
            <v>0</v>
          </cell>
          <cell r="CZ573">
            <v>0</v>
          </cell>
          <cell r="DA573">
            <v>0</v>
          </cell>
          <cell r="DB573">
            <v>0</v>
          </cell>
          <cell r="DC573">
            <v>0</v>
          </cell>
          <cell r="DD573">
            <v>0</v>
          </cell>
          <cell r="DE573">
            <v>-7.5</v>
          </cell>
          <cell r="DF573">
            <v>0</v>
          </cell>
          <cell r="DG573">
            <v>0</v>
          </cell>
          <cell r="DH573">
            <v>-7.5</v>
          </cell>
          <cell r="DI573">
            <v>0</v>
          </cell>
          <cell r="DJ573">
            <v>0</v>
          </cell>
          <cell r="DK573">
            <v>0</v>
          </cell>
          <cell r="DL573">
            <v>0</v>
          </cell>
          <cell r="DM573">
            <v>0</v>
          </cell>
          <cell r="DN573">
            <v>0</v>
          </cell>
          <cell r="DO573">
            <v>0</v>
          </cell>
          <cell r="DP573">
            <v>0</v>
          </cell>
          <cell r="DQ573">
            <v>0</v>
          </cell>
          <cell r="DR573">
            <v>-40.309999998658895</v>
          </cell>
          <cell r="DS573">
            <v>0</v>
          </cell>
          <cell r="DT573">
            <v>0</v>
          </cell>
          <cell r="DU573">
            <v>-7.340000000083819</v>
          </cell>
          <cell r="DV573">
            <v>0</v>
          </cell>
          <cell r="DW573">
            <v>-32.970000000088476</v>
          </cell>
          <cell r="DX573">
            <v>0</v>
          </cell>
          <cell r="DY573">
            <v>0</v>
          </cell>
          <cell r="DZ573">
            <v>0</v>
          </cell>
          <cell r="EA573">
            <v>0</v>
          </cell>
          <cell r="EB573">
            <v>0</v>
          </cell>
          <cell r="EC573">
            <v>0</v>
          </cell>
          <cell r="ED573">
            <v>0</v>
          </cell>
        </row>
        <row r="574">
          <cell r="F574">
            <v>0</v>
          </cell>
          <cell r="G574">
            <v>0</v>
          </cell>
          <cell r="H574">
            <v>0</v>
          </cell>
          <cell r="I574">
            <v>0</v>
          </cell>
          <cell r="J574">
            <v>0</v>
          </cell>
          <cell r="K574">
            <v>-38.599999999860302</v>
          </cell>
          <cell r="L574">
            <v>0</v>
          </cell>
          <cell r="M574">
            <v>0</v>
          </cell>
          <cell r="N574">
            <v>0</v>
          </cell>
          <cell r="O574">
            <v>0</v>
          </cell>
          <cell r="P574">
            <v>0</v>
          </cell>
          <cell r="Q574">
            <v>0</v>
          </cell>
          <cell r="R574">
            <v>-47.03999999910593</v>
          </cell>
          <cell r="S574">
            <v>0</v>
          </cell>
          <cell r="T574">
            <v>0</v>
          </cell>
          <cell r="U574">
            <v>0</v>
          </cell>
          <cell r="V574">
            <v>0</v>
          </cell>
          <cell r="W574">
            <v>0</v>
          </cell>
          <cell r="X574">
            <v>-47.040000000037253</v>
          </cell>
          <cell r="Y574">
            <v>0</v>
          </cell>
          <cell r="Z574">
            <v>0</v>
          </cell>
          <cell r="AA574">
            <v>0</v>
          </cell>
          <cell r="AB574">
            <v>0</v>
          </cell>
          <cell r="AC574">
            <v>0</v>
          </cell>
          <cell r="AD574">
            <v>0</v>
          </cell>
          <cell r="AE574">
            <v>-56.920000001788139</v>
          </cell>
          <cell r="AF574">
            <v>0</v>
          </cell>
          <cell r="AG574">
            <v>0</v>
          </cell>
          <cell r="AH574">
            <v>0</v>
          </cell>
          <cell r="AI574">
            <v>0</v>
          </cell>
          <cell r="AJ574">
            <v>-47.64000000001397</v>
          </cell>
          <cell r="AK574">
            <v>-9.2800000000279397</v>
          </cell>
          <cell r="AL574">
            <v>0</v>
          </cell>
          <cell r="AM574">
            <v>0</v>
          </cell>
          <cell r="AN574">
            <v>0</v>
          </cell>
          <cell r="AO574">
            <v>0</v>
          </cell>
          <cell r="AP574">
            <v>0</v>
          </cell>
          <cell r="AQ574">
            <v>0</v>
          </cell>
          <cell r="AR574">
            <v>9.7999999970197678</v>
          </cell>
          <cell r="AS574">
            <v>0</v>
          </cell>
          <cell r="AT574">
            <v>0</v>
          </cell>
          <cell r="AU574">
            <v>-24.700000000186265</v>
          </cell>
          <cell r="AV574">
            <v>215.1600000000326</v>
          </cell>
          <cell r="AW574">
            <v>-105.44000000000233</v>
          </cell>
          <cell r="AX574">
            <v>-75.21999999997206</v>
          </cell>
          <cell r="AY574">
            <v>0</v>
          </cell>
          <cell r="AZ574">
            <v>0</v>
          </cell>
          <cell r="BA574">
            <v>0</v>
          </cell>
          <cell r="BB574">
            <v>0</v>
          </cell>
          <cell r="BC574">
            <v>0</v>
          </cell>
          <cell r="BD574">
            <v>0</v>
          </cell>
          <cell r="BE574">
            <v>170.08000000007451</v>
          </cell>
          <cell r="BF574">
            <v>0</v>
          </cell>
          <cell r="BG574">
            <v>0</v>
          </cell>
          <cell r="BH574">
            <v>-9.6899999999441206</v>
          </cell>
          <cell r="BI574">
            <v>-45.269999999902211</v>
          </cell>
          <cell r="BJ574">
            <v>-264</v>
          </cell>
          <cell r="BK574">
            <v>-61.949999999953434</v>
          </cell>
          <cell r="BL574">
            <v>0</v>
          </cell>
          <cell r="BM574">
            <v>0</v>
          </cell>
          <cell r="BN574">
            <v>0</v>
          </cell>
          <cell r="BO574">
            <v>0</v>
          </cell>
          <cell r="BP574">
            <v>193.59999999997672</v>
          </cell>
          <cell r="BQ574">
            <v>357.39000000001397</v>
          </cell>
          <cell r="BR574">
            <v>1115.839999999851</v>
          </cell>
          <cell r="BS574">
            <v>173.71999999997206</v>
          </cell>
          <cell r="BT574">
            <v>135.55000000004657</v>
          </cell>
          <cell r="BU574">
            <v>163.65999999991618</v>
          </cell>
          <cell r="BV574">
            <v>298.5899999999674</v>
          </cell>
          <cell r="BW574">
            <v>-45.340000000025611</v>
          </cell>
          <cell r="BX574">
            <v>0</v>
          </cell>
          <cell r="BY574">
            <v>37.760000000009313</v>
          </cell>
          <cell r="BZ574">
            <v>0</v>
          </cell>
          <cell r="CA574">
            <v>0</v>
          </cell>
          <cell r="CB574">
            <v>0</v>
          </cell>
          <cell r="CC574">
            <v>174.43999999994412</v>
          </cell>
          <cell r="CD574">
            <v>177.45999999996275</v>
          </cell>
          <cell r="CE574">
            <v>731.28999999910593</v>
          </cell>
          <cell r="CF574">
            <v>133.71000000007916</v>
          </cell>
          <cell r="CG574">
            <v>187.15000000002328</v>
          </cell>
          <cell r="CH574">
            <v>45.540000000037253</v>
          </cell>
          <cell r="CI574">
            <v>90.660000000032596</v>
          </cell>
          <cell r="CJ574">
            <v>0</v>
          </cell>
          <cell r="CK574">
            <v>38.42000000004191</v>
          </cell>
          <cell r="CL574">
            <v>0</v>
          </cell>
          <cell r="CM574">
            <v>0</v>
          </cell>
          <cell r="CN574">
            <v>13.400000000023283</v>
          </cell>
          <cell r="CO574">
            <v>0</v>
          </cell>
          <cell r="CP574">
            <v>102.25</v>
          </cell>
          <cell r="CQ574">
            <v>120.15999999991618</v>
          </cell>
          <cell r="CR574">
            <v>668.09999999776483</v>
          </cell>
          <cell r="CS574">
            <v>69.679999999934807</v>
          </cell>
          <cell r="CT574">
            <v>31.78000000002794</v>
          </cell>
          <cell r="CU574">
            <v>173.34999999997672</v>
          </cell>
          <cell r="CV574">
            <v>28.149999999906868</v>
          </cell>
          <cell r="CW574">
            <v>0</v>
          </cell>
          <cell r="CX574">
            <v>14.310000000055879</v>
          </cell>
          <cell r="CY574">
            <v>29.21999999997206</v>
          </cell>
          <cell r="CZ574">
            <v>0</v>
          </cell>
          <cell r="DA574">
            <v>3.0500000000465661</v>
          </cell>
          <cell r="DB574">
            <v>72.82999999995809</v>
          </cell>
          <cell r="DC574">
            <v>36.869999999878928</v>
          </cell>
          <cell r="DD574">
            <v>208.85999999998603</v>
          </cell>
          <cell r="DE574">
            <v>413.04000000003725</v>
          </cell>
          <cell r="DF574">
            <v>88.949999999953434</v>
          </cell>
          <cell r="DG574">
            <v>113.65000000002328</v>
          </cell>
          <cell r="DH574">
            <v>5.1999999999534339</v>
          </cell>
          <cell r="DI574">
            <v>45.049999999988358</v>
          </cell>
          <cell r="DJ574">
            <v>0</v>
          </cell>
          <cell r="DK574">
            <v>18.939999999944121</v>
          </cell>
          <cell r="DL574">
            <v>30</v>
          </cell>
          <cell r="DM574">
            <v>0</v>
          </cell>
          <cell r="DN574">
            <v>9.3499999999767169</v>
          </cell>
          <cell r="DO574">
            <v>0</v>
          </cell>
          <cell r="DP574">
            <v>30.75</v>
          </cell>
          <cell r="DQ574">
            <v>71.150000000023283</v>
          </cell>
          <cell r="DR574">
            <v>-851.88000000081956</v>
          </cell>
          <cell r="DS574">
            <v>-555.09999999997672</v>
          </cell>
          <cell r="DT574">
            <v>-78.590000000025611</v>
          </cell>
          <cell r="DU574">
            <v>-259.37999999988824</v>
          </cell>
          <cell r="DV574">
            <v>111.61999999999534</v>
          </cell>
          <cell r="DW574">
            <v>-149.05999999999767</v>
          </cell>
          <cell r="DX574">
            <v>-78.5</v>
          </cell>
          <cell r="DY574">
            <v>70.899999999906868</v>
          </cell>
          <cell r="DZ574">
            <v>13.800000000046566</v>
          </cell>
          <cell r="EA574">
            <v>307.70000000006985</v>
          </cell>
          <cell r="EB574">
            <v>-32.960000000079162</v>
          </cell>
          <cell r="EC574">
            <v>16.539999999920838</v>
          </cell>
          <cell r="ED574">
            <v>-218.84999999997672</v>
          </cell>
        </row>
        <row r="575">
          <cell r="F575">
            <v>0</v>
          </cell>
          <cell r="G575">
            <v>0</v>
          </cell>
          <cell r="H575">
            <v>0</v>
          </cell>
          <cell r="I575">
            <v>0</v>
          </cell>
          <cell r="J575">
            <v>0</v>
          </cell>
          <cell r="K575">
            <v>-67.200000000186265</v>
          </cell>
          <cell r="L575">
            <v>0</v>
          </cell>
          <cell r="M575">
            <v>0</v>
          </cell>
          <cell r="N575">
            <v>0</v>
          </cell>
          <cell r="O575">
            <v>0</v>
          </cell>
          <cell r="P575">
            <v>0</v>
          </cell>
          <cell r="Q575">
            <v>0</v>
          </cell>
          <cell r="R575">
            <v>-3136</v>
          </cell>
          <cell r="S575">
            <v>0</v>
          </cell>
          <cell r="T575">
            <v>0</v>
          </cell>
          <cell r="U575">
            <v>0</v>
          </cell>
          <cell r="V575">
            <v>-122</v>
          </cell>
          <cell r="W575">
            <v>-1714.2000000001863</v>
          </cell>
          <cell r="X575">
            <v>-1299.8000000007451</v>
          </cell>
          <cell r="Y575">
            <v>0</v>
          </cell>
          <cell r="Z575">
            <v>0</v>
          </cell>
          <cell r="AA575">
            <v>0</v>
          </cell>
          <cell r="AB575">
            <v>0</v>
          </cell>
          <cell r="AC575">
            <v>0</v>
          </cell>
          <cell r="AD575">
            <v>0</v>
          </cell>
          <cell r="AE575">
            <v>-4972.5999999940395</v>
          </cell>
          <cell r="AF575">
            <v>0</v>
          </cell>
          <cell r="AG575">
            <v>0</v>
          </cell>
          <cell r="AH575">
            <v>0</v>
          </cell>
          <cell r="AI575">
            <v>-1562.4599999999627</v>
          </cell>
          <cell r="AJ575">
            <v>-1396.2999999998137</v>
          </cell>
          <cell r="AK575">
            <v>-1900.1399999996647</v>
          </cell>
          <cell r="AL575">
            <v>-113.70000000018626</v>
          </cell>
          <cell r="AM575">
            <v>0</v>
          </cell>
          <cell r="AN575">
            <v>0</v>
          </cell>
          <cell r="AO575">
            <v>0</v>
          </cell>
          <cell r="AP575">
            <v>0</v>
          </cell>
          <cell r="AQ575">
            <v>0</v>
          </cell>
          <cell r="AR575">
            <v>61354.060000002384</v>
          </cell>
          <cell r="AS575">
            <v>10401.829999999143</v>
          </cell>
          <cell r="AT575">
            <v>7570.5999999996275</v>
          </cell>
          <cell r="AU575">
            <v>6848.9500000001863</v>
          </cell>
          <cell r="AV575">
            <v>3007.9499999992549</v>
          </cell>
          <cell r="AW575">
            <v>2355.4500000011176</v>
          </cell>
          <cell r="AX575">
            <v>642.09999999962747</v>
          </cell>
          <cell r="AY575">
            <v>2269.4000000003725</v>
          </cell>
          <cell r="AZ575">
            <v>1637.0200000004843</v>
          </cell>
          <cell r="BA575">
            <v>3475.4499999992549</v>
          </cell>
          <cell r="BB575">
            <v>5823.75</v>
          </cell>
          <cell r="BC575">
            <v>10038.799999999814</v>
          </cell>
          <cell r="BD575">
            <v>7282.7599999997765</v>
          </cell>
          <cell r="BE575">
            <v>62909.610000006855</v>
          </cell>
          <cell r="BF575">
            <v>11406.799999999814</v>
          </cell>
          <cell r="BG575">
            <v>8441.3999999994412</v>
          </cell>
          <cell r="BH575">
            <v>7039.3500000005588</v>
          </cell>
          <cell r="BI575">
            <v>3629.9400000004098</v>
          </cell>
          <cell r="BJ575">
            <v>1349.5</v>
          </cell>
          <cell r="BK575">
            <v>-148.23000000044703</v>
          </cell>
          <cell r="BL575">
            <v>2314.8100000005215</v>
          </cell>
          <cell r="BM575">
            <v>1762.1299999998882</v>
          </cell>
          <cell r="BN575">
            <v>3628.0500000007451</v>
          </cell>
          <cell r="BO575">
            <v>5654.7200000006706</v>
          </cell>
          <cell r="BP575">
            <v>10222.140000000596</v>
          </cell>
          <cell r="BQ575">
            <v>7609</v>
          </cell>
          <cell r="BR575">
            <v>67456.370000004768</v>
          </cell>
          <cell r="BS575">
            <v>11475.959999999031</v>
          </cell>
          <cell r="BT575">
            <v>8412.8100000005215</v>
          </cell>
          <cell r="BU575">
            <v>6803.2999999998137</v>
          </cell>
          <cell r="BV575">
            <v>4125.9399999994785</v>
          </cell>
          <cell r="BW575">
            <v>3578.5000000009313</v>
          </cell>
          <cell r="BX575">
            <v>1801.9599999999627</v>
          </cell>
          <cell r="BY575">
            <v>2189.2000000001863</v>
          </cell>
          <cell r="BZ575">
            <v>1786.3999999994412</v>
          </cell>
          <cell r="CA575">
            <v>3635.5999999996275</v>
          </cell>
          <cell r="CB575">
            <v>5595.0099999997765</v>
          </cell>
          <cell r="CC575">
            <v>10152.450000000186</v>
          </cell>
          <cell r="CD575">
            <v>7899.2400000002235</v>
          </cell>
          <cell r="CE575">
            <v>72935.869999989867</v>
          </cell>
          <cell r="CF575">
            <v>10784</v>
          </cell>
          <cell r="CG575">
            <v>8317.9400000004098</v>
          </cell>
          <cell r="CH575">
            <v>7757.4599999999627</v>
          </cell>
          <cell r="CI575">
            <v>7051.910000000149</v>
          </cell>
          <cell r="CJ575">
            <v>2692.9499999992549</v>
          </cell>
          <cell r="CK575">
            <v>2283.5499999998137</v>
          </cell>
          <cell r="CL575">
            <v>2846.3999999994412</v>
          </cell>
          <cell r="CM575">
            <v>2141.5200000004843</v>
          </cell>
          <cell r="CN575">
            <v>4051.9499999992549</v>
          </cell>
          <cell r="CO575">
            <v>5262.2400000002235</v>
          </cell>
          <cell r="CP575">
            <v>12190.799999999814</v>
          </cell>
          <cell r="CQ575">
            <v>7555.1500000003725</v>
          </cell>
          <cell r="CR575">
            <v>72754.329999998212</v>
          </cell>
          <cell r="CS575">
            <v>9592.3600000003353</v>
          </cell>
          <cell r="CT575">
            <v>8213.0599999995902</v>
          </cell>
          <cell r="CU575">
            <v>7878.839999999851</v>
          </cell>
          <cell r="CV575">
            <v>7114.4199999999255</v>
          </cell>
          <cell r="CW575">
            <v>2785.2000000011176</v>
          </cell>
          <cell r="CX575">
            <v>2226.0299999993294</v>
          </cell>
          <cell r="CY575">
            <v>2847.1000000005588</v>
          </cell>
          <cell r="CZ575">
            <v>2219.019999999553</v>
          </cell>
          <cell r="DA575">
            <v>4345.4599999999627</v>
          </cell>
          <cell r="DB575">
            <v>5292.9599999999627</v>
          </cell>
          <cell r="DC575">
            <v>12790.080000000075</v>
          </cell>
          <cell r="DD575">
            <v>7449.7999999998137</v>
          </cell>
          <cell r="DE575">
            <v>71929.290000014007</v>
          </cell>
          <cell r="DF575">
            <v>9489.4000000003725</v>
          </cell>
          <cell r="DG575">
            <v>8416.609999999404</v>
          </cell>
          <cell r="DH575">
            <v>7960.2400000002235</v>
          </cell>
          <cell r="DI575">
            <v>7053.2100000008941</v>
          </cell>
          <cell r="DJ575">
            <v>2597.7499999990687</v>
          </cell>
          <cell r="DK575">
            <v>2112.1500000003725</v>
          </cell>
          <cell r="DL575">
            <v>2859.6199999991804</v>
          </cell>
          <cell r="DM575">
            <v>2221.3800000008196</v>
          </cell>
          <cell r="DN575">
            <v>4205.0999999996275</v>
          </cell>
          <cell r="DO575">
            <v>5219.9900000002235</v>
          </cell>
          <cell r="DP575">
            <v>12483.939999999478</v>
          </cell>
          <cell r="DQ575">
            <v>7309.9000000003725</v>
          </cell>
          <cell r="DR575">
            <v>72520.270000003278</v>
          </cell>
          <cell r="DS575">
            <v>9540.980000000447</v>
          </cell>
          <cell r="DT575">
            <v>8700.1799999987707</v>
          </cell>
          <cell r="DU575">
            <v>7958.8700000001118</v>
          </cell>
          <cell r="DV575">
            <v>6999.089999999851</v>
          </cell>
          <cell r="DW575">
            <v>2594.5999999996275</v>
          </cell>
          <cell r="DX575">
            <v>2213.4500000001863</v>
          </cell>
          <cell r="DY575">
            <v>2939.1999999992549</v>
          </cell>
          <cell r="DZ575">
            <v>2175.7399999992922</v>
          </cell>
          <cell r="EA575">
            <v>4267.0599999995902</v>
          </cell>
          <cell r="EB575">
            <v>5215.839999999851</v>
          </cell>
          <cell r="EC575">
            <v>12461.700000001118</v>
          </cell>
          <cell r="ED575">
            <v>7453.5600000005215</v>
          </cell>
        </row>
        <row r="576">
          <cell r="F576">
            <v>-375.0800000000163</v>
          </cell>
          <cell r="G576">
            <v>-176.72000000003027</v>
          </cell>
          <cell r="H576">
            <v>-32.600000000034925</v>
          </cell>
          <cell r="I576">
            <v>0</v>
          </cell>
          <cell r="J576">
            <v>0</v>
          </cell>
          <cell r="K576">
            <v>2.1199999999953434</v>
          </cell>
          <cell r="L576">
            <v>-48.629999999946449</v>
          </cell>
          <cell r="M576">
            <v>-73.129999999888241</v>
          </cell>
          <cell r="N576">
            <v>-84.590000000083819</v>
          </cell>
          <cell r="O576">
            <v>-155.93999999997322</v>
          </cell>
          <cell r="P576">
            <v>-439.17500000004657</v>
          </cell>
          <cell r="Q576">
            <v>188.87999999994645</v>
          </cell>
          <cell r="R576">
            <v>-1974.5400000009686</v>
          </cell>
          <cell r="S576">
            <v>-249.5099999998929</v>
          </cell>
          <cell r="T576">
            <v>-259.20000000006985</v>
          </cell>
          <cell r="U576">
            <v>-245.71999999997206</v>
          </cell>
          <cell r="V576">
            <v>-3</v>
          </cell>
          <cell r="W576">
            <v>0</v>
          </cell>
          <cell r="X576">
            <v>-50.799999999988358</v>
          </cell>
          <cell r="Y576">
            <v>-78.46999999997206</v>
          </cell>
          <cell r="Z576">
            <v>-94.46999999997206</v>
          </cell>
          <cell r="AA576">
            <v>-119.57000000000698</v>
          </cell>
          <cell r="AB576">
            <v>-69.419999999983702</v>
          </cell>
          <cell r="AC576">
            <v>-334.5899999999674</v>
          </cell>
          <cell r="AD576">
            <v>-469.79000000003725</v>
          </cell>
          <cell r="AE576">
            <v>-1085.5540000004694</v>
          </cell>
          <cell r="AF576">
            <v>-480.05999999999767</v>
          </cell>
          <cell r="AG576">
            <v>3.2199999999720603</v>
          </cell>
          <cell r="AH576">
            <v>-104.27999999996973</v>
          </cell>
          <cell r="AI576">
            <v>0</v>
          </cell>
          <cell r="AJ576">
            <v>0</v>
          </cell>
          <cell r="AK576">
            <v>1.6399999999557622</v>
          </cell>
          <cell r="AL576">
            <v>4.3999999999650754</v>
          </cell>
          <cell r="AM576">
            <v>-51.840000000083819</v>
          </cell>
          <cell r="AN576">
            <v>0</v>
          </cell>
          <cell r="AO576">
            <v>-8.9400000000023283</v>
          </cell>
          <cell r="AP576">
            <v>-9.864000000001397</v>
          </cell>
          <cell r="AQ576">
            <v>-439.83000000007451</v>
          </cell>
          <cell r="AR576">
            <v>-1457.140000000596</v>
          </cell>
          <cell r="AS576">
            <v>-244.60999999998603</v>
          </cell>
          <cell r="AT576">
            <v>-11.260000000067521</v>
          </cell>
          <cell r="AU576">
            <v>-736.45000000001164</v>
          </cell>
          <cell r="AV576">
            <v>4.8900000000139698</v>
          </cell>
          <cell r="AW576">
            <v>0</v>
          </cell>
          <cell r="AX576">
            <v>0</v>
          </cell>
          <cell r="AY576">
            <v>-121.02000000001863</v>
          </cell>
          <cell r="AZ576">
            <v>-47.89000000001397</v>
          </cell>
          <cell r="BA576">
            <v>20.279999999969732</v>
          </cell>
          <cell r="BB576">
            <v>-15.690000000002328</v>
          </cell>
          <cell r="BC576">
            <v>-140.09999999997672</v>
          </cell>
          <cell r="BD576">
            <v>-165.29000000003725</v>
          </cell>
          <cell r="BE576">
            <v>-411.06599999964237</v>
          </cell>
          <cell r="BF576">
            <v>-174.80999999999767</v>
          </cell>
          <cell r="BG576">
            <v>-225.63000000000466</v>
          </cell>
          <cell r="BH576">
            <v>31.639999999955762</v>
          </cell>
          <cell r="BI576">
            <v>14.39000000001397</v>
          </cell>
          <cell r="BJ576">
            <v>-46.75</v>
          </cell>
          <cell r="BK576">
            <v>123.05000000004657</v>
          </cell>
          <cell r="BL576">
            <v>-9.2100000000209548</v>
          </cell>
          <cell r="BM576">
            <v>-52.880000000004657</v>
          </cell>
          <cell r="BN576">
            <v>0</v>
          </cell>
          <cell r="BO576">
            <v>-70.865999999979977</v>
          </cell>
          <cell r="BP576">
            <v>0</v>
          </cell>
          <cell r="BQ576">
            <v>0</v>
          </cell>
          <cell r="BR576">
            <v>-124.67000000039116</v>
          </cell>
          <cell r="BS576">
            <v>0</v>
          </cell>
          <cell r="BT576">
            <v>0</v>
          </cell>
          <cell r="BU576">
            <v>-65.449999999953434</v>
          </cell>
          <cell r="BV576">
            <v>0</v>
          </cell>
          <cell r="BW576">
            <v>0</v>
          </cell>
          <cell r="BX576">
            <v>0</v>
          </cell>
          <cell r="BY576">
            <v>0</v>
          </cell>
          <cell r="BZ576">
            <v>-56.840000000083819</v>
          </cell>
          <cell r="CA576">
            <v>0</v>
          </cell>
          <cell r="CB576">
            <v>0</v>
          </cell>
          <cell r="CC576">
            <v>0</v>
          </cell>
          <cell r="CD576">
            <v>-2.3800000000046566</v>
          </cell>
          <cell r="CE576">
            <v>-33.794999999925494</v>
          </cell>
          <cell r="CF576">
            <v>0</v>
          </cell>
          <cell r="CG576">
            <v>0</v>
          </cell>
          <cell r="CH576">
            <v>0</v>
          </cell>
          <cell r="CI576">
            <v>11.535000000032596</v>
          </cell>
          <cell r="CJ576">
            <v>15.940000000060536</v>
          </cell>
          <cell r="CK576">
            <v>0</v>
          </cell>
          <cell r="CL576">
            <v>-47.14000000001397</v>
          </cell>
          <cell r="CM576">
            <v>-33.710000000079162</v>
          </cell>
          <cell r="CN576">
            <v>0</v>
          </cell>
          <cell r="CO576">
            <v>0</v>
          </cell>
          <cell r="CP576">
            <v>0</v>
          </cell>
          <cell r="CQ576">
            <v>19.580000000016298</v>
          </cell>
          <cell r="CR576">
            <v>100.0840000002645</v>
          </cell>
          <cell r="CS576">
            <v>0</v>
          </cell>
          <cell r="CT576">
            <v>0</v>
          </cell>
          <cell r="CU576">
            <v>0</v>
          </cell>
          <cell r="CV576">
            <v>0</v>
          </cell>
          <cell r="CW576">
            <v>-76.559999999997672</v>
          </cell>
          <cell r="CX576">
            <v>63.430000000051223</v>
          </cell>
          <cell r="CY576">
            <v>-55.989999999990687</v>
          </cell>
          <cell r="CZ576">
            <v>0</v>
          </cell>
          <cell r="DA576">
            <v>0</v>
          </cell>
          <cell r="DB576">
            <v>12.994000000006054</v>
          </cell>
          <cell r="DC576">
            <v>0</v>
          </cell>
          <cell r="DD576">
            <v>156.21000000002095</v>
          </cell>
          <cell r="DE576">
            <v>-783.83300000056624</v>
          </cell>
          <cell r="DF576">
            <v>-9.5199999999604188</v>
          </cell>
          <cell r="DG576">
            <v>-65.145999999949709</v>
          </cell>
          <cell r="DH576">
            <v>-20.739999999990687</v>
          </cell>
          <cell r="DI576">
            <v>-32.685999999986961</v>
          </cell>
          <cell r="DJ576">
            <v>-22.53000000002794</v>
          </cell>
          <cell r="DK576">
            <v>-23.059999999997672</v>
          </cell>
          <cell r="DL576">
            <v>-200.95000000001164</v>
          </cell>
          <cell r="DM576">
            <v>-85.870000000053551</v>
          </cell>
          <cell r="DN576">
            <v>-65.739999999990687</v>
          </cell>
          <cell r="DO576">
            <v>-60.090999999956694</v>
          </cell>
          <cell r="DP576">
            <v>-96.520000000018626</v>
          </cell>
          <cell r="DQ576">
            <v>-100.98000000003958</v>
          </cell>
          <cell r="DR576">
            <v>-157.79199999989942</v>
          </cell>
          <cell r="DS576">
            <v>-28.519999999960419</v>
          </cell>
          <cell r="DT576">
            <v>-23.630000000004657</v>
          </cell>
          <cell r="DU576">
            <v>104.90999999997439</v>
          </cell>
          <cell r="DV576">
            <v>70.690000000002328</v>
          </cell>
          <cell r="DW576">
            <v>65.289999999979045</v>
          </cell>
          <cell r="DX576">
            <v>30.339999999967404</v>
          </cell>
          <cell r="DY576">
            <v>-224.63999999995576</v>
          </cell>
          <cell r="DZ576">
            <v>-24.369999999937136</v>
          </cell>
          <cell r="EA576">
            <v>-116.70000000001164</v>
          </cell>
          <cell r="EB576">
            <v>-91.211999999999534</v>
          </cell>
          <cell r="EC576">
            <v>-36.330000000074506</v>
          </cell>
          <cell r="ED576">
            <v>116.38000000000466</v>
          </cell>
        </row>
        <row r="577">
          <cell r="F577">
            <v>-142.5</v>
          </cell>
          <cell r="G577">
            <v>-122.50000000093132</v>
          </cell>
          <cell r="H577">
            <v>-465.69999999925494</v>
          </cell>
          <cell r="I577">
            <v>-3182.6000000005588</v>
          </cell>
          <cell r="J577">
            <v>-4399.2999999998137</v>
          </cell>
          <cell r="K577">
            <v>-3948.0999999996275</v>
          </cell>
          <cell r="L577">
            <v>-8063.4000000003725</v>
          </cell>
          <cell r="M577">
            <v>-4751.7999999988824</v>
          </cell>
          <cell r="N577">
            <v>-5221.8000000007451</v>
          </cell>
          <cell r="O577">
            <v>-3631.6000000005588</v>
          </cell>
          <cell r="P577">
            <v>-3065.2000000001863</v>
          </cell>
          <cell r="Q577">
            <v>-1782.5</v>
          </cell>
          <cell r="R577">
            <v>-46749.699999988079</v>
          </cell>
          <cell r="S577">
            <v>-9</v>
          </cell>
          <cell r="T577">
            <v>-3447.1999999992549</v>
          </cell>
          <cell r="U577">
            <v>-3759.6000000005588</v>
          </cell>
          <cell r="V577">
            <v>-1636.4000000003725</v>
          </cell>
          <cell r="W577">
            <v>-2545.4000000003725</v>
          </cell>
          <cell r="X577">
            <v>-5101.1000000005588</v>
          </cell>
          <cell r="Y577">
            <v>-5229.3999999994412</v>
          </cell>
          <cell r="Z577">
            <v>-4014.5000000009313</v>
          </cell>
          <cell r="AA577">
            <v>-6564.3999999994412</v>
          </cell>
          <cell r="AB577">
            <v>-5276.7999999998137</v>
          </cell>
          <cell r="AC577">
            <v>-9116.6999999992549</v>
          </cell>
          <cell r="AD577">
            <v>-49.199999999254942</v>
          </cell>
          <cell r="AE577">
            <v>-40650.29999999702</v>
          </cell>
          <cell r="AF577">
            <v>-891.70000000018626</v>
          </cell>
          <cell r="AG577">
            <v>-3018.6000000005588</v>
          </cell>
          <cell r="AH577">
            <v>-2022.5</v>
          </cell>
          <cell r="AI577">
            <v>-2594.1999999992549</v>
          </cell>
          <cell r="AJ577">
            <v>-1776.7000000001863</v>
          </cell>
          <cell r="AK577">
            <v>-1891.5</v>
          </cell>
          <cell r="AL577">
            <v>-6035.0000000009313</v>
          </cell>
          <cell r="AM577">
            <v>-5516.7000000001863</v>
          </cell>
          <cell r="AN577">
            <v>-4551.5</v>
          </cell>
          <cell r="AO577">
            <v>-5237.3999999994412</v>
          </cell>
          <cell r="AP577">
            <v>-7113.5</v>
          </cell>
          <cell r="AQ577">
            <v>-1</v>
          </cell>
          <cell r="AR577">
            <v>-37335.749999985099</v>
          </cell>
          <cell r="AS577">
            <v>-2413.4000000003725</v>
          </cell>
          <cell r="AT577">
            <v>-2250.4000000003725</v>
          </cell>
          <cell r="AU577">
            <v>-17021.299999999814</v>
          </cell>
          <cell r="AV577">
            <v>1625.3499999996275</v>
          </cell>
          <cell r="AW577">
            <v>1465.7000000001863</v>
          </cell>
          <cell r="AX577">
            <v>1009</v>
          </cell>
          <cell r="AY577">
            <v>-3239.5999999996275</v>
          </cell>
          <cell r="AZ577">
            <v>-4327.8999999994412</v>
          </cell>
          <cell r="BA577">
            <v>-2343.7999999988824</v>
          </cell>
          <cell r="BB577">
            <v>-3159.4000000003725</v>
          </cell>
          <cell r="BC577">
            <v>-3821.7000000001863</v>
          </cell>
          <cell r="BD577">
            <v>-2858.2999999998137</v>
          </cell>
          <cell r="BE577">
            <v>-14748.300000011921</v>
          </cell>
          <cell r="BF577">
            <v>-2942.7000000001863</v>
          </cell>
          <cell r="BG577">
            <v>-1080</v>
          </cell>
          <cell r="BH577">
            <v>847.29999999981374</v>
          </cell>
          <cell r="BI577">
            <v>1729.9999999995343</v>
          </cell>
          <cell r="BJ577">
            <v>1241.4000000003725</v>
          </cell>
          <cell r="BK577">
            <v>1135.7999999998137</v>
          </cell>
          <cell r="BL577">
            <v>-2266.5999999996275</v>
          </cell>
          <cell r="BM577">
            <v>-3381.5999999996275</v>
          </cell>
          <cell r="BN577">
            <v>-1616</v>
          </cell>
          <cell r="BO577">
            <v>-2668.6000000005588</v>
          </cell>
          <cell r="BP577">
            <v>-2089.3000000007451</v>
          </cell>
          <cell r="BQ577">
            <v>-3658</v>
          </cell>
          <cell r="BR577">
            <v>-15183.000000014901</v>
          </cell>
          <cell r="BS577">
            <v>737.79999999981374</v>
          </cell>
          <cell r="BT577">
            <v>-1515.5</v>
          </cell>
          <cell r="BU577">
            <v>98.499999999068677</v>
          </cell>
          <cell r="BV577">
            <v>1342.4999999995343</v>
          </cell>
          <cell r="BW577">
            <v>2070</v>
          </cell>
          <cell r="BX577">
            <v>220.40000000037253</v>
          </cell>
          <cell r="BY577">
            <v>-2922.7999999988824</v>
          </cell>
          <cell r="BZ577">
            <v>-3495.2999999998137</v>
          </cell>
          <cell r="CA577">
            <v>-1503.5</v>
          </cell>
          <cell r="CB577">
            <v>-2208.1000000005588</v>
          </cell>
          <cell r="CC577">
            <v>-4290.3999999994412</v>
          </cell>
          <cell r="CD577">
            <v>-3716.6000000005588</v>
          </cell>
          <cell r="CE577">
            <v>-17070.90000000596</v>
          </cell>
          <cell r="CF577">
            <v>-2526.3999999994412</v>
          </cell>
          <cell r="CG577">
            <v>-1728.5999999996275</v>
          </cell>
          <cell r="CH577">
            <v>-520.39999999944121</v>
          </cell>
          <cell r="CI577">
            <v>743.59999999962747</v>
          </cell>
          <cell r="CJ577">
            <v>-166.50000000093132</v>
          </cell>
          <cell r="CK577">
            <v>-2164.4000000003725</v>
          </cell>
          <cell r="CL577">
            <v>-283.70000000018626</v>
          </cell>
          <cell r="CM577">
            <v>-612.79999999888241</v>
          </cell>
          <cell r="CN577">
            <v>-1321.2999999998137</v>
          </cell>
          <cell r="CO577">
            <v>-3051.0999999996275</v>
          </cell>
          <cell r="CP577">
            <v>-3754.5000000009313</v>
          </cell>
          <cell r="CQ577">
            <v>-1684.7999999998137</v>
          </cell>
          <cell r="CR577">
            <v>-6255.7999999970198</v>
          </cell>
          <cell r="CS577">
            <v>-2355.5999999996275</v>
          </cell>
          <cell r="CT577">
            <v>-809.10000000149012</v>
          </cell>
          <cell r="CU577">
            <v>-205</v>
          </cell>
          <cell r="CV577">
            <v>-30.999999999068677</v>
          </cell>
          <cell r="CW577">
            <v>-818.89999999944121</v>
          </cell>
          <cell r="CX577">
            <v>-1223.7000000011176</v>
          </cell>
          <cell r="CY577">
            <v>-111</v>
          </cell>
          <cell r="CZ577">
            <v>-852.79999999981374</v>
          </cell>
          <cell r="DA577">
            <v>7029.5</v>
          </cell>
          <cell r="DB577">
            <v>-2374.9999999990687</v>
          </cell>
          <cell r="DC577">
            <v>-2883.7999999988824</v>
          </cell>
          <cell r="DD577">
            <v>-1619.4000000003725</v>
          </cell>
          <cell r="DE577">
            <v>-13693.800000026822</v>
          </cell>
          <cell r="DF577">
            <v>-2593.7999999998137</v>
          </cell>
          <cell r="DG577">
            <v>-1205</v>
          </cell>
          <cell r="DH577">
            <v>-598.5</v>
          </cell>
          <cell r="DI577">
            <v>-210.59999999962747</v>
          </cell>
          <cell r="DJ577">
            <v>-427.40000000037253</v>
          </cell>
          <cell r="DK577">
            <v>-850.89999999850988</v>
          </cell>
          <cell r="DL577">
            <v>-347.80000000074506</v>
          </cell>
          <cell r="DM577">
            <v>-655.79999999888241</v>
          </cell>
          <cell r="DN577">
            <v>-39</v>
          </cell>
          <cell r="DO577">
            <v>-2206.7000000001863</v>
          </cell>
          <cell r="DP577">
            <v>-2386.7000000001863</v>
          </cell>
          <cell r="DQ577">
            <v>-2171.6000000005588</v>
          </cell>
          <cell r="DR577">
            <v>-22869.20000000298</v>
          </cell>
          <cell r="DS577">
            <v>-3975.5</v>
          </cell>
          <cell r="DT577">
            <v>-2153.2999999998137</v>
          </cell>
          <cell r="DU577">
            <v>-2695.1999999992549</v>
          </cell>
          <cell r="DV577">
            <v>741</v>
          </cell>
          <cell r="DW577">
            <v>-1593.2000000001863</v>
          </cell>
          <cell r="DX577">
            <v>83</v>
          </cell>
          <cell r="DY577">
            <v>-1179.2999999998137</v>
          </cell>
          <cell r="DZ577">
            <v>-1055.3999999994412</v>
          </cell>
          <cell r="EA577">
            <v>-357.90000000037253</v>
          </cell>
          <cell r="EB577">
            <v>-2124</v>
          </cell>
          <cell r="EC577">
            <v>-4100.5000000009313</v>
          </cell>
          <cell r="ED577">
            <v>-4458.8999999994412</v>
          </cell>
        </row>
        <row r="578">
          <cell r="F578">
            <v>-3386.2000000001863</v>
          </cell>
          <cell r="G578">
            <v>-1367.7000000001863</v>
          </cell>
          <cell r="H578">
            <v>-1317.7999999998137</v>
          </cell>
          <cell r="I578">
            <v>-2824.2999999998137</v>
          </cell>
          <cell r="J578">
            <v>-1998.7999999998137</v>
          </cell>
          <cell r="K578">
            <v>-2647.5000000004657</v>
          </cell>
          <cell r="L578">
            <v>-5785.1999999992549</v>
          </cell>
          <cell r="M578">
            <v>-3431.7000000001863</v>
          </cell>
          <cell r="N578">
            <v>-5622.5</v>
          </cell>
          <cell r="O578">
            <v>-3728.8000000002794</v>
          </cell>
          <cell r="P578">
            <v>-2730.3999999985099</v>
          </cell>
          <cell r="Q578">
            <v>-2547.5</v>
          </cell>
          <cell r="R578">
            <v>-51973.640000000596</v>
          </cell>
          <cell r="S578">
            <v>-1099.2000000001863</v>
          </cell>
          <cell r="T578">
            <v>-3554.2000000001863</v>
          </cell>
          <cell r="U578">
            <v>-5256.5000000009313</v>
          </cell>
          <cell r="V578">
            <v>-1284.7000000001863</v>
          </cell>
          <cell r="W578">
            <v>-1811.839999999851</v>
          </cell>
          <cell r="X578">
            <v>-5409.9000000003725</v>
          </cell>
          <cell r="Y578">
            <v>-6474.0999999996275</v>
          </cell>
          <cell r="Z578">
            <v>-4421.7999999998137</v>
          </cell>
          <cell r="AA578">
            <v>-5262.9000000003725</v>
          </cell>
          <cell r="AB578">
            <v>-5023.7999999988824</v>
          </cell>
          <cell r="AC578">
            <v>-8743.7000000001863</v>
          </cell>
          <cell r="AD578">
            <v>-3631</v>
          </cell>
          <cell r="AE578">
            <v>-35332.05000000447</v>
          </cell>
          <cell r="AF578">
            <v>-7861.5999999996275</v>
          </cell>
          <cell r="AG578">
            <v>-1787.5999999996275</v>
          </cell>
          <cell r="AH578">
            <v>-1670.4000000003725</v>
          </cell>
          <cell r="AI578">
            <v>-2205.6000000000931</v>
          </cell>
          <cell r="AJ578">
            <v>-1526.8499999996275</v>
          </cell>
          <cell r="AK578">
            <v>-3104.3999999999069</v>
          </cell>
          <cell r="AL578">
            <v>-3167.9000000003725</v>
          </cell>
          <cell r="AM578">
            <v>-1794.0000000009313</v>
          </cell>
          <cell r="AN578">
            <v>-3250.6999999992549</v>
          </cell>
          <cell r="AO578">
            <v>-4296.0999999996275</v>
          </cell>
          <cell r="AP578">
            <v>-2475.3999999994412</v>
          </cell>
          <cell r="AQ578">
            <v>-2191.5</v>
          </cell>
          <cell r="AR578">
            <v>-26156.219999991357</v>
          </cell>
          <cell r="AS578">
            <v>-3284</v>
          </cell>
          <cell r="AT578">
            <v>-892.09999999962747</v>
          </cell>
          <cell r="AU578">
            <v>-12498</v>
          </cell>
          <cell r="AV578">
            <v>1208.8999999994412</v>
          </cell>
          <cell r="AW578">
            <v>824.87999999988824</v>
          </cell>
          <cell r="AX578">
            <v>766.29999999981374</v>
          </cell>
          <cell r="AY578">
            <v>-2522.9000000003725</v>
          </cell>
          <cell r="AZ578">
            <v>-2182.5999999996275</v>
          </cell>
          <cell r="BA578">
            <v>-947.5</v>
          </cell>
          <cell r="BB578">
            <v>-2111.2000000006519</v>
          </cell>
          <cell r="BC578">
            <v>-1306.5</v>
          </cell>
          <cell r="BD578">
            <v>-3211.5</v>
          </cell>
          <cell r="BE578">
            <v>-18548.160000003874</v>
          </cell>
          <cell r="BF578">
            <v>-2229.2999999998137</v>
          </cell>
          <cell r="BG578">
            <v>-4152.7000000001863</v>
          </cell>
          <cell r="BH578">
            <v>-1245.1000000000931</v>
          </cell>
          <cell r="BI578">
            <v>1802.1999999992549</v>
          </cell>
          <cell r="BJ578">
            <v>1533.3400000003166</v>
          </cell>
          <cell r="BK578">
            <v>626.5</v>
          </cell>
          <cell r="BL578">
            <v>-2529</v>
          </cell>
          <cell r="BM578">
            <v>-1673.4000000003725</v>
          </cell>
          <cell r="BN578">
            <v>-1854.5999999996275</v>
          </cell>
          <cell r="BO578">
            <v>-2845.9999999995343</v>
          </cell>
          <cell r="BP578">
            <v>-1127.9000000003725</v>
          </cell>
          <cell r="BQ578">
            <v>-4852.2000000001863</v>
          </cell>
          <cell r="BR578">
            <v>-21797.810000002384</v>
          </cell>
          <cell r="BS578">
            <v>-1760</v>
          </cell>
          <cell r="BT578">
            <v>-1056.7999999998137</v>
          </cell>
          <cell r="BU578">
            <v>-484.29999999888241</v>
          </cell>
          <cell r="BV578">
            <v>1281.0999999996275</v>
          </cell>
          <cell r="BW578">
            <v>-416.71000000042841</v>
          </cell>
          <cell r="BX578">
            <v>-1708.6999999997206</v>
          </cell>
          <cell r="BY578">
            <v>-2706.8000000007451</v>
          </cell>
          <cell r="BZ578">
            <v>-1626.2999999988824</v>
          </cell>
          <cell r="CA578">
            <v>-2648.1999999992549</v>
          </cell>
          <cell r="CB578">
            <v>-3258.4000000003725</v>
          </cell>
          <cell r="CC578">
            <v>-3510.0000000009313</v>
          </cell>
          <cell r="CD578">
            <v>-3902.7000000001863</v>
          </cell>
          <cell r="CE578">
            <v>-22557.600000008941</v>
          </cell>
          <cell r="CF578">
            <v>-1693</v>
          </cell>
          <cell r="CG578">
            <v>-1443</v>
          </cell>
          <cell r="CH578">
            <v>-1902.7000000001863</v>
          </cell>
          <cell r="CI578">
            <v>1157.1000000000931</v>
          </cell>
          <cell r="CJ578">
            <v>-100.09999999962747</v>
          </cell>
          <cell r="CK578">
            <v>-968.70000000018626</v>
          </cell>
          <cell r="CL578">
            <v>-2203</v>
          </cell>
          <cell r="CM578">
            <v>-3365.5999999996275</v>
          </cell>
          <cell r="CN578">
            <v>-1611.2000000001863</v>
          </cell>
          <cell r="CO578">
            <v>-2256.2000000001863</v>
          </cell>
          <cell r="CP578">
            <v>-2482</v>
          </cell>
          <cell r="CQ578">
            <v>-5689.2000000001863</v>
          </cell>
          <cell r="CR578">
            <v>-6567.4999999925494</v>
          </cell>
          <cell r="CS578">
            <v>-2576.7999999998137</v>
          </cell>
          <cell r="CT578">
            <v>-3159</v>
          </cell>
          <cell r="CU578">
            <v>-1163.0999999996275</v>
          </cell>
          <cell r="CV578">
            <v>-867.20000000111759</v>
          </cell>
          <cell r="CW578">
            <v>-1920.1000000005588</v>
          </cell>
          <cell r="CX578">
            <v>-764.59999999962747</v>
          </cell>
          <cell r="CY578">
            <v>-1947.2000000001863</v>
          </cell>
          <cell r="CZ578">
            <v>-3736</v>
          </cell>
          <cell r="DA578">
            <v>21739.799999999814</v>
          </cell>
          <cell r="DB578">
            <v>-3131</v>
          </cell>
          <cell r="DC578">
            <v>-4430.5999999996275</v>
          </cell>
          <cell r="DD578">
            <v>-4611.7000000001863</v>
          </cell>
          <cell r="DE578">
            <v>-33243.299999989569</v>
          </cell>
          <cell r="DF578">
            <v>-2014.5</v>
          </cell>
          <cell r="DG578">
            <v>-3237.7000000001863</v>
          </cell>
          <cell r="DH578">
            <v>-2094.6999999992549</v>
          </cell>
          <cell r="DI578">
            <v>-1310.2000000011176</v>
          </cell>
          <cell r="DJ578">
            <v>542.39999999944121</v>
          </cell>
          <cell r="DK578">
            <v>-4027.8999999994412</v>
          </cell>
          <cell r="DL578">
            <v>-2130.7000000001863</v>
          </cell>
          <cell r="DM578">
            <v>-3999.7000000001863</v>
          </cell>
          <cell r="DN578">
            <v>-2604.2999999998137</v>
          </cell>
          <cell r="DO578">
            <v>-1873.7000000001863</v>
          </cell>
          <cell r="DP578">
            <v>-5887.7000000001863</v>
          </cell>
          <cell r="DQ578">
            <v>-4604.5999999996275</v>
          </cell>
          <cell r="DR578">
            <v>-4434.1000000089407</v>
          </cell>
          <cell r="DS578">
            <v>-181.20000000018626</v>
          </cell>
          <cell r="DT578">
            <v>-185.5</v>
          </cell>
          <cell r="DU578">
            <v>-1587.7999999998137</v>
          </cell>
          <cell r="DV578">
            <v>-15.700000000186265</v>
          </cell>
          <cell r="DW578">
            <v>-39.599999999627471</v>
          </cell>
          <cell r="DX578">
            <v>-1256.2999999998137</v>
          </cell>
          <cell r="DY578">
            <v>0</v>
          </cell>
          <cell r="DZ578">
            <v>0</v>
          </cell>
          <cell r="EA578">
            <v>23.400000000372529</v>
          </cell>
          <cell r="EB578">
            <v>0</v>
          </cell>
          <cell r="EC578">
            <v>-326.70000000018626</v>
          </cell>
          <cell r="ED578">
            <v>-864.70000000018626</v>
          </cell>
        </row>
        <row r="579">
          <cell r="F579">
            <v>-2770.1999999992549</v>
          </cell>
          <cell r="G579">
            <v>-105.90000000037253</v>
          </cell>
          <cell r="H579">
            <v>-740.19999999925494</v>
          </cell>
          <cell r="I579">
            <v>-3516.4000000003725</v>
          </cell>
          <cell r="J579">
            <v>-2709.75</v>
          </cell>
          <cell r="K579">
            <v>-2634.4000000003725</v>
          </cell>
          <cell r="L579">
            <v>-3533.5999999996275</v>
          </cell>
          <cell r="M579">
            <v>-13927</v>
          </cell>
          <cell r="N579">
            <v>-8360.9999999990687</v>
          </cell>
          <cell r="O579">
            <v>-10081.300000000745</v>
          </cell>
          <cell r="P579">
            <v>-10293.700000000186</v>
          </cell>
          <cell r="Q579">
            <v>-2691.2000000001863</v>
          </cell>
          <cell r="R579">
            <v>-47360.889999993145</v>
          </cell>
          <cell r="S579">
            <v>-8447.6999999992549</v>
          </cell>
          <cell r="T579">
            <v>-3852.6000000005588</v>
          </cell>
          <cell r="U579">
            <v>-3557.3000000007451</v>
          </cell>
          <cell r="V579">
            <v>-429.87999999988824</v>
          </cell>
          <cell r="W579">
            <v>-211.25</v>
          </cell>
          <cell r="X579">
            <v>-1224.3599999998696</v>
          </cell>
          <cell r="Y579">
            <v>-350.5</v>
          </cell>
          <cell r="Z579">
            <v>-4520.6000000005588</v>
          </cell>
          <cell r="AA579">
            <v>-5362.3899999996647</v>
          </cell>
          <cell r="AB579">
            <v>-7155</v>
          </cell>
          <cell r="AC579">
            <v>-3885.0099999997765</v>
          </cell>
          <cell r="AD579">
            <v>-8364.3000000007451</v>
          </cell>
          <cell r="AE579">
            <v>-70949.22000002861</v>
          </cell>
          <cell r="AF579">
            <v>-5846.3000000007451</v>
          </cell>
          <cell r="AG579">
            <v>-3027.2999999998137</v>
          </cell>
          <cell r="AH579">
            <v>-8648</v>
          </cell>
          <cell r="AI579">
            <v>-3205.7299999995157</v>
          </cell>
          <cell r="AJ579">
            <v>-1856.589999999851</v>
          </cell>
          <cell r="AK579">
            <v>-1821.1999999992549</v>
          </cell>
          <cell r="AL579">
            <v>-3939.1999999992549</v>
          </cell>
          <cell r="AM579">
            <v>-12186.099999999627</v>
          </cell>
          <cell r="AN579">
            <v>-6621.4000000003725</v>
          </cell>
          <cell r="AO579">
            <v>-9739.9000000003725</v>
          </cell>
          <cell r="AP579">
            <v>-13458.700000000186</v>
          </cell>
          <cell r="AQ579">
            <v>-598.80000000074506</v>
          </cell>
          <cell r="AR579">
            <v>-12715.880000010133</v>
          </cell>
          <cell r="AS579">
            <v>5801.5</v>
          </cell>
          <cell r="AT579">
            <v>420.79999999981374</v>
          </cell>
          <cell r="AU579">
            <v>-23380.699999999255</v>
          </cell>
          <cell r="AV579">
            <v>774.35999999986961</v>
          </cell>
          <cell r="AW579">
            <v>1708.7600000002421</v>
          </cell>
          <cell r="AX579">
            <v>2460.2000000001863</v>
          </cell>
          <cell r="AY579">
            <v>-2508.5</v>
          </cell>
          <cell r="AZ579">
            <v>-3513.4000000003725</v>
          </cell>
          <cell r="BA579">
            <v>-2725.7000000001863</v>
          </cell>
          <cell r="BB579">
            <v>539.29999999888241</v>
          </cell>
          <cell r="BC579">
            <v>3683.7999999998137</v>
          </cell>
          <cell r="BD579">
            <v>4023.7000000001863</v>
          </cell>
          <cell r="BE579">
            <v>-1878.2699999958277</v>
          </cell>
          <cell r="BF579">
            <v>5905.6000000005588</v>
          </cell>
          <cell r="BG579">
            <v>-11177.799999999814</v>
          </cell>
          <cell r="BH579">
            <v>1855.7399999992922</v>
          </cell>
          <cell r="BI579">
            <v>655.99000000022352</v>
          </cell>
          <cell r="BJ579">
            <v>1577.7000000006519</v>
          </cell>
          <cell r="BK579">
            <v>2491.5</v>
          </cell>
          <cell r="BL579">
            <v>-3816.4000000003725</v>
          </cell>
          <cell r="BM579">
            <v>-4452.2999999998137</v>
          </cell>
          <cell r="BN579">
            <v>-3775.7000000001863</v>
          </cell>
          <cell r="BO579">
            <v>1149.3999999994412</v>
          </cell>
          <cell r="BP579">
            <v>3748.3999999994412</v>
          </cell>
          <cell r="BQ579">
            <v>3959.5999999996275</v>
          </cell>
          <cell r="BR579">
            <v>12815.179999992251</v>
          </cell>
          <cell r="BS579">
            <v>5071.4999999990687</v>
          </cell>
          <cell r="BT579">
            <v>8.8999999994412065</v>
          </cell>
          <cell r="BU579">
            <v>1040.5200000004843</v>
          </cell>
          <cell r="BV579">
            <v>373.46000000042841</v>
          </cell>
          <cell r="BW579">
            <v>2406.7999999998137</v>
          </cell>
          <cell r="BX579">
            <v>1528.3000000007451</v>
          </cell>
          <cell r="BY579">
            <v>-5016.1999999992549</v>
          </cell>
          <cell r="BZ579">
            <v>-4116.7000000001863</v>
          </cell>
          <cell r="CA579">
            <v>-3958.7000000001863</v>
          </cell>
          <cell r="CB579">
            <v>4250.2000000001863</v>
          </cell>
          <cell r="CC579">
            <v>7217.9000000003725</v>
          </cell>
          <cell r="CD579">
            <v>4009.2000000001863</v>
          </cell>
          <cell r="CE579">
            <v>43602.860000014305</v>
          </cell>
          <cell r="CF579">
            <v>5091.7000000001863</v>
          </cell>
          <cell r="CG579">
            <v>3154.5</v>
          </cell>
          <cell r="CH579">
            <v>5242.7000000011176</v>
          </cell>
          <cell r="CI579">
            <v>1367.7999999998137</v>
          </cell>
          <cell r="CJ579">
            <v>2284.6599999992177</v>
          </cell>
          <cell r="CK579">
            <v>-16.200000000186265</v>
          </cell>
          <cell r="CL579">
            <v>3524.5</v>
          </cell>
          <cell r="CM579">
            <v>6263.8000000007451</v>
          </cell>
          <cell r="CN579">
            <v>1912.5</v>
          </cell>
          <cell r="CO579">
            <v>5249.7000000001863</v>
          </cell>
          <cell r="CP579">
            <v>5565.7000000001863</v>
          </cell>
          <cell r="CQ579">
            <v>3961.4999999990687</v>
          </cell>
          <cell r="CR579">
            <v>62465.40000000596</v>
          </cell>
          <cell r="CS579">
            <v>7615.1000000005588</v>
          </cell>
          <cell r="CT579">
            <v>5819.7999999998137</v>
          </cell>
          <cell r="CU579">
            <v>3585.5999999996275</v>
          </cell>
          <cell r="CV579">
            <v>7339.6999999992549</v>
          </cell>
          <cell r="CW579">
            <v>1289.4000000003725</v>
          </cell>
          <cell r="CX579">
            <v>2233.4000000022352</v>
          </cell>
          <cell r="CY579">
            <v>4229.6999999992549</v>
          </cell>
          <cell r="CZ579">
            <v>3363.0999999996275</v>
          </cell>
          <cell r="DA579">
            <v>10091.899999999441</v>
          </cell>
          <cell r="DB579">
            <v>5377.2999999988824</v>
          </cell>
          <cell r="DC579">
            <v>6994.1999999992549</v>
          </cell>
          <cell r="DD579">
            <v>4526.2000000011176</v>
          </cell>
          <cell r="DE579">
            <v>52842.799999967217</v>
          </cell>
          <cell r="DF579">
            <v>7698.3999999994412</v>
          </cell>
          <cell r="DG579">
            <v>5225.6000000005588</v>
          </cell>
          <cell r="DH579">
            <v>3271.7000000011176</v>
          </cell>
          <cell r="DI579">
            <v>7855.0999999996275</v>
          </cell>
          <cell r="DJ579">
            <v>1693.4999999990687</v>
          </cell>
          <cell r="DK579">
            <v>1471.5</v>
          </cell>
          <cell r="DL579">
            <v>3491.0999999996275</v>
          </cell>
          <cell r="DM579">
            <v>2379.1000000014901</v>
          </cell>
          <cell r="DN579">
            <v>2730.5999999996275</v>
          </cell>
          <cell r="DO579">
            <v>5604.6000000005588</v>
          </cell>
          <cell r="DP579">
            <v>6974.0999999996275</v>
          </cell>
          <cell r="DQ579">
            <v>4447.5</v>
          </cell>
          <cell r="DR579">
            <v>-6379.9900000020862</v>
          </cell>
          <cell r="DS579">
            <v>2194.8000000007451</v>
          </cell>
          <cell r="DT579">
            <v>-285.63999999966472</v>
          </cell>
          <cell r="DU579">
            <v>-1523.3899999996647</v>
          </cell>
          <cell r="DV579">
            <v>46.700000000651926</v>
          </cell>
          <cell r="DW579">
            <v>2401.0600000005215</v>
          </cell>
          <cell r="DX579">
            <v>2797.140000000596</v>
          </cell>
          <cell r="DY579">
            <v>-3452.1999999992549</v>
          </cell>
          <cell r="DZ579">
            <v>-4207.7000000001863</v>
          </cell>
          <cell r="EA579">
            <v>-3424.0000000009313</v>
          </cell>
          <cell r="EB579">
            <v>640.90000000037253</v>
          </cell>
          <cell r="EC579">
            <v>1193.0400000000373</v>
          </cell>
          <cell r="ED579">
            <v>-2760.7000000001863</v>
          </cell>
        </row>
        <row r="580">
          <cell r="F580">
            <v>0</v>
          </cell>
          <cell r="G580">
            <v>-2.2999999998137355</v>
          </cell>
          <cell r="H580">
            <v>0</v>
          </cell>
          <cell r="I580">
            <v>0</v>
          </cell>
          <cell r="J580">
            <v>-768.43999999994412</v>
          </cell>
          <cell r="K580">
            <v>-2971.8999999994412</v>
          </cell>
          <cell r="L580">
            <v>0</v>
          </cell>
          <cell r="M580">
            <v>0</v>
          </cell>
          <cell r="N580">
            <v>0</v>
          </cell>
          <cell r="O580">
            <v>0</v>
          </cell>
          <cell r="P580">
            <v>0</v>
          </cell>
          <cell r="Q580">
            <v>0</v>
          </cell>
          <cell r="R580">
            <v>-10323.060000002384</v>
          </cell>
          <cell r="S580">
            <v>0</v>
          </cell>
          <cell r="T580">
            <v>0</v>
          </cell>
          <cell r="U580">
            <v>0</v>
          </cell>
          <cell r="V580">
            <v>-1461.2099999999627</v>
          </cell>
          <cell r="W580">
            <v>-1045.8999999999069</v>
          </cell>
          <cell r="X580">
            <v>-3992.4500000001863</v>
          </cell>
          <cell r="Y580">
            <v>-1537.5</v>
          </cell>
          <cell r="Z580">
            <v>-1220.6999999997206</v>
          </cell>
          <cell r="AA580">
            <v>-794.79999999981374</v>
          </cell>
          <cell r="AB580">
            <v>-270.5</v>
          </cell>
          <cell r="AC580">
            <v>0</v>
          </cell>
          <cell r="AD580">
            <v>0</v>
          </cell>
          <cell r="AE580">
            <v>-7361.2699999976903</v>
          </cell>
          <cell r="AF580">
            <v>-1616</v>
          </cell>
          <cell r="AG580">
            <v>-768.61999999999534</v>
          </cell>
          <cell r="AH580">
            <v>-725.55999999993946</v>
          </cell>
          <cell r="AI580">
            <v>-21.560000000055879</v>
          </cell>
          <cell r="AJ580">
            <v>0</v>
          </cell>
          <cell r="AK580">
            <v>-117.23999999999069</v>
          </cell>
          <cell r="AL580">
            <v>-254.04000000003725</v>
          </cell>
          <cell r="AM580">
            <v>-435.86000000033528</v>
          </cell>
          <cell r="AN580">
            <v>-330.87999999988824</v>
          </cell>
          <cell r="AO580">
            <v>-512.46000000007916</v>
          </cell>
          <cell r="AP580">
            <v>-184.10999999998603</v>
          </cell>
          <cell r="AQ580">
            <v>-2394.9399999999441</v>
          </cell>
          <cell r="AR580">
            <v>-6412.1300000008196</v>
          </cell>
          <cell r="AS580">
            <v>-977.9000000001397</v>
          </cell>
          <cell r="AT580">
            <v>-206.04000000003725</v>
          </cell>
          <cell r="AU580">
            <v>-2546.4399999999441</v>
          </cell>
          <cell r="AV580">
            <v>66.25</v>
          </cell>
          <cell r="AW580">
            <v>34.039999999920838</v>
          </cell>
          <cell r="AX580">
            <v>144.23999999999069</v>
          </cell>
          <cell r="AY580">
            <v>-23.930000000167638</v>
          </cell>
          <cell r="AZ580">
            <v>-170.8000000002794</v>
          </cell>
          <cell r="BA580">
            <v>-92.630000000004657</v>
          </cell>
          <cell r="BB580">
            <v>-311.04000000003725</v>
          </cell>
          <cell r="BC580">
            <v>-705.82000000006519</v>
          </cell>
          <cell r="BD580">
            <v>-1622.0600000000559</v>
          </cell>
          <cell r="BE580">
            <v>-4191.6500000003725</v>
          </cell>
          <cell r="BF580">
            <v>-527.75</v>
          </cell>
          <cell r="BG580">
            <v>-386.12999999988824</v>
          </cell>
          <cell r="BH580">
            <v>-118.71999999997206</v>
          </cell>
          <cell r="BI580">
            <v>31.440000000060536</v>
          </cell>
          <cell r="BJ580">
            <v>40.239999999990687</v>
          </cell>
          <cell r="BK580">
            <v>22.439999999944121</v>
          </cell>
          <cell r="BL580">
            <v>-421.0500000002794</v>
          </cell>
          <cell r="BM580">
            <v>-462.85000000009313</v>
          </cell>
          <cell r="BN580">
            <v>-289.41999999992549</v>
          </cell>
          <cell r="BO580">
            <v>-850.93999999994412</v>
          </cell>
          <cell r="BP580">
            <v>-269.6600000000326</v>
          </cell>
          <cell r="BQ580">
            <v>-959.25</v>
          </cell>
          <cell r="BR580">
            <v>-3978.2299999985844</v>
          </cell>
          <cell r="BS580">
            <v>-1568.6100000001024</v>
          </cell>
          <cell r="BT580">
            <v>-231.23999999999069</v>
          </cell>
          <cell r="BU580">
            <v>-8.559999999939464</v>
          </cell>
          <cell r="BV580">
            <v>-27.380000000004657</v>
          </cell>
          <cell r="BW580">
            <v>41.25</v>
          </cell>
          <cell r="BX580">
            <v>251.59999999997672</v>
          </cell>
          <cell r="BY580">
            <v>-379.35000000009313</v>
          </cell>
          <cell r="BZ580">
            <v>-169.86000000010245</v>
          </cell>
          <cell r="CA580">
            <v>-392.45999999996275</v>
          </cell>
          <cell r="CB580">
            <v>-549.68999999994412</v>
          </cell>
          <cell r="CC580">
            <v>-362.72999999998137</v>
          </cell>
          <cell r="CD580">
            <v>-581.20000000018626</v>
          </cell>
          <cell r="CE580">
            <v>-3064.429999999702</v>
          </cell>
          <cell r="CF580">
            <v>-233.91999999992549</v>
          </cell>
          <cell r="CG580">
            <v>-360.40000000002328</v>
          </cell>
          <cell r="CH580">
            <v>-544.66999999992549</v>
          </cell>
          <cell r="CI580">
            <v>-27.53000000002794</v>
          </cell>
          <cell r="CJ580">
            <v>93.980000000097789</v>
          </cell>
          <cell r="CK580">
            <v>-287.2599999998929</v>
          </cell>
          <cell r="CL580">
            <v>-1047.0500000000466</v>
          </cell>
          <cell r="CM580">
            <v>2348.5500000000466</v>
          </cell>
          <cell r="CN580">
            <v>-751.13999999989755</v>
          </cell>
          <cell r="CO580">
            <v>-848.63999999989755</v>
          </cell>
          <cell r="CP580">
            <v>-201.61000000010245</v>
          </cell>
          <cell r="CQ580">
            <v>-1204.7399999999907</v>
          </cell>
          <cell r="CR580">
            <v>-18415.529999997467</v>
          </cell>
          <cell r="CS580">
            <v>-755.5</v>
          </cell>
          <cell r="CT580">
            <v>-1061.1399999998976</v>
          </cell>
          <cell r="CU580">
            <v>-122.39999999990687</v>
          </cell>
          <cell r="CV580">
            <v>-336.58000000007451</v>
          </cell>
          <cell r="CW580">
            <v>40.639999999897555</v>
          </cell>
          <cell r="CX580">
            <v>299.35999999998603</v>
          </cell>
          <cell r="CY580">
            <v>-1288.9499999999534</v>
          </cell>
          <cell r="CZ580">
            <v>-3957.2999999998137</v>
          </cell>
          <cell r="DA580">
            <v>-8372.7600000000093</v>
          </cell>
          <cell r="DB580">
            <v>-1597.2399999999907</v>
          </cell>
          <cell r="DC580">
            <v>-922.59999999997672</v>
          </cell>
          <cell r="DD580">
            <v>-341.06000000005588</v>
          </cell>
          <cell r="DE580">
            <v>-9245.1199999991804</v>
          </cell>
          <cell r="DF580">
            <v>-1184.059999999823</v>
          </cell>
          <cell r="DG580">
            <v>-960.3399999999674</v>
          </cell>
          <cell r="DH580">
            <v>-96.489999999990687</v>
          </cell>
          <cell r="DI580">
            <v>-165.21999999997206</v>
          </cell>
          <cell r="DJ580">
            <v>-67.689999999944121</v>
          </cell>
          <cell r="DK580">
            <v>-570.47999999998137</v>
          </cell>
          <cell r="DL580">
            <v>-1565.9000000001397</v>
          </cell>
          <cell r="DM580">
            <v>-1118.9499999999534</v>
          </cell>
          <cell r="DN580">
            <v>-1412.7200000002049</v>
          </cell>
          <cell r="DO580">
            <v>-556.70999999996275</v>
          </cell>
          <cell r="DP580">
            <v>-331.71999999997206</v>
          </cell>
          <cell r="DQ580">
            <v>-1214.8400000000838</v>
          </cell>
          <cell r="DR580">
            <v>-5660.2000000011176</v>
          </cell>
          <cell r="DS580">
            <v>136.31999999983236</v>
          </cell>
          <cell r="DT580">
            <v>357.43000000005122</v>
          </cell>
          <cell r="DU580">
            <v>-2267.6399999998976</v>
          </cell>
          <cell r="DV580">
            <v>80.119999999995343</v>
          </cell>
          <cell r="DW580">
            <v>279.64999999990687</v>
          </cell>
          <cell r="DX580">
            <v>61.510000000009313</v>
          </cell>
          <cell r="DY580">
            <v>-1479.6899999999441</v>
          </cell>
          <cell r="DZ580">
            <v>-874.16000000014901</v>
          </cell>
          <cell r="EA580">
            <v>-1007.8100000000559</v>
          </cell>
          <cell r="EB580">
            <v>-445.95999999996275</v>
          </cell>
          <cell r="EC580">
            <v>-293.93000000016764</v>
          </cell>
          <cell r="ED580">
            <v>-206.04000000003725</v>
          </cell>
        </row>
        <row r="581">
          <cell r="F581">
            <v>0</v>
          </cell>
          <cell r="G581">
            <v>0</v>
          </cell>
          <cell r="H581">
            <v>0</v>
          </cell>
          <cell r="I581">
            <v>0</v>
          </cell>
          <cell r="J581">
            <v>0</v>
          </cell>
          <cell r="K581">
            <v>0</v>
          </cell>
          <cell r="L581">
            <v>0</v>
          </cell>
          <cell r="M581">
            <v>0</v>
          </cell>
          <cell r="N581">
            <v>0</v>
          </cell>
          <cell r="O581">
            <v>0</v>
          </cell>
          <cell r="P581">
            <v>0</v>
          </cell>
          <cell r="Q581">
            <v>0</v>
          </cell>
          <cell r="R581">
            <v>-208</v>
          </cell>
          <cell r="S581">
            <v>0</v>
          </cell>
          <cell r="T581">
            <v>0</v>
          </cell>
          <cell r="U581">
            <v>0</v>
          </cell>
          <cell r="V581">
            <v>0</v>
          </cell>
          <cell r="W581">
            <v>-208</v>
          </cell>
          <cell r="X581">
            <v>0</v>
          </cell>
          <cell r="Y581">
            <v>0</v>
          </cell>
          <cell r="Z581">
            <v>0</v>
          </cell>
          <cell r="AA581">
            <v>0</v>
          </cell>
          <cell r="AB581">
            <v>0</v>
          </cell>
          <cell r="AC581">
            <v>0</v>
          </cell>
          <cell r="AD581">
            <v>0</v>
          </cell>
          <cell r="AE581">
            <v>-1256.7000000029802</v>
          </cell>
          <cell r="AF581">
            <v>0</v>
          </cell>
          <cell r="AG581">
            <v>0</v>
          </cell>
          <cell r="AH581">
            <v>0</v>
          </cell>
          <cell r="AI581">
            <v>-269.10000000009313</v>
          </cell>
          <cell r="AJ581">
            <v>-474.19999999995343</v>
          </cell>
          <cell r="AK581">
            <v>-513.39999999990687</v>
          </cell>
          <cell r="AL581">
            <v>0</v>
          </cell>
          <cell r="AM581">
            <v>0</v>
          </cell>
          <cell r="AN581">
            <v>0</v>
          </cell>
          <cell r="AO581">
            <v>0</v>
          </cell>
          <cell r="AP581">
            <v>0</v>
          </cell>
          <cell r="AQ581">
            <v>0</v>
          </cell>
          <cell r="AR581">
            <v>22777.5</v>
          </cell>
          <cell r="AS581">
            <v>4772.3000000000466</v>
          </cell>
          <cell r="AT581">
            <v>4122.8999999999069</v>
          </cell>
          <cell r="AU581">
            <v>533.10000000009313</v>
          </cell>
          <cell r="AV581">
            <v>388</v>
          </cell>
          <cell r="AW581">
            <v>242.60000000009313</v>
          </cell>
          <cell r="AX581">
            <v>8.4000000001396984</v>
          </cell>
          <cell r="AY581">
            <v>942.20000000018626</v>
          </cell>
          <cell r="AZ581">
            <v>81.600000000093132</v>
          </cell>
          <cell r="BA581">
            <v>1132</v>
          </cell>
          <cell r="BB581">
            <v>1916.6000000000931</v>
          </cell>
          <cell r="BC581">
            <v>3460.8000000000466</v>
          </cell>
          <cell r="BD581">
            <v>5177</v>
          </cell>
          <cell r="BE581">
            <v>24486.300000000745</v>
          </cell>
          <cell r="BF581">
            <v>4993.3000000000466</v>
          </cell>
          <cell r="BG581">
            <v>4255.1999999999534</v>
          </cell>
          <cell r="BH581">
            <v>624.60000000009313</v>
          </cell>
          <cell r="BI581">
            <v>1344.7999999998137</v>
          </cell>
          <cell r="BJ581">
            <v>774.20000000018626</v>
          </cell>
          <cell r="BK581">
            <v>331.79999999981374</v>
          </cell>
          <cell r="BL581">
            <v>809.70000000018626</v>
          </cell>
          <cell r="BM581">
            <v>151.9000000001397</v>
          </cell>
          <cell r="BN581">
            <v>932.29999999981374</v>
          </cell>
          <cell r="BO581">
            <v>1643.3000000000466</v>
          </cell>
          <cell r="BP581">
            <v>3374.6000000000931</v>
          </cell>
          <cell r="BQ581">
            <v>5250.5999999998603</v>
          </cell>
          <cell r="BR581">
            <v>25614.800000000745</v>
          </cell>
          <cell r="BS581">
            <v>5232.1000000000931</v>
          </cell>
          <cell r="BT581">
            <v>4011.7999999998137</v>
          </cell>
          <cell r="BU581">
            <v>658.5</v>
          </cell>
          <cell r="BV581">
            <v>1005.7999999998137</v>
          </cell>
          <cell r="BW581">
            <v>1101.8999999999069</v>
          </cell>
          <cell r="BX581">
            <v>664.20000000018626</v>
          </cell>
          <cell r="BY581">
            <v>866.5</v>
          </cell>
          <cell r="BZ581">
            <v>353.80000000004657</v>
          </cell>
          <cell r="CA581">
            <v>1086.7999999998137</v>
          </cell>
          <cell r="CB581">
            <v>1685.6000000000931</v>
          </cell>
          <cell r="CC581">
            <v>3442.5</v>
          </cell>
          <cell r="CD581">
            <v>5505.3000000000466</v>
          </cell>
          <cell r="CE581">
            <v>25861.100000005215</v>
          </cell>
          <cell r="CF581">
            <v>5166.6999999999534</v>
          </cell>
          <cell r="CG581">
            <v>4294.1999999999534</v>
          </cell>
          <cell r="CH581">
            <v>1933.9000000001397</v>
          </cell>
          <cell r="CI581">
            <v>956.19999999995343</v>
          </cell>
          <cell r="CJ581">
            <v>686.60000000009313</v>
          </cell>
          <cell r="CK581">
            <v>481.40000000037253</v>
          </cell>
          <cell r="CL581">
            <v>990</v>
          </cell>
          <cell r="CM581">
            <v>167</v>
          </cell>
          <cell r="CN581">
            <v>1142.2999999998137</v>
          </cell>
          <cell r="CO581">
            <v>1251.1000000000931</v>
          </cell>
          <cell r="CP581">
            <v>3452.1000000000931</v>
          </cell>
          <cell r="CQ581">
            <v>5339.6000000000931</v>
          </cell>
          <cell r="CR581">
            <v>25120.80000000447</v>
          </cell>
          <cell r="CS581">
            <v>5235.6000000000931</v>
          </cell>
          <cell r="CT581">
            <v>4651.8000000000466</v>
          </cell>
          <cell r="CU581">
            <v>1998.8000000000466</v>
          </cell>
          <cell r="CV581">
            <v>1253.1999999999534</v>
          </cell>
          <cell r="CW581">
            <v>678.0999999998603</v>
          </cell>
          <cell r="CX581">
            <v>452.5</v>
          </cell>
          <cell r="CY581">
            <v>906.29999999981374</v>
          </cell>
          <cell r="CZ581">
            <v>80</v>
          </cell>
          <cell r="DA581">
            <v>923.40000000037253</v>
          </cell>
          <cell r="DB581">
            <v>975.60000000009313</v>
          </cell>
          <cell r="DC581">
            <v>3068.7000000001863</v>
          </cell>
          <cell r="DD581">
            <v>4896.8000000000466</v>
          </cell>
          <cell r="DE581">
            <v>25194.699999999255</v>
          </cell>
          <cell r="DF581">
            <v>5249.7000000001863</v>
          </cell>
          <cell r="DG581">
            <v>4482.7000000001863</v>
          </cell>
          <cell r="DH581">
            <v>1841.1999999999534</v>
          </cell>
          <cell r="DI581">
            <v>1237.8999999999069</v>
          </cell>
          <cell r="DJ581">
            <v>621.80000000004657</v>
          </cell>
          <cell r="DK581">
            <v>453</v>
          </cell>
          <cell r="DL581">
            <v>890.5</v>
          </cell>
          <cell r="DM581">
            <v>80.599999999627471</v>
          </cell>
          <cell r="DN581">
            <v>991.40000000037253</v>
          </cell>
          <cell r="DO581">
            <v>1266.0999999998603</v>
          </cell>
          <cell r="DP581">
            <v>3265.8000000000466</v>
          </cell>
          <cell r="DQ581">
            <v>4814</v>
          </cell>
          <cell r="DR581">
            <v>24916.599999997765</v>
          </cell>
          <cell r="DS581">
            <v>5180.3000000000466</v>
          </cell>
          <cell r="DT581">
            <v>4678.6999999999534</v>
          </cell>
          <cell r="DU581">
            <v>1688</v>
          </cell>
          <cell r="DV581">
            <v>1107.2999999998137</v>
          </cell>
          <cell r="DW581">
            <v>699.0999999998603</v>
          </cell>
          <cell r="DX581">
            <v>454.20000000018626</v>
          </cell>
          <cell r="DY581">
            <v>906.29999999981374</v>
          </cell>
          <cell r="DZ581">
            <v>82</v>
          </cell>
          <cell r="EA581">
            <v>971.70000000018626</v>
          </cell>
          <cell r="EB581">
            <v>1217.2999999998137</v>
          </cell>
          <cell r="EC581">
            <v>3309.6999999999534</v>
          </cell>
          <cell r="ED581">
            <v>4622</v>
          </cell>
        </row>
        <row r="582">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0</v>
          </cell>
          <cell r="CB582">
            <v>0</v>
          </cell>
          <cell r="CC582">
            <v>0</v>
          </cell>
          <cell r="CD582">
            <v>0</v>
          </cell>
          <cell r="CE582">
            <v>0</v>
          </cell>
          <cell r="CF582">
            <v>0</v>
          </cell>
          <cell r="CG582">
            <v>0</v>
          </cell>
          <cell r="CH582">
            <v>0</v>
          </cell>
          <cell r="CI582">
            <v>0</v>
          </cell>
          <cell r="CJ582">
            <v>0</v>
          </cell>
          <cell r="CK582">
            <v>0</v>
          </cell>
          <cell r="CL582">
            <v>0</v>
          </cell>
          <cell r="CM582">
            <v>0</v>
          </cell>
          <cell r="CN582">
            <v>0</v>
          </cell>
          <cell r="CO582">
            <v>0</v>
          </cell>
          <cell r="CP582">
            <v>0</v>
          </cell>
          <cell r="CQ582">
            <v>0</v>
          </cell>
          <cell r="CR582">
            <v>0</v>
          </cell>
          <cell r="CS582">
            <v>0</v>
          </cell>
          <cell r="CT582">
            <v>0</v>
          </cell>
          <cell r="CU582">
            <v>0</v>
          </cell>
          <cell r="CV582">
            <v>0</v>
          </cell>
          <cell r="CW582">
            <v>0</v>
          </cell>
          <cell r="CX582">
            <v>0</v>
          </cell>
          <cell r="CY582">
            <v>0</v>
          </cell>
          <cell r="CZ582">
            <v>0</v>
          </cell>
          <cell r="DA582">
            <v>0</v>
          </cell>
          <cell r="DB582">
            <v>0</v>
          </cell>
          <cell r="DC582">
            <v>0</v>
          </cell>
          <cell r="DD582">
            <v>0</v>
          </cell>
          <cell r="DE582">
            <v>0</v>
          </cell>
          <cell r="DF582">
            <v>0</v>
          </cell>
          <cell r="DG582">
            <v>0</v>
          </cell>
          <cell r="DH582">
            <v>0</v>
          </cell>
          <cell r="DI582">
            <v>0</v>
          </cell>
          <cell r="DJ582">
            <v>0</v>
          </cell>
          <cell r="DK582">
            <v>0</v>
          </cell>
          <cell r="DL582">
            <v>0</v>
          </cell>
          <cell r="DM582">
            <v>0</v>
          </cell>
          <cell r="DN582">
            <v>0</v>
          </cell>
          <cell r="DO582">
            <v>0</v>
          </cell>
          <cell r="DP582">
            <v>0</v>
          </cell>
          <cell r="DQ582">
            <v>0</v>
          </cell>
          <cell r="DR582">
            <v>0</v>
          </cell>
          <cell r="DS582">
            <v>0</v>
          </cell>
          <cell r="DT582">
            <v>0</v>
          </cell>
          <cell r="DU582">
            <v>0</v>
          </cell>
          <cell r="DV582">
            <v>0</v>
          </cell>
          <cell r="DW582">
            <v>0</v>
          </cell>
          <cell r="DX582">
            <v>0</v>
          </cell>
          <cell r="DY582">
            <v>0</v>
          </cell>
          <cell r="DZ582">
            <v>0</v>
          </cell>
          <cell r="EA582">
            <v>0</v>
          </cell>
          <cell r="EB582">
            <v>0</v>
          </cell>
          <cell r="EC582">
            <v>0</v>
          </cell>
          <cell r="ED582">
            <v>0</v>
          </cell>
        </row>
        <row r="583">
          <cell r="F583">
            <v>0</v>
          </cell>
          <cell r="G583">
            <v>0</v>
          </cell>
          <cell r="H583">
            <v>0</v>
          </cell>
          <cell r="I583">
            <v>0</v>
          </cell>
          <cell r="J583">
            <v>0</v>
          </cell>
          <cell r="K583">
            <v>0</v>
          </cell>
          <cell r="L583">
            <v>0</v>
          </cell>
          <cell r="M583">
            <v>0</v>
          </cell>
          <cell r="N583">
            <v>0</v>
          </cell>
          <cell r="O583">
            <v>0</v>
          </cell>
          <cell r="P583">
            <v>0</v>
          </cell>
          <cell r="Q583">
            <v>0</v>
          </cell>
          <cell r="R583">
            <v>-5787.5</v>
          </cell>
          <cell r="S583">
            <v>-1379</v>
          </cell>
          <cell r="T583">
            <v>-1154.6000000000931</v>
          </cell>
          <cell r="U583">
            <v>-918.70000000018626</v>
          </cell>
          <cell r="V583">
            <v>0</v>
          </cell>
          <cell r="W583">
            <v>0</v>
          </cell>
          <cell r="X583">
            <v>0</v>
          </cell>
          <cell r="Y583">
            <v>0</v>
          </cell>
          <cell r="Z583">
            <v>0</v>
          </cell>
          <cell r="AA583">
            <v>-73</v>
          </cell>
          <cell r="AB583">
            <v>0</v>
          </cell>
          <cell r="AC583">
            <v>0</v>
          </cell>
          <cell r="AD583">
            <v>-2262.2000000001863</v>
          </cell>
          <cell r="AE583">
            <v>-1688.4500000029802</v>
          </cell>
          <cell r="AF583">
            <v>-102.60000000009313</v>
          </cell>
          <cell r="AG583">
            <v>-512.89999999990687</v>
          </cell>
          <cell r="AH583">
            <v>-1036.8999999999069</v>
          </cell>
          <cell r="AI583">
            <v>-12.5</v>
          </cell>
          <cell r="AJ583">
            <v>0</v>
          </cell>
          <cell r="AK583">
            <v>0</v>
          </cell>
          <cell r="AL583">
            <v>0</v>
          </cell>
          <cell r="AM583">
            <v>0</v>
          </cell>
          <cell r="AN583">
            <v>0</v>
          </cell>
          <cell r="AO583">
            <v>0</v>
          </cell>
          <cell r="AP583">
            <v>0</v>
          </cell>
          <cell r="AQ583">
            <v>-23.549999999988358</v>
          </cell>
          <cell r="AR583">
            <v>656.59999999776483</v>
          </cell>
          <cell r="AS583">
            <v>-200.19999999995343</v>
          </cell>
          <cell r="AT583">
            <v>20.699999999953434</v>
          </cell>
          <cell r="AU583">
            <v>0</v>
          </cell>
          <cell r="AV583">
            <v>1110</v>
          </cell>
          <cell r="AW583">
            <v>75.189999999944121</v>
          </cell>
          <cell r="AX583">
            <v>102.36000000010245</v>
          </cell>
          <cell r="AY583">
            <v>0</v>
          </cell>
          <cell r="AZ583">
            <v>33.700000000186265</v>
          </cell>
          <cell r="BA583">
            <v>15</v>
          </cell>
          <cell r="BB583">
            <v>-385.10000000009313</v>
          </cell>
          <cell r="BC583">
            <v>0</v>
          </cell>
          <cell r="BD583">
            <v>-115.04999999998836</v>
          </cell>
          <cell r="BE583">
            <v>-5266.1500000022352</v>
          </cell>
          <cell r="BF583">
            <v>-36.900000000139698</v>
          </cell>
          <cell r="BG583">
            <v>-6299.8000000000466</v>
          </cell>
          <cell r="BH583">
            <v>103.5999999998603</v>
          </cell>
          <cell r="BI583">
            <v>841.79999999981374</v>
          </cell>
          <cell r="BJ583">
            <v>85.550000000046566</v>
          </cell>
          <cell r="BK583">
            <v>0</v>
          </cell>
          <cell r="BL583">
            <v>0</v>
          </cell>
          <cell r="BM583">
            <v>-37</v>
          </cell>
          <cell r="BN583">
            <v>39.5</v>
          </cell>
          <cell r="BO583">
            <v>-183.69999999995343</v>
          </cell>
          <cell r="BP583">
            <v>0</v>
          </cell>
          <cell r="BQ583">
            <v>220.79999999981374</v>
          </cell>
          <cell r="BR583">
            <v>-1071.3000000007451</v>
          </cell>
          <cell r="BS583">
            <v>26.799999999813735</v>
          </cell>
          <cell r="BT583">
            <v>-2.7000000001862645</v>
          </cell>
          <cell r="BU583">
            <v>168.39999999990687</v>
          </cell>
          <cell r="BV583">
            <v>832.40000000037253</v>
          </cell>
          <cell r="BW583">
            <v>0</v>
          </cell>
          <cell r="BX583">
            <v>-12.699999999953434</v>
          </cell>
          <cell r="BY583">
            <v>-121.40000000037253</v>
          </cell>
          <cell r="BZ583">
            <v>-960.5</v>
          </cell>
          <cell r="CA583">
            <v>-698.5</v>
          </cell>
          <cell r="CB583">
            <v>-230.60000000009313</v>
          </cell>
          <cell r="CC583">
            <v>0</v>
          </cell>
          <cell r="CD583">
            <v>-72.5</v>
          </cell>
          <cell r="CE583">
            <v>-3809.8000000007451</v>
          </cell>
          <cell r="CF583">
            <v>-51.5</v>
          </cell>
          <cell r="CG583">
            <v>-24.400000000139698</v>
          </cell>
          <cell r="CH583">
            <v>-63.599999999860302</v>
          </cell>
          <cell r="CI583">
            <v>-896.79999999981374</v>
          </cell>
          <cell r="CJ583">
            <v>0</v>
          </cell>
          <cell r="CK583">
            <v>0</v>
          </cell>
          <cell r="CL583">
            <v>-1262.5</v>
          </cell>
          <cell r="CM583">
            <v>-327.19999999995343</v>
          </cell>
          <cell r="CN583">
            <v>-332.69999999995343</v>
          </cell>
          <cell r="CO583">
            <v>-582.5999999998603</v>
          </cell>
          <cell r="CP583">
            <v>-265.4000000001397</v>
          </cell>
          <cell r="CQ583">
            <v>-3.1000000000931323</v>
          </cell>
          <cell r="CR583">
            <v>2080.4600000008941</v>
          </cell>
          <cell r="CS583">
            <v>-102</v>
          </cell>
          <cell r="CT583">
            <v>-117.69999999995343</v>
          </cell>
          <cell r="CU583">
            <v>2.3999999999068677</v>
          </cell>
          <cell r="CV583">
            <v>-139.19999999995343</v>
          </cell>
          <cell r="CW583">
            <v>0</v>
          </cell>
          <cell r="CX583">
            <v>-10.340000000025611</v>
          </cell>
          <cell r="CY583">
            <v>-1513.6999999999534</v>
          </cell>
          <cell r="CZ583">
            <v>-467.19999999995343</v>
          </cell>
          <cell r="DA583">
            <v>4860.5999999998603</v>
          </cell>
          <cell r="DB583">
            <v>-277.39999999990687</v>
          </cell>
          <cell r="DC583">
            <v>-130.29999999993015</v>
          </cell>
          <cell r="DD583">
            <v>-24.700000000186265</v>
          </cell>
          <cell r="DE583">
            <v>-3169.3599999975413</v>
          </cell>
          <cell r="DF583">
            <v>-149.9000000001397</v>
          </cell>
          <cell r="DG583">
            <v>-35.899999999906868</v>
          </cell>
          <cell r="DH583">
            <v>10.200000000186265</v>
          </cell>
          <cell r="DI583">
            <v>-326.60000000009313</v>
          </cell>
          <cell r="DJ583">
            <v>0</v>
          </cell>
          <cell r="DK583">
            <v>2.2400000000488944</v>
          </cell>
          <cell r="DL583">
            <v>-1320.8000000000466</v>
          </cell>
          <cell r="DM583">
            <v>-209.5</v>
          </cell>
          <cell r="DN583">
            <v>-801.69999999995343</v>
          </cell>
          <cell r="DO583">
            <v>-186.39999999990687</v>
          </cell>
          <cell r="DP583">
            <v>24</v>
          </cell>
          <cell r="DQ583">
            <v>-175</v>
          </cell>
          <cell r="DR583">
            <v>-2617.2600000016391</v>
          </cell>
          <cell r="DS583">
            <v>-28.200000000186265</v>
          </cell>
          <cell r="DT583">
            <v>-146.5</v>
          </cell>
          <cell r="DU583">
            <v>-60.100000000093132</v>
          </cell>
          <cell r="DV583">
            <v>357.59999999962747</v>
          </cell>
          <cell r="DW583">
            <v>0</v>
          </cell>
          <cell r="DX583">
            <v>77.139999999897555</v>
          </cell>
          <cell r="DY583">
            <v>-415.29999999981374</v>
          </cell>
          <cell r="DZ583">
            <v>-984.9000000001397</v>
          </cell>
          <cell r="EA583">
            <v>-828.10000000009313</v>
          </cell>
          <cell r="EB583">
            <v>-67.899999999906868</v>
          </cell>
          <cell r="EC583">
            <v>-34.5</v>
          </cell>
          <cell r="ED583">
            <v>-486.5</v>
          </cell>
        </row>
        <row r="584">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0</v>
          </cell>
          <cell r="CB584">
            <v>0</v>
          </cell>
          <cell r="CC584">
            <v>0</v>
          </cell>
          <cell r="CD584">
            <v>0</v>
          </cell>
          <cell r="CE584">
            <v>0</v>
          </cell>
          <cell r="CF584">
            <v>0</v>
          </cell>
          <cell r="CG584">
            <v>0</v>
          </cell>
          <cell r="CH584">
            <v>0</v>
          </cell>
          <cell r="CI584">
            <v>0</v>
          </cell>
          <cell r="CJ584">
            <v>0</v>
          </cell>
          <cell r="CK584">
            <v>0</v>
          </cell>
          <cell r="CL584">
            <v>0</v>
          </cell>
          <cell r="CM584">
            <v>0</v>
          </cell>
          <cell r="CN584">
            <v>0</v>
          </cell>
          <cell r="CO584">
            <v>0</v>
          </cell>
          <cell r="CP584">
            <v>0</v>
          </cell>
          <cell r="CQ584">
            <v>0</v>
          </cell>
          <cell r="CR584">
            <v>0</v>
          </cell>
          <cell r="CS584">
            <v>0</v>
          </cell>
          <cell r="CT584">
            <v>0</v>
          </cell>
          <cell r="CU584">
            <v>0</v>
          </cell>
          <cell r="CV584">
            <v>0</v>
          </cell>
          <cell r="CW584">
            <v>0</v>
          </cell>
          <cell r="CX584">
            <v>0</v>
          </cell>
          <cell r="CY584">
            <v>0</v>
          </cell>
          <cell r="CZ584">
            <v>0</v>
          </cell>
          <cell r="DA584">
            <v>0</v>
          </cell>
          <cell r="DB584">
            <v>0</v>
          </cell>
          <cell r="DC584">
            <v>0</v>
          </cell>
          <cell r="DD584">
            <v>0</v>
          </cell>
          <cell r="DE584">
            <v>0</v>
          </cell>
          <cell r="DF584">
            <v>0</v>
          </cell>
          <cell r="DG584">
            <v>0</v>
          </cell>
          <cell r="DH584">
            <v>0</v>
          </cell>
          <cell r="DI584">
            <v>0</v>
          </cell>
          <cell r="DJ584">
            <v>0</v>
          </cell>
          <cell r="DK584">
            <v>0</v>
          </cell>
          <cell r="DL584">
            <v>0</v>
          </cell>
          <cell r="DM584">
            <v>0</v>
          </cell>
          <cell r="DN584">
            <v>0</v>
          </cell>
          <cell r="DO584">
            <v>0</v>
          </cell>
          <cell r="DP584">
            <v>0</v>
          </cell>
          <cell r="DQ584">
            <v>0</v>
          </cell>
          <cell r="DR584">
            <v>0</v>
          </cell>
          <cell r="DS584">
            <v>0</v>
          </cell>
          <cell r="DT584">
            <v>0</v>
          </cell>
          <cell r="DU584">
            <v>0</v>
          </cell>
          <cell r="DV584">
            <v>0</v>
          </cell>
          <cell r="DW584">
            <v>0</v>
          </cell>
          <cell r="DX584">
            <v>0</v>
          </cell>
          <cell r="DY584">
            <v>0</v>
          </cell>
          <cell r="DZ584">
            <v>0</v>
          </cell>
          <cell r="EA584">
            <v>0</v>
          </cell>
          <cell r="EB584">
            <v>0</v>
          </cell>
          <cell r="EC584">
            <v>0</v>
          </cell>
          <cell r="ED584">
            <v>0</v>
          </cell>
        </row>
        <row r="585">
          <cell r="F585">
            <v>-451.9000000001397</v>
          </cell>
          <cell r="G585">
            <v>-10.440000000002328</v>
          </cell>
          <cell r="H585">
            <v>0</v>
          </cell>
          <cell r="I585">
            <v>0</v>
          </cell>
          <cell r="J585">
            <v>0</v>
          </cell>
          <cell r="K585">
            <v>-303.90000000037253</v>
          </cell>
          <cell r="L585">
            <v>-181</v>
          </cell>
          <cell r="M585">
            <v>-32.080000000074506</v>
          </cell>
          <cell r="N585">
            <v>-18.459999999962747</v>
          </cell>
          <cell r="O585">
            <v>0</v>
          </cell>
          <cell r="P585">
            <v>0</v>
          </cell>
          <cell r="Q585">
            <v>0</v>
          </cell>
          <cell r="R585">
            <v>-1364.4620000012219</v>
          </cell>
          <cell r="S585">
            <v>0</v>
          </cell>
          <cell r="T585">
            <v>0</v>
          </cell>
          <cell r="U585">
            <v>-50.5</v>
          </cell>
          <cell r="V585">
            <v>-8.0200000000186265</v>
          </cell>
          <cell r="W585">
            <v>-477.35999999986961</v>
          </cell>
          <cell r="X585">
            <v>-337.13999999989755</v>
          </cell>
          <cell r="Y585">
            <v>-31.399999999906868</v>
          </cell>
          <cell r="Z585">
            <v>-76.879999999888241</v>
          </cell>
          <cell r="AA585">
            <v>-160.89000000013039</v>
          </cell>
          <cell r="AB585">
            <v>-20.018999999971129</v>
          </cell>
          <cell r="AC585">
            <v>-41.500000000465661</v>
          </cell>
          <cell r="AD585">
            <v>-160.75299999999697</v>
          </cell>
          <cell r="AE585">
            <v>-5763.1419999971986</v>
          </cell>
          <cell r="AF585">
            <v>-2031.2510000001639</v>
          </cell>
          <cell r="AG585">
            <v>-1862.7999999998137</v>
          </cell>
          <cell r="AH585">
            <v>-64.099999999860302</v>
          </cell>
          <cell r="AI585">
            <v>-656.06999999983236</v>
          </cell>
          <cell r="AJ585">
            <v>-132</v>
          </cell>
          <cell r="AK585">
            <v>-180.27999999979511</v>
          </cell>
          <cell r="AL585">
            <v>-200.27999999979511</v>
          </cell>
          <cell r="AM585">
            <v>-441.83000000007451</v>
          </cell>
          <cell r="AN585">
            <v>-194.53099999995902</v>
          </cell>
          <cell r="AO585">
            <v>0</v>
          </cell>
          <cell r="AP585">
            <v>0</v>
          </cell>
          <cell r="AQ585">
            <v>0</v>
          </cell>
          <cell r="AR585">
            <v>-7696.4809999987483</v>
          </cell>
          <cell r="AS585">
            <v>-77.422999999995227</v>
          </cell>
          <cell r="AT585">
            <v>-28.662000000011176</v>
          </cell>
          <cell r="AU585">
            <v>-8200.1000000000931</v>
          </cell>
          <cell r="AV585">
            <v>562.70000000018626</v>
          </cell>
          <cell r="AW585">
            <v>414.55999999959022</v>
          </cell>
          <cell r="AX585">
            <v>273.41999999992549</v>
          </cell>
          <cell r="AY585">
            <v>-98.729999999981374</v>
          </cell>
          <cell r="AZ585">
            <v>-17.299999999813735</v>
          </cell>
          <cell r="BA585">
            <v>-26.899999999906868</v>
          </cell>
          <cell r="BB585">
            <v>-12.72199999995064</v>
          </cell>
          <cell r="BC585">
            <v>-483.25</v>
          </cell>
          <cell r="BD585">
            <v>-2.0740000000005239</v>
          </cell>
          <cell r="BE585">
            <v>-1991.0859999991953</v>
          </cell>
          <cell r="BF585">
            <v>-580.25500000012107</v>
          </cell>
          <cell r="BG585">
            <v>-1513.8899999998976</v>
          </cell>
          <cell r="BH585">
            <v>-256.20000000018626</v>
          </cell>
          <cell r="BI585">
            <v>288.48999999975786</v>
          </cell>
          <cell r="BJ585">
            <v>116.86000000033528</v>
          </cell>
          <cell r="BK585">
            <v>24.575000000186265</v>
          </cell>
          <cell r="BL585">
            <v>-87.589999999850988</v>
          </cell>
          <cell r="BM585">
            <v>-19.319999999832362</v>
          </cell>
          <cell r="BN585">
            <v>-16.279999999795109</v>
          </cell>
          <cell r="BO585">
            <v>-8.1200000001117587</v>
          </cell>
          <cell r="BP585">
            <v>-778.10400000005029</v>
          </cell>
          <cell r="BQ585">
            <v>838.74800000007963</v>
          </cell>
          <cell r="BR585">
            <v>-1994.8239999972284</v>
          </cell>
          <cell r="BS585">
            <v>-630.98999999999069</v>
          </cell>
          <cell r="BT585">
            <v>-70.84499999997206</v>
          </cell>
          <cell r="BU585">
            <v>41.809999999590218</v>
          </cell>
          <cell r="BV585">
            <v>361.43999999994412</v>
          </cell>
          <cell r="BW585">
            <v>-378</v>
          </cell>
          <cell r="BX585">
            <v>-388.06400000024587</v>
          </cell>
          <cell r="BY585">
            <v>-10.879999999888241</v>
          </cell>
          <cell r="BZ585">
            <v>-61.640000000130385</v>
          </cell>
          <cell r="CA585">
            <v>12.444999999832362</v>
          </cell>
          <cell r="CB585">
            <v>-393.63999999989755</v>
          </cell>
          <cell r="CC585">
            <v>-462</v>
          </cell>
          <cell r="CD585">
            <v>-14.459999999991851</v>
          </cell>
          <cell r="CE585">
            <v>-41019.501000000164</v>
          </cell>
          <cell r="CF585">
            <v>-484.74399999994785</v>
          </cell>
          <cell r="CG585">
            <v>-343.79999999981374</v>
          </cell>
          <cell r="CH585">
            <v>-230.60000000009313</v>
          </cell>
          <cell r="CI585">
            <v>-389.05999999959022</v>
          </cell>
          <cell r="CJ585">
            <v>29.470000000001164</v>
          </cell>
          <cell r="CK585">
            <v>100</v>
          </cell>
          <cell r="CL585">
            <v>-1307.8199999998324</v>
          </cell>
          <cell r="CM585">
            <v>-36760.075999999885</v>
          </cell>
          <cell r="CN585">
            <v>-502.56000000005588</v>
          </cell>
          <cell r="CO585">
            <v>-126.38000000012107</v>
          </cell>
          <cell r="CP585">
            <v>-980.4769999999553</v>
          </cell>
          <cell r="CQ585">
            <v>-23.453999999997905</v>
          </cell>
          <cell r="CR585">
            <v>-5385.7560000009835</v>
          </cell>
          <cell r="CS585">
            <v>0</v>
          </cell>
          <cell r="CT585">
            <v>-194.61000000010245</v>
          </cell>
          <cell r="CU585">
            <v>-146.84999999997672</v>
          </cell>
          <cell r="CV585">
            <v>0</v>
          </cell>
          <cell r="CW585">
            <v>0</v>
          </cell>
          <cell r="CX585">
            <v>-315.63100000005215</v>
          </cell>
          <cell r="CY585">
            <v>-1084.8100000000559</v>
          </cell>
          <cell r="CZ585">
            <v>-1789.5100000000093</v>
          </cell>
          <cell r="DA585">
            <v>-1189.2849999996834</v>
          </cell>
          <cell r="DB585">
            <v>-191.86000000010245</v>
          </cell>
          <cell r="DC585">
            <v>-473.1999999997206</v>
          </cell>
          <cell r="DD585">
            <v>0</v>
          </cell>
          <cell r="DE585">
            <v>-5459.6800000015646</v>
          </cell>
          <cell r="DF585">
            <v>0</v>
          </cell>
          <cell r="DG585">
            <v>-235.78000000002794</v>
          </cell>
          <cell r="DH585">
            <v>-196.31000000005588</v>
          </cell>
          <cell r="DI585">
            <v>0</v>
          </cell>
          <cell r="DJ585">
            <v>0</v>
          </cell>
          <cell r="DK585">
            <v>-620.70000000018626</v>
          </cell>
          <cell r="DL585">
            <v>-837.14000000013039</v>
          </cell>
          <cell r="DM585">
            <v>-739.07999999984168</v>
          </cell>
          <cell r="DN585">
            <v>-756.86999999987893</v>
          </cell>
          <cell r="DO585">
            <v>-2213.4499999999534</v>
          </cell>
          <cell r="DP585">
            <v>148.33000000007451</v>
          </cell>
          <cell r="DQ585">
            <v>-8.6800000000512227</v>
          </cell>
          <cell r="DR585">
            <v>-1253.5300000011921</v>
          </cell>
          <cell r="DS585">
            <v>26.041000000201166</v>
          </cell>
          <cell r="DT585">
            <v>44.469000000040978</v>
          </cell>
          <cell r="DU585">
            <v>-139.66300000017509</v>
          </cell>
          <cell r="DV585">
            <v>0</v>
          </cell>
          <cell r="DW585">
            <v>0</v>
          </cell>
          <cell r="DX585">
            <v>-996.5999999998603</v>
          </cell>
          <cell r="DY585">
            <v>0.58000000007450581</v>
          </cell>
          <cell r="DZ585">
            <v>-216.3699999996461</v>
          </cell>
          <cell r="EA585">
            <v>87.5</v>
          </cell>
          <cell r="EB585">
            <v>-29.800000000046566</v>
          </cell>
          <cell r="EC585">
            <v>-249.20000000018626</v>
          </cell>
          <cell r="ED585">
            <v>219.51300000003539</v>
          </cell>
        </row>
        <row r="586">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0</v>
          </cell>
          <cell r="CB586">
            <v>0</v>
          </cell>
          <cell r="CC586">
            <v>0</v>
          </cell>
          <cell r="CD586">
            <v>0</v>
          </cell>
          <cell r="CE586">
            <v>367.80000000004657</v>
          </cell>
          <cell r="CF586">
            <v>0</v>
          </cell>
          <cell r="CG586">
            <v>0</v>
          </cell>
          <cell r="CH586">
            <v>0</v>
          </cell>
          <cell r="CI586">
            <v>0</v>
          </cell>
          <cell r="CJ586">
            <v>0</v>
          </cell>
          <cell r="CK586">
            <v>0</v>
          </cell>
          <cell r="CL586">
            <v>367.80000000004657</v>
          </cell>
          <cell r="CM586">
            <v>0</v>
          </cell>
          <cell r="CN586">
            <v>0</v>
          </cell>
          <cell r="CO586">
            <v>0</v>
          </cell>
          <cell r="CP586">
            <v>0</v>
          </cell>
          <cell r="CQ586">
            <v>0</v>
          </cell>
          <cell r="CR586">
            <v>0</v>
          </cell>
          <cell r="CS586">
            <v>0</v>
          </cell>
          <cell r="CT586">
            <v>0</v>
          </cell>
          <cell r="CU586">
            <v>0</v>
          </cell>
          <cell r="CV586">
            <v>0</v>
          </cell>
          <cell r="CW586">
            <v>0</v>
          </cell>
          <cell r="CX586">
            <v>0</v>
          </cell>
          <cell r="CY586">
            <v>0</v>
          </cell>
          <cell r="CZ586">
            <v>0</v>
          </cell>
          <cell r="DA586">
            <v>0</v>
          </cell>
          <cell r="DB586">
            <v>0</v>
          </cell>
          <cell r="DC586">
            <v>0</v>
          </cell>
          <cell r="DD586">
            <v>0</v>
          </cell>
          <cell r="DE586">
            <v>0</v>
          </cell>
          <cell r="DF586">
            <v>0</v>
          </cell>
          <cell r="DG586">
            <v>0</v>
          </cell>
          <cell r="DH586">
            <v>0</v>
          </cell>
          <cell r="DI586">
            <v>0</v>
          </cell>
          <cell r="DJ586">
            <v>0</v>
          </cell>
          <cell r="DK586">
            <v>0</v>
          </cell>
          <cell r="DL586">
            <v>0</v>
          </cell>
          <cell r="DM586">
            <v>0</v>
          </cell>
          <cell r="DN586">
            <v>0</v>
          </cell>
          <cell r="DO586">
            <v>0</v>
          </cell>
          <cell r="DP586">
            <v>0</v>
          </cell>
          <cell r="DQ586">
            <v>0</v>
          </cell>
          <cell r="DR586">
            <v>0</v>
          </cell>
          <cell r="DS586">
            <v>0</v>
          </cell>
          <cell r="DT586">
            <v>0</v>
          </cell>
          <cell r="DU586">
            <v>0</v>
          </cell>
          <cell r="DV586">
            <v>0</v>
          </cell>
          <cell r="DW586">
            <v>0</v>
          </cell>
          <cell r="DX586">
            <v>0</v>
          </cell>
          <cell r="DY586">
            <v>0</v>
          </cell>
          <cell r="DZ586">
            <v>0</v>
          </cell>
          <cell r="EA586">
            <v>0</v>
          </cell>
          <cell r="EB586">
            <v>0</v>
          </cell>
          <cell r="EC586">
            <v>0</v>
          </cell>
          <cell r="ED586">
            <v>0</v>
          </cell>
        </row>
        <row r="587">
          <cell r="F587">
            <v>0</v>
          </cell>
          <cell r="G587">
            <v>0</v>
          </cell>
          <cell r="H587">
            <v>0</v>
          </cell>
          <cell r="I587">
            <v>0</v>
          </cell>
          <cell r="J587">
            <v>0</v>
          </cell>
          <cell r="K587">
            <v>0</v>
          </cell>
          <cell r="L587">
            <v>0</v>
          </cell>
          <cell r="M587">
            <v>-0.71000000002095476</v>
          </cell>
          <cell r="N587">
            <v>0</v>
          </cell>
          <cell r="O587">
            <v>-161.43799999999464</v>
          </cell>
          <cell r="P587">
            <v>0</v>
          </cell>
          <cell r="Q587">
            <v>0</v>
          </cell>
          <cell r="R587">
            <v>-1612.476000000257</v>
          </cell>
          <cell r="S587">
            <v>0</v>
          </cell>
          <cell r="T587">
            <v>-1.2930000000051223</v>
          </cell>
          <cell r="U587">
            <v>0</v>
          </cell>
          <cell r="V587">
            <v>0</v>
          </cell>
          <cell r="W587">
            <v>0</v>
          </cell>
          <cell r="X587">
            <v>-27.255000000004657</v>
          </cell>
          <cell r="Y587">
            <v>-428.98999999999069</v>
          </cell>
          <cell r="Z587">
            <v>-744.35000000009313</v>
          </cell>
          <cell r="AA587">
            <v>-9.75</v>
          </cell>
          <cell r="AB587">
            <v>-239.40000000002328</v>
          </cell>
          <cell r="AC587">
            <v>-161.43799999999464</v>
          </cell>
          <cell r="AD587">
            <v>0</v>
          </cell>
          <cell r="AE587">
            <v>-907.88600000040606</v>
          </cell>
          <cell r="AF587">
            <v>484.31200000000536</v>
          </cell>
          <cell r="AG587">
            <v>0</v>
          </cell>
          <cell r="AH587">
            <v>0</v>
          </cell>
          <cell r="AI587">
            <v>-1.8660000000381842</v>
          </cell>
          <cell r="AJ587">
            <v>0</v>
          </cell>
          <cell r="AK587">
            <v>-271.46000000007916</v>
          </cell>
          <cell r="AL587">
            <v>-36.830000000074506</v>
          </cell>
          <cell r="AM587">
            <v>-468.10000000009313</v>
          </cell>
          <cell r="AN587">
            <v>-295.79000000003725</v>
          </cell>
          <cell r="AO587">
            <v>-316.97999999998137</v>
          </cell>
          <cell r="AP587">
            <v>-1.1720000000059372</v>
          </cell>
          <cell r="AQ587">
            <v>0</v>
          </cell>
          <cell r="AR587">
            <v>840.75000000046566</v>
          </cell>
          <cell r="AS587">
            <v>0</v>
          </cell>
          <cell r="AT587">
            <v>-161.43700000000536</v>
          </cell>
          <cell r="AU587">
            <v>645.75</v>
          </cell>
          <cell r="AV587">
            <v>211.6600000000326</v>
          </cell>
          <cell r="AW587">
            <v>22.970000000030268</v>
          </cell>
          <cell r="AX587">
            <v>68.239999999990687</v>
          </cell>
          <cell r="AY587">
            <v>36.250000000116415</v>
          </cell>
          <cell r="AZ587">
            <v>-133.48000000009779</v>
          </cell>
          <cell r="BA587">
            <v>-76.606000000028871</v>
          </cell>
          <cell r="BB587">
            <v>65.965000000025611</v>
          </cell>
          <cell r="BC587">
            <v>161.43799999999464</v>
          </cell>
          <cell r="BD587">
            <v>0</v>
          </cell>
          <cell r="BE587">
            <v>-601.48799999989569</v>
          </cell>
          <cell r="BF587">
            <v>5.9569999999948777</v>
          </cell>
          <cell r="BG587">
            <v>-7.9260000000067521</v>
          </cell>
          <cell r="BH587">
            <v>29.896000000007916</v>
          </cell>
          <cell r="BI587">
            <v>298.9199999999837</v>
          </cell>
          <cell r="BJ587">
            <v>165.29499999992549</v>
          </cell>
          <cell r="BK587">
            <v>-2.9199999999837019</v>
          </cell>
          <cell r="BL587">
            <v>-522.89500000001863</v>
          </cell>
          <cell r="BM587">
            <v>-575.47999999986496</v>
          </cell>
          <cell r="BN587">
            <v>-54.85999999998603</v>
          </cell>
          <cell r="BO587">
            <v>-116.82499999995343</v>
          </cell>
          <cell r="BP587">
            <v>179.35000000002037</v>
          </cell>
          <cell r="BQ587">
            <v>0</v>
          </cell>
          <cell r="BR587">
            <v>666.68339999997988</v>
          </cell>
          <cell r="BS587">
            <v>5.9550000000162981</v>
          </cell>
          <cell r="BT587">
            <v>18.820400000011432</v>
          </cell>
          <cell r="BU587">
            <v>-126.44099999999162</v>
          </cell>
          <cell r="BV587">
            <v>430.80000000004657</v>
          </cell>
          <cell r="BW587">
            <v>-0.25699999998323619</v>
          </cell>
          <cell r="BX587">
            <v>3.9010000000125729</v>
          </cell>
          <cell r="BY587">
            <v>-101.53000000002794</v>
          </cell>
          <cell r="BZ587">
            <v>-168.24599999998463</v>
          </cell>
          <cell r="CA587">
            <v>278.65599999995902</v>
          </cell>
          <cell r="CB587">
            <v>2.1500000000232831</v>
          </cell>
          <cell r="CC587">
            <v>322.875</v>
          </cell>
          <cell r="CD587">
            <v>0</v>
          </cell>
          <cell r="CE587">
            <v>274.328000000678</v>
          </cell>
          <cell r="CF587">
            <v>0</v>
          </cell>
          <cell r="CG587">
            <v>0</v>
          </cell>
          <cell r="CH587">
            <v>0</v>
          </cell>
          <cell r="CI587">
            <v>-156.875</v>
          </cell>
          <cell r="CJ587">
            <v>-3.7559999999939464</v>
          </cell>
          <cell r="CK587">
            <v>2.6560000000026776</v>
          </cell>
          <cell r="CL587">
            <v>-2.0260000000125729</v>
          </cell>
          <cell r="CM587">
            <v>152.00999999995111</v>
          </cell>
          <cell r="CN587">
            <v>-40.555999999982305</v>
          </cell>
          <cell r="CO587">
            <v>0</v>
          </cell>
          <cell r="CP587">
            <v>0</v>
          </cell>
          <cell r="CQ587">
            <v>322.875</v>
          </cell>
          <cell r="CR587">
            <v>-668.83400000003166</v>
          </cell>
          <cell r="CS587">
            <v>0</v>
          </cell>
          <cell r="CT587">
            <v>0</v>
          </cell>
          <cell r="CU587">
            <v>-161.43700000000536</v>
          </cell>
          <cell r="CV587">
            <v>0.99199999999837019</v>
          </cell>
          <cell r="CW587">
            <v>-1.1039999999920838</v>
          </cell>
          <cell r="CX587">
            <v>1.7740000000048894</v>
          </cell>
          <cell r="CY587">
            <v>-7.3629999999538995</v>
          </cell>
          <cell r="CZ587">
            <v>-8.5649999999441206</v>
          </cell>
          <cell r="DA587">
            <v>-170.25400000001537</v>
          </cell>
          <cell r="DB587">
            <v>-161.44000000000233</v>
          </cell>
          <cell r="DC587">
            <v>0</v>
          </cell>
          <cell r="DD587">
            <v>-161.43700000000536</v>
          </cell>
          <cell r="DE587">
            <v>553.48299999977462</v>
          </cell>
          <cell r="DF587">
            <v>0</v>
          </cell>
          <cell r="DG587">
            <v>0</v>
          </cell>
          <cell r="DH587">
            <v>162.2609999999986</v>
          </cell>
          <cell r="DI587">
            <v>5.4979999999923166</v>
          </cell>
          <cell r="DJ587">
            <v>-161.57300000000396</v>
          </cell>
          <cell r="DK587">
            <v>161.11699999999837</v>
          </cell>
          <cell r="DL587">
            <v>0.75800000000162981</v>
          </cell>
          <cell r="DM587">
            <v>-9.2289999999920838</v>
          </cell>
          <cell r="DN587">
            <v>-89.656000000017229</v>
          </cell>
          <cell r="DO587">
            <v>-1.0000000009313226E-2</v>
          </cell>
          <cell r="DP587">
            <v>484.31700000001001</v>
          </cell>
          <cell r="DQ587">
            <v>0</v>
          </cell>
          <cell r="DR587">
            <v>-7.0180000001564622</v>
          </cell>
          <cell r="DS587">
            <v>0</v>
          </cell>
          <cell r="DT587">
            <v>0</v>
          </cell>
          <cell r="DU587">
            <v>-161.43700000000536</v>
          </cell>
          <cell r="DV587">
            <v>1.705999999998312</v>
          </cell>
          <cell r="DW587">
            <v>0.33799999998882413</v>
          </cell>
          <cell r="DX587">
            <v>-1.0700000000069849</v>
          </cell>
          <cell r="DY587">
            <v>3.5599999999976717</v>
          </cell>
          <cell r="DZ587">
            <v>151.63499999995111</v>
          </cell>
          <cell r="EA587">
            <v>-1.7500000000291038</v>
          </cell>
          <cell r="EB587">
            <v>0</v>
          </cell>
          <cell r="EC587">
            <v>0</v>
          </cell>
          <cell r="ED587">
            <v>0</v>
          </cell>
        </row>
        <row r="588">
          <cell r="F588">
            <v>0</v>
          </cell>
          <cell r="G588">
            <v>0</v>
          </cell>
          <cell r="H588">
            <v>0</v>
          </cell>
          <cell r="I588">
            <v>0</v>
          </cell>
          <cell r="J588">
            <v>0</v>
          </cell>
          <cell r="K588">
            <v>0</v>
          </cell>
          <cell r="L588">
            <v>0</v>
          </cell>
          <cell r="M588">
            <v>0</v>
          </cell>
          <cell r="N588">
            <v>0</v>
          </cell>
          <cell r="O588">
            <v>0</v>
          </cell>
          <cell r="P588">
            <v>0</v>
          </cell>
          <cell r="Q588">
            <v>0</v>
          </cell>
          <cell r="R588">
            <v>-5.7699999995529652</v>
          </cell>
          <cell r="S588">
            <v>-5.7699999999604188</v>
          </cell>
          <cell r="T588">
            <v>0</v>
          </cell>
          <cell r="U588">
            <v>0</v>
          </cell>
          <cell r="V588">
            <v>0</v>
          </cell>
          <cell r="W588">
            <v>0</v>
          </cell>
          <cell r="X588">
            <v>0</v>
          </cell>
          <cell r="Y588">
            <v>0</v>
          </cell>
          <cell r="Z588">
            <v>0</v>
          </cell>
          <cell r="AA588">
            <v>0</v>
          </cell>
          <cell r="AB588">
            <v>0</v>
          </cell>
          <cell r="AC588">
            <v>0</v>
          </cell>
          <cell r="AD588">
            <v>0</v>
          </cell>
          <cell r="AE588">
            <v>-48.75</v>
          </cell>
          <cell r="AF588">
            <v>-48.75</v>
          </cell>
          <cell r="AG588">
            <v>0</v>
          </cell>
          <cell r="AH588">
            <v>0</v>
          </cell>
          <cell r="AI588">
            <v>0</v>
          </cell>
          <cell r="AJ588">
            <v>0</v>
          </cell>
          <cell r="AK588">
            <v>0</v>
          </cell>
          <cell r="AL588">
            <v>0</v>
          </cell>
          <cell r="AM588">
            <v>0</v>
          </cell>
          <cell r="AN588">
            <v>0</v>
          </cell>
          <cell r="AO588">
            <v>0</v>
          </cell>
          <cell r="AP588">
            <v>0</v>
          </cell>
          <cell r="AQ588">
            <v>0</v>
          </cell>
          <cell r="AR588">
            <v>-262.47499999962747</v>
          </cell>
          <cell r="AS588">
            <v>-50.5</v>
          </cell>
          <cell r="AT588">
            <v>-120.67499999998836</v>
          </cell>
          <cell r="AU588">
            <v>-41.049999999930151</v>
          </cell>
          <cell r="AV588">
            <v>52.699999999953434</v>
          </cell>
          <cell r="AW588">
            <v>0</v>
          </cell>
          <cell r="AX588">
            <v>20.799999999988358</v>
          </cell>
          <cell r="AY588">
            <v>0</v>
          </cell>
          <cell r="AZ588">
            <v>0</v>
          </cell>
          <cell r="BA588">
            <v>0</v>
          </cell>
          <cell r="BB588">
            <v>0</v>
          </cell>
          <cell r="BC588">
            <v>-123.75</v>
          </cell>
          <cell r="BD588">
            <v>0</v>
          </cell>
          <cell r="BE588">
            <v>-380.84499999973923</v>
          </cell>
          <cell r="BF588">
            <v>-73.174999999988358</v>
          </cell>
          <cell r="BG588">
            <v>0</v>
          </cell>
          <cell r="BH588">
            <v>0</v>
          </cell>
          <cell r="BI588">
            <v>24</v>
          </cell>
          <cell r="BJ588">
            <v>0</v>
          </cell>
          <cell r="BK588">
            <v>0</v>
          </cell>
          <cell r="BL588">
            <v>0</v>
          </cell>
          <cell r="BM588">
            <v>0</v>
          </cell>
          <cell r="BN588">
            <v>0</v>
          </cell>
          <cell r="BO588">
            <v>0</v>
          </cell>
          <cell r="BP588">
            <v>-328.65000000002328</v>
          </cell>
          <cell r="BQ588">
            <v>-3.0199999999604188</v>
          </cell>
          <cell r="BR588">
            <v>-191.17499999981374</v>
          </cell>
          <cell r="BS588">
            <v>-97.075000000011642</v>
          </cell>
          <cell r="BT588">
            <v>-10.199999999953434</v>
          </cell>
          <cell r="BU588">
            <v>0</v>
          </cell>
          <cell r="BV588">
            <v>36.200000000069849</v>
          </cell>
          <cell r="BW588">
            <v>0</v>
          </cell>
          <cell r="BX588">
            <v>0</v>
          </cell>
          <cell r="BY588">
            <v>0</v>
          </cell>
          <cell r="BZ588">
            <v>0</v>
          </cell>
          <cell r="CA588">
            <v>0</v>
          </cell>
          <cell r="CB588">
            <v>-63.299999999930151</v>
          </cell>
          <cell r="CC588">
            <v>-56.799999999988358</v>
          </cell>
          <cell r="CD588">
            <v>0</v>
          </cell>
          <cell r="CE588">
            <v>-138.45999999996275</v>
          </cell>
          <cell r="CF588">
            <v>-27.689999999944121</v>
          </cell>
          <cell r="CG588">
            <v>-46.150000000023283</v>
          </cell>
          <cell r="CH588">
            <v>-25.800000000046566</v>
          </cell>
          <cell r="CI588">
            <v>5.1999999999534339</v>
          </cell>
          <cell r="CJ588">
            <v>0</v>
          </cell>
          <cell r="CK588">
            <v>0</v>
          </cell>
          <cell r="CL588">
            <v>-73.119999999995343</v>
          </cell>
          <cell r="CM588">
            <v>179.20000000006985</v>
          </cell>
          <cell r="CN588">
            <v>-53.849999999976717</v>
          </cell>
          <cell r="CO588">
            <v>-53.5</v>
          </cell>
          <cell r="CP588">
            <v>14.700000000011642</v>
          </cell>
          <cell r="CQ588">
            <v>-57.450000000069849</v>
          </cell>
          <cell r="CR588">
            <v>-772.02500000037253</v>
          </cell>
          <cell r="CS588">
            <v>-18.939999999944121</v>
          </cell>
          <cell r="CT588">
            <v>-74</v>
          </cell>
          <cell r="CU588">
            <v>-36.03000000002794</v>
          </cell>
          <cell r="CV588">
            <v>-42.974999999976717</v>
          </cell>
          <cell r="CW588">
            <v>0</v>
          </cell>
          <cell r="CX588">
            <v>0</v>
          </cell>
          <cell r="CY588">
            <v>-229.80000000004657</v>
          </cell>
          <cell r="CZ588">
            <v>-272.05000000004657</v>
          </cell>
          <cell r="DA588">
            <v>138.19999999995343</v>
          </cell>
          <cell r="DB588">
            <v>-115.60000000009313</v>
          </cell>
          <cell r="DC588">
            <v>-34.299999999988358</v>
          </cell>
          <cell r="DD588">
            <v>-86.53000000002794</v>
          </cell>
          <cell r="DE588">
            <v>-34.744999999180436</v>
          </cell>
          <cell r="DF588">
            <v>-37.25</v>
          </cell>
          <cell r="DG588">
            <v>-9</v>
          </cell>
          <cell r="DH588">
            <v>-17.674999999988358</v>
          </cell>
          <cell r="DI588">
            <v>-5.3199999999487773</v>
          </cell>
          <cell r="DJ588">
            <v>0</v>
          </cell>
          <cell r="DK588">
            <v>38.34499999997206</v>
          </cell>
          <cell r="DL588">
            <v>486.44999999995343</v>
          </cell>
          <cell r="DM588">
            <v>-232.17499999998836</v>
          </cell>
          <cell r="DN588">
            <v>-83.399999999906868</v>
          </cell>
          <cell r="DO588">
            <v>-85.849999999976717</v>
          </cell>
          <cell r="DP588">
            <v>-28.169999999983702</v>
          </cell>
          <cell r="DQ588">
            <v>-60.699999999953434</v>
          </cell>
          <cell r="DR588">
            <v>-1402.8799999998882</v>
          </cell>
          <cell r="DS588">
            <v>-148.28000000002794</v>
          </cell>
          <cell r="DT588">
            <v>-88.149999999906868</v>
          </cell>
          <cell r="DU588">
            <v>-712.59999999997672</v>
          </cell>
          <cell r="DV588">
            <v>0</v>
          </cell>
          <cell r="DW588">
            <v>0</v>
          </cell>
          <cell r="DX588">
            <v>-229</v>
          </cell>
          <cell r="DY588">
            <v>0</v>
          </cell>
          <cell r="DZ588">
            <v>0</v>
          </cell>
          <cell r="EA588">
            <v>9.1499999999068677</v>
          </cell>
          <cell r="EB588">
            <v>-2.9500000000698492</v>
          </cell>
          <cell r="EC588">
            <v>-71</v>
          </cell>
          <cell r="ED588">
            <v>-160.05000000004657</v>
          </cell>
        </row>
        <row r="589">
          <cell r="F589">
            <v>-150.57000000000698</v>
          </cell>
          <cell r="G589">
            <v>0</v>
          </cell>
          <cell r="H589">
            <v>0</v>
          </cell>
          <cell r="I589">
            <v>0</v>
          </cell>
          <cell r="J589">
            <v>-214.59999999962747</v>
          </cell>
          <cell r="K589">
            <v>-311.59999999962747</v>
          </cell>
          <cell r="L589">
            <v>-22.200000000186265</v>
          </cell>
          <cell r="M589">
            <v>0</v>
          </cell>
          <cell r="N589">
            <v>0</v>
          </cell>
          <cell r="O589">
            <v>0</v>
          </cell>
          <cell r="P589">
            <v>0</v>
          </cell>
          <cell r="Q589">
            <v>-76.5</v>
          </cell>
          <cell r="R589">
            <v>-895.69999999552965</v>
          </cell>
          <cell r="S589">
            <v>-377.70000000018626</v>
          </cell>
          <cell r="T589">
            <v>0</v>
          </cell>
          <cell r="U589">
            <v>0</v>
          </cell>
          <cell r="V589">
            <v>0</v>
          </cell>
          <cell r="W589">
            <v>-387.70000000018626</v>
          </cell>
          <cell r="X589">
            <v>0</v>
          </cell>
          <cell r="Y589">
            <v>0</v>
          </cell>
          <cell r="Z589">
            <v>0</v>
          </cell>
          <cell r="AA589">
            <v>0</v>
          </cell>
          <cell r="AB589">
            <v>0</v>
          </cell>
          <cell r="AC589">
            <v>0</v>
          </cell>
          <cell r="AD589">
            <v>-130.29999999981374</v>
          </cell>
          <cell r="AE589">
            <v>-3998.0999999977648</v>
          </cell>
          <cell r="AF589">
            <v>-1251.4000000003725</v>
          </cell>
          <cell r="AG589">
            <v>-1049.7999999998137</v>
          </cell>
          <cell r="AH589">
            <v>-54.700000000186265</v>
          </cell>
          <cell r="AI589">
            <v>0</v>
          </cell>
          <cell r="AJ589">
            <v>-86.199999999720603</v>
          </cell>
          <cell r="AK589">
            <v>0</v>
          </cell>
          <cell r="AL589">
            <v>0</v>
          </cell>
          <cell r="AM589">
            <v>0</v>
          </cell>
          <cell r="AN589">
            <v>0</v>
          </cell>
          <cell r="AO589">
            <v>0</v>
          </cell>
          <cell r="AP589">
            <v>0</v>
          </cell>
          <cell r="AQ589">
            <v>-1556</v>
          </cell>
          <cell r="AR589">
            <v>-15211.5</v>
          </cell>
          <cell r="AS589">
            <v>-1078.2000000001863</v>
          </cell>
          <cell r="AT589">
            <v>-339</v>
          </cell>
          <cell r="AU589">
            <v>-12862.09999999986</v>
          </cell>
          <cell r="AV589">
            <v>101</v>
          </cell>
          <cell r="AW589">
            <v>7.7999999998137355</v>
          </cell>
          <cell r="AX589">
            <v>9.400000000372529</v>
          </cell>
          <cell r="AY589">
            <v>0</v>
          </cell>
          <cell r="AZ589">
            <v>0</v>
          </cell>
          <cell r="BA589">
            <v>130.5</v>
          </cell>
          <cell r="BB589">
            <v>-132.39999999990687</v>
          </cell>
          <cell r="BC589">
            <v>-380.1999999997206</v>
          </cell>
          <cell r="BD589">
            <v>-668.29999999981374</v>
          </cell>
          <cell r="BE589">
            <v>-4926.8999999985099</v>
          </cell>
          <cell r="BF589">
            <v>-1301.7999999998137</v>
          </cell>
          <cell r="BG589">
            <v>-2323.4000000003725</v>
          </cell>
          <cell r="BH589">
            <v>-66</v>
          </cell>
          <cell r="BI589">
            <v>154.29999999981374</v>
          </cell>
          <cell r="BJ589">
            <v>119.20000000018626</v>
          </cell>
          <cell r="BK589">
            <v>-61.599999999627471</v>
          </cell>
          <cell r="BL589">
            <v>0</v>
          </cell>
          <cell r="BM589">
            <v>0</v>
          </cell>
          <cell r="BN589">
            <v>0</v>
          </cell>
          <cell r="BO589">
            <v>0</v>
          </cell>
          <cell r="BP589">
            <v>-1033.5999999996275</v>
          </cell>
          <cell r="BQ589">
            <v>-414</v>
          </cell>
          <cell r="BR589">
            <v>-3784.1999999992549</v>
          </cell>
          <cell r="BS589">
            <v>-939.30000000004657</v>
          </cell>
          <cell r="BT589">
            <v>-503.79999999981374</v>
          </cell>
          <cell r="BU589">
            <v>-183.5</v>
          </cell>
          <cell r="BV589">
            <v>183.29999999981374</v>
          </cell>
          <cell r="BW589">
            <v>-100.5</v>
          </cell>
          <cell r="BX589">
            <v>-238.20000000018626</v>
          </cell>
          <cell r="BY589">
            <v>0</v>
          </cell>
          <cell r="BZ589">
            <v>0</v>
          </cell>
          <cell r="CA589">
            <v>10</v>
          </cell>
          <cell r="CB589">
            <v>-602.5</v>
          </cell>
          <cell r="CC589">
            <v>-550.39999999990687</v>
          </cell>
          <cell r="CD589">
            <v>-859.29999999981374</v>
          </cell>
          <cell r="CE589">
            <v>-7165.0399999953806</v>
          </cell>
          <cell r="CF589">
            <v>-990.5</v>
          </cell>
          <cell r="CG589">
            <v>-1009.2000000001863</v>
          </cell>
          <cell r="CH589">
            <v>-441</v>
          </cell>
          <cell r="CI589">
            <v>42.200000000186265</v>
          </cell>
          <cell r="CJ589">
            <v>-13.799999999813735</v>
          </cell>
          <cell r="CK589">
            <v>39.699999999953434</v>
          </cell>
          <cell r="CL589">
            <v>-2092.5999999996275</v>
          </cell>
          <cell r="CM589">
            <v>-723.5</v>
          </cell>
          <cell r="CN589">
            <v>165.10000000009313</v>
          </cell>
          <cell r="CO589">
            <v>-151.8399999999674</v>
          </cell>
          <cell r="CP589">
            <v>-1043.6000000000931</v>
          </cell>
          <cell r="CQ589">
            <v>-946</v>
          </cell>
          <cell r="CR589">
            <v>27102.19999999553</v>
          </cell>
          <cell r="CS589">
            <v>-671.8000000002794</v>
          </cell>
          <cell r="CT589">
            <v>-918.10000000009313</v>
          </cell>
          <cell r="CU589">
            <v>-433.60000000009313</v>
          </cell>
          <cell r="CV589">
            <v>-246.69999999995343</v>
          </cell>
          <cell r="CW589">
            <v>2391.3999999999069</v>
          </cell>
          <cell r="CX589">
            <v>-83</v>
          </cell>
          <cell r="CY589">
            <v>-1569.5999999996275</v>
          </cell>
          <cell r="CZ589">
            <v>-4370</v>
          </cell>
          <cell r="DA589">
            <v>34951.5</v>
          </cell>
          <cell r="DB589">
            <v>-473.19999999995343</v>
          </cell>
          <cell r="DC589">
            <v>-1325.6999999997206</v>
          </cell>
          <cell r="DD589">
            <v>-149</v>
          </cell>
          <cell r="DE589">
            <v>-11113.849999997765</v>
          </cell>
          <cell r="DF589">
            <v>-629.29999999981374</v>
          </cell>
          <cell r="DG589">
            <v>-779.5999999998603</v>
          </cell>
          <cell r="DH589">
            <v>-456</v>
          </cell>
          <cell r="DI589">
            <v>-72.400000000139698</v>
          </cell>
          <cell r="DJ589">
            <v>192.9000000001397</v>
          </cell>
          <cell r="DK589">
            <v>-3442.3999999999069</v>
          </cell>
          <cell r="DL589">
            <v>-1536.7999999998137</v>
          </cell>
          <cell r="DM589">
            <v>-1644.7999999998137</v>
          </cell>
          <cell r="DN589">
            <v>-1333.3999999999069</v>
          </cell>
          <cell r="DO589">
            <v>-416.8499999998603</v>
          </cell>
          <cell r="DP589">
            <v>141.59999999962747</v>
          </cell>
          <cell r="DQ589">
            <v>-1136.7999999998137</v>
          </cell>
          <cell r="DR589">
            <v>-4561.7999999970198</v>
          </cell>
          <cell r="DS589">
            <v>-368.29999999981374</v>
          </cell>
          <cell r="DT589">
            <v>-370</v>
          </cell>
          <cell r="DU589">
            <v>-54.800000000046566</v>
          </cell>
          <cell r="DV589">
            <v>112.89999999990687</v>
          </cell>
          <cell r="DW589">
            <v>-290.70000000018626</v>
          </cell>
          <cell r="DX589">
            <v>-1555.2000000001863</v>
          </cell>
          <cell r="DY589">
            <v>-83.299999999813735</v>
          </cell>
          <cell r="DZ589">
            <v>-186</v>
          </cell>
          <cell r="EA589">
            <v>88.5</v>
          </cell>
          <cell r="EB589">
            <v>-619.5</v>
          </cell>
          <cell r="EC589">
            <v>-722.40000000037253</v>
          </cell>
          <cell r="ED589">
            <v>-513</v>
          </cell>
        </row>
        <row r="590">
          <cell r="F590">
            <v>-6.8000000000465661</v>
          </cell>
          <cell r="G590">
            <v>-17.100000000093132</v>
          </cell>
          <cell r="H590">
            <v>-57.399999999906868</v>
          </cell>
          <cell r="I590">
            <v>0</v>
          </cell>
          <cell r="J590">
            <v>-477.4000000001397</v>
          </cell>
          <cell r="K590">
            <v>-972.5</v>
          </cell>
          <cell r="L590">
            <v>-908.0500000002794</v>
          </cell>
          <cell r="M590">
            <v>-33.024999999906868</v>
          </cell>
          <cell r="N590">
            <v>-282.96399999968708</v>
          </cell>
          <cell r="O590">
            <v>-80.799999999813735</v>
          </cell>
          <cell r="P590">
            <v>0</v>
          </cell>
          <cell r="Q590">
            <v>-4849</v>
          </cell>
          <cell r="R590">
            <v>-5842.6000000014901</v>
          </cell>
          <cell r="S590">
            <v>-421.60000000009313</v>
          </cell>
          <cell r="T590">
            <v>-718</v>
          </cell>
          <cell r="U590">
            <v>-194.70000000018626</v>
          </cell>
          <cell r="V590">
            <v>-2.0499999998137355</v>
          </cell>
          <cell r="W590">
            <v>-322.10999999986961</v>
          </cell>
          <cell r="X590">
            <v>-207.46000000019558</v>
          </cell>
          <cell r="Y590">
            <v>-1055.4400000004098</v>
          </cell>
          <cell r="Z590">
            <v>-569.35000000009313</v>
          </cell>
          <cell r="AA590">
            <v>-612.8699999996461</v>
          </cell>
          <cell r="AB590">
            <v>-944.31999999983236</v>
          </cell>
          <cell r="AC590">
            <v>-45</v>
          </cell>
          <cell r="AD590">
            <v>-749.70000000018626</v>
          </cell>
          <cell r="AE590">
            <v>-5539.0600000023842</v>
          </cell>
          <cell r="AF590">
            <v>3138.3000000000466</v>
          </cell>
          <cell r="AG590">
            <v>-1028.3999999999069</v>
          </cell>
          <cell r="AH590">
            <v>-1518</v>
          </cell>
          <cell r="AI590">
            <v>-382.70000000018626</v>
          </cell>
          <cell r="AJ590">
            <v>-478.25</v>
          </cell>
          <cell r="AK590">
            <v>-217.22999999998137</v>
          </cell>
          <cell r="AL590">
            <v>-832.59999999962747</v>
          </cell>
          <cell r="AM590">
            <v>-740.26000000024214</v>
          </cell>
          <cell r="AN590">
            <v>-2802.2700000000186</v>
          </cell>
          <cell r="AO590">
            <v>-348.34999999962747</v>
          </cell>
          <cell r="AP590">
            <v>0</v>
          </cell>
          <cell r="AQ590">
            <v>-329.30000000004657</v>
          </cell>
          <cell r="AR590">
            <v>64396.913999997079</v>
          </cell>
          <cell r="AS590">
            <v>-270.5</v>
          </cell>
          <cell r="AT590">
            <v>-28.599999999976717</v>
          </cell>
          <cell r="AU590">
            <v>66376.800000000047</v>
          </cell>
          <cell r="AV590">
            <v>475.5699999993667</v>
          </cell>
          <cell r="AW590">
            <v>-359</v>
          </cell>
          <cell r="AX590">
            <v>-194.10000000009313</v>
          </cell>
          <cell r="AY590">
            <v>-377.77999999979511</v>
          </cell>
          <cell r="AZ590">
            <v>-41.889999999664724</v>
          </cell>
          <cell r="BA590">
            <v>-320.05599999986589</v>
          </cell>
          <cell r="BB590">
            <v>-381.33000000007451</v>
          </cell>
          <cell r="BC590">
            <v>-368.39999999990687</v>
          </cell>
          <cell r="BD590">
            <v>-113.80000000004657</v>
          </cell>
          <cell r="BE590">
            <v>24158.345999997109</v>
          </cell>
          <cell r="BF590">
            <v>-53.800000000046566</v>
          </cell>
          <cell r="BG590">
            <v>28526.120000000112</v>
          </cell>
          <cell r="BH590">
            <v>17.600000000093132</v>
          </cell>
          <cell r="BI590">
            <v>426.20000000018626</v>
          </cell>
          <cell r="BJ590">
            <v>-356.93999999947846</v>
          </cell>
          <cell r="BK590">
            <v>-244.77999999932945</v>
          </cell>
          <cell r="BL590">
            <v>-602.72999999998137</v>
          </cell>
          <cell r="BM590">
            <v>-78.609999999869615</v>
          </cell>
          <cell r="BN590">
            <v>-127.46400000015274</v>
          </cell>
          <cell r="BO590">
            <v>-237.45000000018626</v>
          </cell>
          <cell r="BP590">
            <v>-366.60000000009313</v>
          </cell>
          <cell r="BQ590">
            <v>-2743.2000000001863</v>
          </cell>
          <cell r="BR590">
            <v>-2177.5249999947846</v>
          </cell>
          <cell r="BS590">
            <v>-36.599999999976717</v>
          </cell>
          <cell r="BT590">
            <v>-57.540000000037253</v>
          </cell>
          <cell r="BU590">
            <v>146.60000000009313</v>
          </cell>
          <cell r="BV590">
            <v>486.35000000009313</v>
          </cell>
          <cell r="BW590">
            <v>-755.38500000024214</v>
          </cell>
          <cell r="BX590">
            <v>-536.29999999981374</v>
          </cell>
          <cell r="BY590">
            <v>-66.060000000055879</v>
          </cell>
          <cell r="BZ590">
            <v>-277.6300000003539</v>
          </cell>
          <cell r="CA590">
            <v>-69.760000000242144</v>
          </cell>
          <cell r="CB590">
            <v>-397</v>
          </cell>
          <cell r="CC590">
            <v>-122.5</v>
          </cell>
          <cell r="CD590">
            <v>-491.69999999995343</v>
          </cell>
          <cell r="CE590">
            <v>1043.4499999992549</v>
          </cell>
          <cell r="CF590">
            <v>-240</v>
          </cell>
          <cell r="CG590">
            <v>-182.70000000018626</v>
          </cell>
          <cell r="CH590">
            <v>-112.55000000004657</v>
          </cell>
          <cell r="CI590">
            <v>2568.8999999999069</v>
          </cell>
          <cell r="CJ590">
            <v>4.8000000000465661</v>
          </cell>
          <cell r="CK590">
            <v>39.300000000046566</v>
          </cell>
          <cell r="CL590">
            <v>-1113.1000000000931</v>
          </cell>
          <cell r="CM590">
            <v>458.5</v>
          </cell>
          <cell r="CN590">
            <v>418.89999999990687</v>
          </cell>
          <cell r="CO590">
            <v>-221.89999999990687</v>
          </cell>
          <cell r="CP590">
            <v>-230.5</v>
          </cell>
          <cell r="CQ590">
            <v>-346.19999999995343</v>
          </cell>
          <cell r="CR590">
            <v>-63471.64999999851</v>
          </cell>
          <cell r="CS590">
            <v>77.400000000139698</v>
          </cell>
          <cell r="CT590">
            <v>-134.9000000001397</v>
          </cell>
          <cell r="CU590">
            <v>-193.10000000009313</v>
          </cell>
          <cell r="CV590">
            <v>36.299999999813735</v>
          </cell>
          <cell r="CW590">
            <v>19.5</v>
          </cell>
          <cell r="CX590">
            <v>-47.349999999860302</v>
          </cell>
          <cell r="CY590">
            <v>-1128.1000000000931</v>
          </cell>
          <cell r="CZ590">
            <v>6545</v>
          </cell>
          <cell r="DA590">
            <v>-65369.899999999907</v>
          </cell>
          <cell r="DB590">
            <v>-341.70000000018626</v>
          </cell>
          <cell r="DC590">
            <v>34.800000000046566</v>
          </cell>
          <cell r="DD590">
            <v>-2969.6000000000931</v>
          </cell>
          <cell r="DE590">
            <v>1365.0000000037253</v>
          </cell>
          <cell r="DF590">
            <v>-224.29999999981374</v>
          </cell>
          <cell r="DG590">
            <v>-126.30000000004657</v>
          </cell>
          <cell r="DH590">
            <v>-115.79999999981374</v>
          </cell>
          <cell r="DI590">
            <v>27.300000000046566</v>
          </cell>
          <cell r="DJ590">
            <v>71.899999999906868</v>
          </cell>
          <cell r="DK590">
            <v>7724.3999999999069</v>
          </cell>
          <cell r="DL590">
            <v>-1487.7999999998137</v>
          </cell>
          <cell r="DM590">
            <v>-961.6999999997206</v>
          </cell>
          <cell r="DN590">
            <v>-612.10000000009313</v>
          </cell>
          <cell r="DO590">
            <v>-363</v>
          </cell>
          <cell r="DP590">
            <v>-2397.5999999999767</v>
          </cell>
          <cell r="DQ590">
            <v>-170</v>
          </cell>
          <cell r="DR590">
            <v>7353</v>
          </cell>
          <cell r="DS590">
            <v>-157.60000000009313</v>
          </cell>
          <cell r="DT590">
            <v>-262.89999999990687</v>
          </cell>
          <cell r="DU590">
            <v>7615.3000000000466</v>
          </cell>
          <cell r="DV590">
            <v>60.299999999813735</v>
          </cell>
          <cell r="DW590">
            <v>-392</v>
          </cell>
          <cell r="DX590">
            <v>2146.7000000001863</v>
          </cell>
          <cell r="DY590">
            <v>48.799999999813735</v>
          </cell>
          <cell r="DZ590">
            <v>-632.40000000037253</v>
          </cell>
          <cell r="EA590">
            <v>-311</v>
          </cell>
          <cell r="EB590">
            <v>-268.80000000004657</v>
          </cell>
          <cell r="EC590">
            <v>-354</v>
          </cell>
          <cell r="ED590">
            <v>-139.4000000001397</v>
          </cell>
        </row>
        <row r="591">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0</v>
          </cell>
          <cell r="CB591">
            <v>0</v>
          </cell>
          <cell r="CC591">
            <v>0</v>
          </cell>
          <cell r="CD591">
            <v>0</v>
          </cell>
          <cell r="CE591">
            <v>0</v>
          </cell>
          <cell r="CF591">
            <v>0</v>
          </cell>
          <cell r="CG591">
            <v>0</v>
          </cell>
          <cell r="CH591">
            <v>0</v>
          </cell>
          <cell r="CI591">
            <v>0</v>
          </cell>
          <cell r="CJ591">
            <v>0</v>
          </cell>
          <cell r="CK591">
            <v>0</v>
          </cell>
          <cell r="CL591">
            <v>0</v>
          </cell>
          <cell r="CM591">
            <v>0</v>
          </cell>
          <cell r="CN591">
            <v>0</v>
          </cell>
          <cell r="CO591">
            <v>0</v>
          </cell>
          <cell r="CP591">
            <v>0</v>
          </cell>
          <cell r="CQ591">
            <v>0</v>
          </cell>
          <cell r="CR591">
            <v>0</v>
          </cell>
          <cell r="CS591">
            <v>0</v>
          </cell>
          <cell r="CT591">
            <v>0</v>
          </cell>
          <cell r="CU591">
            <v>0</v>
          </cell>
          <cell r="CV591">
            <v>0</v>
          </cell>
          <cell r="CW591">
            <v>0</v>
          </cell>
          <cell r="CX591">
            <v>0</v>
          </cell>
          <cell r="CY591">
            <v>0</v>
          </cell>
          <cell r="CZ591">
            <v>0</v>
          </cell>
          <cell r="DA591">
            <v>0</v>
          </cell>
          <cell r="DB591">
            <v>0</v>
          </cell>
          <cell r="DC591">
            <v>0</v>
          </cell>
          <cell r="DD591">
            <v>0</v>
          </cell>
          <cell r="DE591">
            <v>0</v>
          </cell>
          <cell r="DF591">
            <v>0</v>
          </cell>
          <cell r="DG591">
            <v>0</v>
          </cell>
          <cell r="DH591">
            <v>0</v>
          </cell>
          <cell r="DI591">
            <v>0</v>
          </cell>
          <cell r="DJ591">
            <v>0</v>
          </cell>
          <cell r="DK591">
            <v>0</v>
          </cell>
          <cell r="DL591">
            <v>0</v>
          </cell>
          <cell r="DM591">
            <v>0</v>
          </cell>
          <cell r="DN591">
            <v>0</v>
          </cell>
          <cell r="DO591">
            <v>0</v>
          </cell>
          <cell r="DP591">
            <v>0</v>
          </cell>
          <cell r="DQ591">
            <v>0</v>
          </cell>
          <cell r="DR591">
            <v>0</v>
          </cell>
          <cell r="DS591">
            <v>0</v>
          </cell>
          <cell r="DT591">
            <v>0</v>
          </cell>
          <cell r="DU591">
            <v>0</v>
          </cell>
          <cell r="DV591">
            <v>0</v>
          </cell>
          <cell r="DW591">
            <v>0</v>
          </cell>
          <cell r="DX591">
            <v>0</v>
          </cell>
          <cell r="DY591">
            <v>0</v>
          </cell>
          <cell r="DZ591">
            <v>0</v>
          </cell>
          <cell r="EA591">
            <v>0</v>
          </cell>
          <cell r="EB591">
            <v>0</v>
          </cell>
          <cell r="EC591">
            <v>0</v>
          </cell>
          <cell r="ED591">
            <v>0</v>
          </cell>
        </row>
        <row r="592">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0</v>
          </cell>
          <cell r="CB592">
            <v>0</v>
          </cell>
          <cell r="CC592">
            <v>0</v>
          </cell>
          <cell r="CD592">
            <v>0</v>
          </cell>
          <cell r="CE592">
            <v>0</v>
          </cell>
          <cell r="CF592">
            <v>0</v>
          </cell>
          <cell r="CG592">
            <v>0</v>
          </cell>
          <cell r="CH592">
            <v>0</v>
          </cell>
          <cell r="CI592">
            <v>0</v>
          </cell>
          <cell r="CJ592">
            <v>0</v>
          </cell>
          <cell r="CK592">
            <v>0</v>
          </cell>
          <cell r="CL592">
            <v>0</v>
          </cell>
          <cell r="CM592">
            <v>0</v>
          </cell>
          <cell r="CN592">
            <v>0</v>
          </cell>
          <cell r="CO592">
            <v>0</v>
          </cell>
          <cell r="CP592">
            <v>0</v>
          </cell>
          <cell r="CQ592">
            <v>0</v>
          </cell>
          <cell r="CR592">
            <v>0</v>
          </cell>
          <cell r="CS592">
            <v>0</v>
          </cell>
          <cell r="CT592">
            <v>0</v>
          </cell>
          <cell r="CU592">
            <v>0</v>
          </cell>
          <cell r="CV592">
            <v>0</v>
          </cell>
          <cell r="CW592">
            <v>0</v>
          </cell>
          <cell r="CX592">
            <v>0</v>
          </cell>
          <cell r="CY592">
            <v>0</v>
          </cell>
          <cell r="CZ592">
            <v>0</v>
          </cell>
          <cell r="DA592">
            <v>0</v>
          </cell>
          <cell r="DB592">
            <v>0</v>
          </cell>
          <cell r="DC592">
            <v>0</v>
          </cell>
          <cell r="DD592">
            <v>0</v>
          </cell>
          <cell r="DE592">
            <v>0</v>
          </cell>
          <cell r="DF592">
            <v>0</v>
          </cell>
          <cell r="DG592">
            <v>0</v>
          </cell>
          <cell r="DH592">
            <v>0</v>
          </cell>
          <cell r="DI592">
            <v>0</v>
          </cell>
          <cell r="DJ592">
            <v>0</v>
          </cell>
          <cell r="DK592">
            <v>0</v>
          </cell>
          <cell r="DL592">
            <v>0</v>
          </cell>
          <cell r="DM592">
            <v>0</v>
          </cell>
          <cell r="DN592">
            <v>0</v>
          </cell>
          <cell r="DO592">
            <v>0</v>
          </cell>
          <cell r="DP592">
            <v>0</v>
          </cell>
          <cell r="DQ592">
            <v>0</v>
          </cell>
          <cell r="DR592">
            <v>0</v>
          </cell>
          <cell r="DS592">
            <v>0</v>
          </cell>
          <cell r="DT592">
            <v>0</v>
          </cell>
          <cell r="DU592">
            <v>0</v>
          </cell>
          <cell r="DV592">
            <v>0</v>
          </cell>
          <cell r="DW592">
            <v>0</v>
          </cell>
          <cell r="DX592">
            <v>0</v>
          </cell>
          <cell r="DY592">
            <v>0</v>
          </cell>
          <cell r="DZ592">
            <v>0</v>
          </cell>
          <cell r="EA592">
            <v>0</v>
          </cell>
          <cell r="EB592">
            <v>0</v>
          </cell>
          <cell r="EC592">
            <v>0</v>
          </cell>
          <cell r="ED592">
            <v>0</v>
          </cell>
        </row>
        <row r="593">
          <cell r="A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0</v>
          </cell>
          <cell r="CB593">
            <v>0</v>
          </cell>
          <cell r="CC593">
            <v>0</v>
          </cell>
          <cell r="CD593">
            <v>0</v>
          </cell>
          <cell r="CE593">
            <v>0</v>
          </cell>
          <cell r="CF593">
            <v>0</v>
          </cell>
          <cell r="CG593">
            <v>0</v>
          </cell>
          <cell r="CH593">
            <v>0</v>
          </cell>
          <cell r="CI593">
            <v>0</v>
          </cell>
          <cell r="CJ593">
            <v>0</v>
          </cell>
          <cell r="CK593">
            <v>0</v>
          </cell>
          <cell r="CL593">
            <v>0</v>
          </cell>
          <cell r="CM593">
            <v>0</v>
          </cell>
          <cell r="CN593">
            <v>0</v>
          </cell>
          <cell r="CO593">
            <v>0</v>
          </cell>
          <cell r="CP593">
            <v>0</v>
          </cell>
          <cell r="CQ593">
            <v>0</v>
          </cell>
          <cell r="CR593">
            <v>0</v>
          </cell>
          <cell r="CS593">
            <v>0</v>
          </cell>
          <cell r="CT593">
            <v>0</v>
          </cell>
          <cell r="CU593">
            <v>0</v>
          </cell>
          <cell r="CV593">
            <v>0</v>
          </cell>
          <cell r="CW593">
            <v>0</v>
          </cell>
          <cell r="CX593">
            <v>0</v>
          </cell>
          <cell r="CY593">
            <v>0</v>
          </cell>
          <cell r="CZ593">
            <v>0</v>
          </cell>
          <cell r="DA593">
            <v>0</v>
          </cell>
          <cell r="DB593">
            <v>0</v>
          </cell>
          <cell r="DC593">
            <v>0</v>
          </cell>
          <cell r="DD593">
            <v>0</v>
          </cell>
          <cell r="DE593">
            <v>0</v>
          </cell>
          <cell r="DF593">
            <v>0</v>
          </cell>
          <cell r="DG593">
            <v>0</v>
          </cell>
          <cell r="DH593">
            <v>0</v>
          </cell>
          <cell r="DI593">
            <v>0</v>
          </cell>
          <cell r="DJ593">
            <v>0</v>
          </cell>
          <cell r="DK593">
            <v>0</v>
          </cell>
          <cell r="DL593">
            <v>0</v>
          </cell>
          <cell r="DM593">
            <v>0</v>
          </cell>
          <cell r="DN593">
            <v>0</v>
          </cell>
          <cell r="DO593">
            <v>0</v>
          </cell>
          <cell r="DP593">
            <v>0</v>
          </cell>
          <cell r="DQ593">
            <v>0</v>
          </cell>
          <cell r="DR593">
            <v>0</v>
          </cell>
          <cell r="DS593">
            <v>0</v>
          </cell>
          <cell r="DT593">
            <v>0</v>
          </cell>
          <cell r="DU593">
            <v>0</v>
          </cell>
          <cell r="DV593">
            <v>0</v>
          </cell>
          <cell r="DW593">
            <v>0</v>
          </cell>
          <cell r="DX593">
            <v>0</v>
          </cell>
          <cell r="DY593">
            <v>0</v>
          </cell>
          <cell r="DZ593">
            <v>0</v>
          </cell>
          <cell r="EA593">
            <v>0</v>
          </cell>
          <cell r="EB593">
            <v>0</v>
          </cell>
          <cell r="EC593">
            <v>0</v>
          </cell>
          <cell r="ED593">
            <v>0</v>
          </cell>
        </row>
        <row r="594">
          <cell r="A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0</v>
          </cell>
          <cell r="CB594">
            <v>0</v>
          </cell>
          <cell r="CC594">
            <v>0</v>
          </cell>
          <cell r="CD594">
            <v>0</v>
          </cell>
          <cell r="CE594">
            <v>0</v>
          </cell>
          <cell r="CF594">
            <v>0</v>
          </cell>
          <cell r="CG594">
            <v>0</v>
          </cell>
          <cell r="CH594">
            <v>0</v>
          </cell>
          <cell r="CI594">
            <v>0</v>
          </cell>
          <cell r="CJ594">
            <v>0</v>
          </cell>
          <cell r="CK594">
            <v>0</v>
          </cell>
          <cell r="CL594">
            <v>0</v>
          </cell>
          <cell r="CM594">
            <v>0</v>
          </cell>
          <cell r="CN594">
            <v>0</v>
          </cell>
          <cell r="CO594">
            <v>0</v>
          </cell>
          <cell r="CP594">
            <v>0</v>
          </cell>
          <cell r="CQ594">
            <v>0</v>
          </cell>
          <cell r="CR594">
            <v>0</v>
          </cell>
          <cell r="CS594">
            <v>0</v>
          </cell>
          <cell r="CT594">
            <v>0</v>
          </cell>
          <cell r="CU594">
            <v>0</v>
          </cell>
          <cell r="CV594">
            <v>0</v>
          </cell>
          <cell r="CW594">
            <v>0</v>
          </cell>
          <cell r="CX594">
            <v>0</v>
          </cell>
          <cell r="CY594">
            <v>0</v>
          </cell>
          <cell r="CZ594">
            <v>0</v>
          </cell>
          <cell r="DA594">
            <v>0</v>
          </cell>
          <cell r="DB594">
            <v>0</v>
          </cell>
          <cell r="DC594">
            <v>0</v>
          </cell>
          <cell r="DD594">
            <v>0</v>
          </cell>
          <cell r="DE594">
            <v>0</v>
          </cell>
          <cell r="DF594">
            <v>0</v>
          </cell>
          <cell r="DG594">
            <v>0</v>
          </cell>
          <cell r="DH594">
            <v>0</v>
          </cell>
          <cell r="DI594">
            <v>0</v>
          </cell>
          <cell r="DJ594">
            <v>0</v>
          </cell>
          <cell r="DK594">
            <v>0</v>
          </cell>
          <cell r="DL594">
            <v>0</v>
          </cell>
          <cell r="DM594">
            <v>0</v>
          </cell>
          <cell r="DN594">
            <v>0</v>
          </cell>
          <cell r="DO594">
            <v>0</v>
          </cell>
          <cell r="DP594">
            <v>0</v>
          </cell>
          <cell r="DQ594">
            <v>0</v>
          </cell>
          <cell r="DR594">
            <v>0</v>
          </cell>
          <cell r="DS594">
            <v>0</v>
          </cell>
          <cell r="DT594">
            <v>0</v>
          </cell>
          <cell r="DU594">
            <v>0</v>
          </cell>
          <cell r="DV594">
            <v>0</v>
          </cell>
          <cell r="DW594">
            <v>0</v>
          </cell>
          <cell r="DX594">
            <v>0</v>
          </cell>
          <cell r="DY594">
            <v>0</v>
          </cell>
          <cell r="DZ594">
            <v>0</v>
          </cell>
          <cell r="EA594">
            <v>0</v>
          </cell>
          <cell r="EB594">
            <v>0</v>
          </cell>
          <cell r="EC594">
            <v>0</v>
          </cell>
          <cell r="ED594">
            <v>0</v>
          </cell>
        </row>
        <row r="595">
          <cell r="A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0</v>
          </cell>
          <cell r="CB595">
            <v>0</v>
          </cell>
          <cell r="CC595">
            <v>0</v>
          </cell>
          <cell r="CD595">
            <v>0</v>
          </cell>
          <cell r="CE595">
            <v>0</v>
          </cell>
          <cell r="CF595">
            <v>0</v>
          </cell>
          <cell r="CG595">
            <v>0</v>
          </cell>
          <cell r="CH595">
            <v>0</v>
          </cell>
          <cell r="CI595">
            <v>0</v>
          </cell>
          <cell r="CJ595">
            <v>0</v>
          </cell>
          <cell r="CK595">
            <v>0</v>
          </cell>
          <cell r="CL595">
            <v>0</v>
          </cell>
          <cell r="CM595">
            <v>0</v>
          </cell>
          <cell r="CN595">
            <v>0</v>
          </cell>
          <cell r="CO595">
            <v>0</v>
          </cell>
          <cell r="CP595">
            <v>0</v>
          </cell>
          <cell r="CQ595">
            <v>0</v>
          </cell>
          <cell r="CR595">
            <v>0</v>
          </cell>
          <cell r="CS595">
            <v>0</v>
          </cell>
          <cell r="CT595">
            <v>0</v>
          </cell>
          <cell r="CU595">
            <v>0</v>
          </cell>
          <cell r="CV595">
            <v>0</v>
          </cell>
          <cell r="CW595">
            <v>0</v>
          </cell>
          <cell r="CX595">
            <v>0</v>
          </cell>
          <cell r="CY595">
            <v>0</v>
          </cell>
          <cell r="CZ595">
            <v>0</v>
          </cell>
          <cell r="DA595">
            <v>0</v>
          </cell>
          <cell r="DB595">
            <v>0</v>
          </cell>
          <cell r="DC595">
            <v>0</v>
          </cell>
          <cell r="DD595">
            <v>0</v>
          </cell>
          <cell r="DE595">
            <v>0</v>
          </cell>
          <cell r="DF595">
            <v>0</v>
          </cell>
          <cell r="DG595">
            <v>0</v>
          </cell>
          <cell r="DH595">
            <v>0</v>
          </cell>
          <cell r="DI595">
            <v>0</v>
          </cell>
          <cell r="DJ595">
            <v>0</v>
          </cell>
          <cell r="DK595">
            <v>0</v>
          </cell>
          <cell r="DL595">
            <v>0</v>
          </cell>
          <cell r="DM595">
            <v>0</v>
          </cell>
          <cell r="DN595">
            <v>0</v>
          </cell>
          <cell r="DO595">
            <v>0</v>
          </cell>
          <cell r="DP595">
            <v>0</v>
          </cell>
          <cell r="DQ595">
            <v>0</v>
          </cell>
          <cell r="DR595">
            <v>0</v>
          </cell>
          <cell r="DS595">
            <v>0</v>
          </cell>
          <cell r="DT595">
            <v>0</v>
          </cell>
          <cell r="DU595">
            <v>0</v>
          </cell>
          <cell r="DV595">
            <v>0</v>
          </cell>
          <cell r="DW595">
            <v>0</v>
          </cell>
          <cell r="DX595">
            <v>0</v>
          </cell>
          <cell r="DY595">
            <v>0</v>
          </cell>
          <cell r="DZ595">
            <v>0</v>
          </cell>
          <cell r="EA595">
            <v>0</v>
          </cell>
          <cell r="EB595">
            <v>0</v>
          </cell>
          <cell r="EC595">
            <v>0</v>
          </cell>
          <cell r="ED595">
            <v>0</v>
          </cell>
        </row>
        <row r="596">
          <cell r="A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0</v>
          </cell>
          <cell r="CB596">
            <v>0</v>
          </cell>
          <cell r="CC596">
            <v>0</v>
          </cell>
          <cell r="CD596">
            <v>0</v>
          </cell>
          <cell r="CE596">
            <v>0</v>
          </cell>
          <cell r="CF596">
            <v>0</v>
          </cell>
          <cell r="CG596">
            <v>0</v>
          </cell>
          <cell r="CH596">
            <v>0</v>
          </cell>
          <cell r="CI596">
            <v>0</v>
          </cell>
          <cell r="CJ596">
            <v>0</v>
          </cell>
          <cell r="CK596">
            <v>0</v>
          </cell>
          <cell r="CL596">
            <v>0</v>
          </cell>
          <cell r="CM596">
            <v>0</v>
          </cell>
          <cell r="CN596">
            <v>0</v>
          </cell>
          <cell r="CO596">
            <v>0</v>
          </cell>
          <cell r="CP596">
            <v>0</v>
          </cell>
          <cell r="CQ596">
            <v>0</v>
          </cell>
          <cell r="CR596">
            <v>0</v>
          </cell>
          <cell r="CS596">
            <v>0</v>
          </cell>
          <cell r="CT596">
            <v>0</v>
          </cell>
          <cell r="CU596">
            <v>0</v>
          </cell>
          <cell r="CV596">
            <v>0</v>
          </cell>
          <cell r="CW596">
            <v>0</v>
          </cell>
          <cell r="CX596">
            <v>0</v>
          </cell>
          <cell r="CY596">
            <v>0</v>
          </cell>
          <cell r="CZ596">
            <v>0</v>
          </cell>
          <cell r="DA596">
            <v>0</v>
          </cell>
          <cell r="DB596">
            <v>0</v>
          </cell>
          <cell r="DC596">
            <v>0</v>
          </cell>
          <cell r="DD596">
            <v>0</v>
          </cell>
          <cell r="DE596">
            <v>0</v>
          </cell>
          <cell r="DF596">
            <v>0</v>
          </cell>
          <cell r="DG596">
            <v>0</v>
          </cell>
          <cell r="DH596">
            <v>0</v>
          </cell>
          <cell r="DI596">
            <v>0</v>
          </cell>
          <cell r="DJ596">
            <v>0</v>
          </cell>
          <cell r="DK596">
            <v>0</v>
          </cell>
          <cell r="DL596">
            <v>0</v>
          </cell>
          <cell r="DM596">
            <v>0</v>
          </cell>
          <cell r="DN596">
            <v>0</v>
          </cell>
          <cell r="DO596">
            <v>0</v>
          </cell>
          <cell r="DP596">
            <v>0</v>
          </cell>
          <cell r="DQ596">
            <v>0</v>
          </cell>
          <cell r="DR596">
            <v>0</v>
          </cell>
          <cell r="DS596">
            <v>0</v>
          </cell>
          <cell r="DT596">
            <v>0</v>
          </cell>
          <cell r="DU596">
            <v>0</v>
          </cell>
          <cell r="DV596">
            <v>0</v>
          </cell>
          <cell r="DW596">
            <v>0</v>
          </cell>
          <cell r="DX596">
            <v>0</v>
          </cell>
          <cell r="DY596">
            <v>0</v>
          </cell>
          <cell r="DZ596">
            <v>0</v>
          </cell>
          <cell r="EA596">
            <v>0</v>
          </cell>
          <cell r="EB596">
            <v>0</v>
          </cell>
          <cell r="EC596">
            <v>0</v>
          </cell>
          <cell r="ED596">
            <v>0</v>
          </cell>
        </row>
        <row r="597">
          <cell r="A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0</v>
          </cell>
          <cell r="CL597">
            <v>0</v>
          </cell>
          <cell r="CM597">
            <v>0</v>
          </cell>
          <cell r="CN597">
            <v>0</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row>
        <row r="598">
          <cell r="A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0</v>
          </cell>
          <cell r="CB598">
            <v>0</v>
          </cell>
          <cell r="CC598">
            <v>0</v>
          </cell>
          <cell r="CD598">
            <v>0</v>
          </cell>
          <cell r="CE598">
            <v>0</v>
          </cell>
          <cell r="CF598">
            <v>0</v>
          </cell>
          <cell r="CG598">
            <v>0</v>
          </cell>
          <cell r="CH598">
            <v>0</v>
          </cell>
          <cell r="CI598">
            <v>0</v>
          </cell>
          <cell r="CJ598">
            <v>0</v>
          </cell>
          <cell r="CK598">
            <v>0</v>
          </cell>
          <cell r="CL598">
            <v>0</v>
          </cell>
          <cell r="CM598">
            <v>0</v>
          </cell>
          <cell r="CN598">
            <v>0</v>
          </cell>
          <cell r="CO598">
            <v>0</v>
          </cell>
          <cell r="CP598">
            <v>0</v>
          </cell>
          <cell r="CQ598">
            <v>0</v>
          </cell>
          <cell r="CR598">
            <v>0</v>
          </cell>
          <cell r="CS598">
            <v>0</v>
          </cell>
          <cell r="CT598">
            <v>0</v>
          </cell>
          <cell r="CU598">
            <v>0</v>
          </cell>
          <cell r="CV598">
            <v>0</v>
          </cell>
          <cell r="CW598">
            <v>0</v>
          </cell>
          <cell r="CX598">
            <v>0</v>
          </cell>
          <cell r="CY598">
            <v>0</v>
          </cell>
          <cell r="CZ598">
            <v>0</v>
          </cell>
          <cell r="DA598">
            <v>0</v>
          </cell>
          <cell r="DB598">
            <v>0</v>
          </cell>
          <cell r="DC598">
            <v>0</v>
          </cell>
          <cell r="DD598">
            <v>0</v>
          </cell>
          <cell r="DE598">
            <v>0</v>
          </cell>
          <cell r="DF598">
            <v>0</v>
          </cell>
          <cell r="DG598">
            <v>0</v>
          </cell>
          <cell r="DH598">
            <v>0</v>
          </cell>
          <cell r="DI598">
            <v>0</v>
          </cell>
          <cell r="DJ598">
            <v>0</v>
          </cell>
          <cell r="DK598">
            <v>0</v>
          </cell>
          <cell r="DL598">
            <v>0</v>
          </cell>
          <cell r="DM598">
            <v>0</v>
          </cell>
          <cell r="DN598">
            <v>0</v>
          </cell>
          <cell r="DO598">
            <v>0</v>
          </cell>
          <cell r="DP598">
            <v>0</v>
          </cell>
          <cell r="DQ598">
            <v>0</v>
          </cell>
          <cell r="DR598">
            <v>0</v>
          </cell>
          <cell r="DS598">
            <v>0</v>
          </cell>
          <cell r="DT598">
            <v>0</v>
          </cell>
          <cell r="DU598">
            <v>0</v>
          </cell>
          <cell r="DV598">
            <v>0</v>
          </cell>
          <cell r="DW598">
            <v>0</v>
          </cell>
          <cell r="DX598">
            <v>0</v>
          </cell>
          <cell r="DY598">
            <v>0</v>
          </cell>
          <cell r="DZ598">
            <v>0</v>
          </cell>
          <cell r="EA598">
            <v>0</v>
          </cell>
          <cell r="EB598">
            <v>0</v>
          </cell>
          <cell r="EC598">
            <v>0</v>
          </cell>
          <cell r="ED598">
            <v>0</v>
          </cell>
        </row>
        <row r="599">
          <cell r="A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0</v>
          </cell>
          <cell r="CB599">
            <v>0</v>
          </cell>
          <cell r="CC599">
            <v>0</v>
          </cell>
          <cell r="CD599">
            <v>0</v>
          </cell>
          <cell r="CE599">
            <v>0</v>
          </cell>
          <cell r="CF599">
            <v>0</v>
          </cell>
          <cell r="CG599">
            <v>0</v>
          </cell>
          <cell r="CH599">
            <v>0</v>
          </cell>
          <cell r="CI599">
            <v>0</v>
          </cell>
          <cell r="CJ599">
            <v>0</v>
          </cell>
          <cell r="CK599">
            <v>0</v>
          </cell>
          <cell r="CL599">
            <v>0</v>
          </cell>
          <cell r="CM599">
            <v>0</v>
          </cell>
          <cell r="CN599">
            <v>0</v>
          </cell>
          <cell r="CO599">
            <v>0</v>
          </cell>
          <cell r="CP599">
            <v>0</v>
          </cell>
          <cell r="CQ599">
            <v>0</v>
          </cell>
          <cell r="CR599">
            <v>0</v>
          </cell>
          <cell r="CS599">
            <v>0</v>
          </cell>
          <cell r="CT599">
            <v>0</v>
          </cell>
          <cell r="CU599">
            <v>0</v>
          </cell>
          <cell r="CV599">
            <v>0</v>
          </cell>
          <cell r="CW599">
            <v>0</v>
          </cell>
          <cell r="CX599">
            <v>0</v>
          </cell>
          <cell r="CY599">
            <v>0</v>
          </cell>
          <cell r="CZ599">
            <v>0</v>
          </cell>
          <cell r="DA599">
            <v>0</v>
          </cell>
          <cell r="DB599">
            <v>0</v>
          </cell>
          <cell r="DC599">
            <v>0</v>
          </cell>
          <cell r="DD599">
            <v>0</v>
          </cell>
          <cell r="DE599">
            <v>0</v>
          </cell>
          <cell r="DF599">
            <v>0</v>
          </cell>
          <cell r="DG599">
            <v>0</v>
          </cell>
          <cell r="DH599">
            <v>0</v>
          </cell>
          <cell r="DI599">
            <v>0</v>
          </cell>
          <cell r="DJ599">
            <v>0</v>
          </cell>
          <cell r="DK599">
            <v>0</v>
          </cell>
          <cell r="DL599">
            <v>0</v>
          </cell>
          <cell r="DM599">
            <v>0</v>
          </cell>
          <cell r="DN599">
            <v>0</v>
          </cell>
          <cell r="DO599">
            <v>0</v>
          </cell>
          <cell r="DP599">
            <v>0</v>
          </cell>
          <cell r="DQ599">
            <v>0</v>
          </cell>
          <cell r="DR599">
            <v>0</v>
          </cell>
          <cell r="DS599">
            <v>0</v>
          </cell>
          <cell r="DT599">
            <v>0</v>
          </cell>
          <cell r="DU599">
            <v>0</v>
          </cell>
          <cell r="DV599">
            <v>0</v>
          </cell>
          <cell r="DW599">
            <v>0</v>
          </cell>
          <cell r="DX599">
            <v>0</v>
          </cell>
          <cell r="DY599">
            <v>0</v>
          </cell>
          <cell r="DZ599">
            <v>0</v>
          </cell>
          <cell r="EA599">
            <v>0</v>
          </cell>
          <cell r="EB599">
            <v>0</v>
          </cell>
          <cell r="EC599">
            <v>0</v>
          </cell>
          <cell r="ED599">
            <v>0</v>
          </cell>
        </row>
        <row r="600">
          <cell r="A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0</v>
          </cell>
          <cell r="CB600">
            <v>0</v>
          </cell>
          <cell r="CC600">
            <v>0</v>
          </cell>
          <cell r="CD600">
            <v>0</v>
          </cell>
          <cell r="CE600">
            <v>0</v>
          </cell>
          <cell r="CF600">
            <v>0</v>
          </cell>
          <cell r="CG600">
            <v>0</v>
          </cell>
          <cell r="CH600">
            <v>0</v>
          </cell>
          <cell r="CI600">
            <v>0</v>
          </cell>
          <cell r="CJ600">
            <v>0</v>
          </cell>
          <cell r="CK600">
            <v>0</v>
          </cell>
          <cell r="CL600">
            <v>0</v>
          </cell>
          <cell r="CM600">
            <v>0</v>
          </cell>
          <cell r="CN600">
            <v>0</v>
          </cell>
          <cell r="CO600">
            <v>0</v>
          </cell>
          <cell r="CP600">
            <v>0</v>
          </cell>
          <cell r="CQ600">
            <v>0</v>
          </cell>
          <cell r="CR600">
            <v>0</v>
          </cell>
          <cell r="CS600">
            <v>0</v>
          </cell>
          <cell r="CT600">
            <v>0</v>
          </cell>
          <cell r="CU600">
            <v>0</v>
          </cell>
          <cell r="CV600">
            <v>0</v>
          </cell>
          <cell r="CW600">
            <v>0</v>
          </cell>
          <cell r="CX600">
            <v>0</v>
          </cell>
          <cell r="CY600">
            <v>0</v>
          </cell>
          <cell r="CZ600">
            <v>0</v>
          </cell>
          <cell r="DA600">
            <v>0</v>
          </cell>
          <cell r="DB600">
            <v>0</v>
          </cell>
          <cell r="DC600">
            <v>0</v>
          </cell>
          <cell r="DD600">
            <v>0</v>
          </cell>
          <cell r="DE600">
            <v>0</v>
          </cell>
          <cell r="DF600">
            <v>0</v>
          </cell>
          <cell r="DG600">
            <v>0</v>
          </cell>
          <cell r="DH600">
            <v>0</v>
          </cell>
          <cell r="DI600">
            <v>0</v>
          </cell>
          <cell r="DJ600">
            <v>0</v>
          </cell>
          <cell r="DK600">
            <v>0</v>
          </cell>
          <cell r="DL600">
            <v>0</v>
          </cell>
          <cell r="DM600">
            <v>0</v>
          </cell>
          <cell r="DN600">
            <v>0</v>
          </cell>
          <cell r="DO600">
            <v>0</v>
          </cell>
          <cell r="DP600">
            <v>0</v>
          </cell>
          <cell r="DQ600">
            <v>0</v>
          </cell>
          <cell r="DR600">
            <v>0</v>
          </cell>
          <cell r="DS600">
            <v>0</v>
          </cell>
          <cell r="DT600">
            <v>0</v>
          </cell>
          <cell r="DU600">
            <v>0</v>
          </cell>
          <cell r="DV600">
            <v>0</v>
          </cell>
          <cell r="DW600">
            <v>0</v>
          </cell>
          <cell r="DX600">
            <v>0</v>
          </cell>
          <cell r="DY600">
            <v>0</v>
          </cell>
          <cell r="DZ600">
            <v>0</v>
          </cell>
          <cell r="EA600">
            <v>0</v>
          </cell>
          <cell r="EB600">
            <v>0</v>
          </cell>
          <cell r="EC600">
            <v>0</v>
          </cell>
          <cell r="ED600">
            <v>0</v>
          </cell>
        </row>
        <row r="601">
          <cell r="A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0</v>
          </cell>
          <cell r="CB601">
            <v>0</v>
          </cell>
          <cell r="CC601">
            <v>0</v>
          </cell>
          <cell r="CD601">
            <v>0</v>
          </cell>
          <cell r="CE601">
            <v>0</v>
          </cell>
          <cell r="CF601">
            <v>0</v>
          </cell>
          <cell r="CG601">
            <v>0</v>
          </cell>
          <cell r="CH601">
            <v>0</v>
          </cell>
          <cell r="CI601">
            <v>0</v>
          </cell>
          <cell r="CJ601">
            <v>0</v>
          </cell>
          <cell r="CK601">
            <v>0</v>
          </cell>
          <cell r="CL601">
            <v>0</v>
          </cell>
          <cell r="CM601">
            <v>0</v>
          </cell>
          <cell r="CN601">
            <v>0</v>
          </cell>
          <cell r="CO601">
            <v>0</v>
          </cell>
          <cell r="CP601">
            <v>0</v>
          </cell>
          <cell r="CQ601">
            <v>0</v>
          </cell>
          <cell r="CR601">
            <v>0</v>
          </cell>
          <cell r="CS601">
            <v>0</v>
          </cell>
          <cell r="CT601">
            <v>0</v>
          </cell>
          <cell r="CU601">
            <v>0</v>
          </cell>
          <cell r="CV601">
            <v>0</v>
          </cell>
          <cell r="CW601">
            <v>0</v>
          </cell>
          <cell r="CX601">
            <v>0</v>
          </cell>
          <cell r="CY601">
            <v>0</v>
          </cell>
          <cell r="CZ601">
            <v>0</v>
          </cell>
          <cell r="DA601">
            <v>0</v>
          </cell>
          <cell r="DB601">
            <v>0</v>
          </cell>
          <cell r="DC601">
            <v>0</v>
          </cell>
          <cell r="DD601">
            <v>0</v>
          </cell>
          <cell r="DE601">
            <v>0</v>
          </cell>
          <cell r="DF601">
            <v>0</v>
          </cell>
          <cell r="DG601">
            <v>0</v>
          </cell>
          <cell r="DH601">
            <v>0</v>
          </cell>
          <cell r="DI601">
            <v>0</v>
          </cell>
          <cell r="DJ601">
            <v>0</v>
          </cell>
          <cell r="DK601">
            <v>0</v>
          </cell>
          <cell r="DL601">
            <v>0</v>
          </cell>
          <cell r="DM601">
            <v>0</v>
          </cell>
          <cell r="DN601">
            <v>0</v>
          </cell>
          <cell r="DO601">
            <v>0</v>
          </cell>
          <cell r="DP601">
            <v>0</v>
          </cell>
          <cell r="DQ601">
            <v>0</v>
          </cell>
          <cell r="DR601">
            <v>0</v>
          </cell>
          <cell r="DS601">
            <v>0</v>
          </cell>
          <cell r="DT601">
            <v>0</v>
          </cell>
          <cell r="DU601">
            <v>0</v>
          </cell>
          <cell r="DV601">
            <v>0</v>
          </cell>
          <cell r="DW601">
            <v>0</v>
          </cell>
          <cell r="DX601">
            <v>0</v>
          </cell>
          <cell r="DY601">
            <v>0</v>
          </cell>
          <cell r="DZ601">
            <v>0</v>
          </cell>
          <cell r="EA601">
            <v>0</v>
          </cell>
          <cell r="EB601">
            <v>0</v>
          </cell>
          <cell r="EC601">
            <v>0</v>
          </cell>
          <cell r="ED601">
            <v>0</v>
          </cell>
          <cell r="EE601">
            <v>0</v>
          </cell>
        </row>
        <row r="602">
          <cell r="A602" t="str">
            <v>Burn Rate (MMBtu/MWh)</v>
          </cell>
          <cell r="F602">
            <v>0</v>
          </cell>
          <cell r="G602">
            <v>0</v>
          </cell>
          <cell r="H602">
            <v>0</v>
          </cell>
          <cell r="I602">
            <v>0</v>
          </cell>
          <cell r="J602">
            <v>0</v>
          </cell>
          <cell r="K602">
            <v>0</v>
          </cell>
          <cell r="L602">
            <v>0</v>
          </cell>
          <cell r="M602">
            <v>0</v>
          </cell>
          <cell r="N602">
            <v>0</v>
          </cell>
          <cell r="O602">
            <v>0</v>
          </cell>
          <cell r="P602">
            <v>0</v>
          </cell>
          <cell r="Q602">
            <v>0</v>
          </cell>
          <cell r="S602">
            <v>0</v>
          </cell>
          <cell r="T602">
            <v>0</v>
          </cell>
          <cell r="U602">
            <v>0</v>
          </cell>
          <cell r="V602">
            <v>0</v>
          </cell>
          <cell r="W602">
            <v>0</v>
          </cell>
          <cell r="X602">
            <v>0</v>
          </cell>
          <cell r="Y602">
            <v>0</v>
          </cell>
          <cell r="Z602">
            <v>0</v>
          </cell>
          <cell r="AA602">
            <v>0</v>
          </cell>
          <cell r="AB602">
            <v>0</v>
          </cell>
          <cell r="AC602">
            <v>0</v>
          </cell>
          <cell r="AD602">
            <v>0</v>
          </cell>
          <cell r="AF602">
            <v>0</v>
          </cell>
          <cell r="AG602">
            <v>0</v>
          </cell>
          <cell r="AH602">
            <v>0</v>
          </cell>
          <cell r="AI602">
            <v>0</v>
          </cell>
          <cell r="AJ602">
            <v>0</v>
          </cell>
          <cell r="AK602">
            <v>0</v>
          </cell>
          <cell r="AL602">
            <v>0</v>
          </cell>
          <cell r="AM602">
            <v>0</v>
          </cell>
          <cell r="AN602">
            <v>0</v>
          </cell>
          <cell r="AO602">
            <v>0</v>
          </cell>
          <cell r="AP602">
            <v>0</v>
          </cell>
          <cell r="AQ602">
            <v>0</v>
          </cell>
          <cell r="AS602">
            <v>0</v>
          </cell>
          <cell r="AT602">
            <v>0</v>
          </cell>
          <cell r="AU602">
            <v>0</v>
          </cell>
          <cell r="AV602">
            <v>0</v>
          </cell>
          <cell r="AW602">
            <v>0</v>
          </cell>
          <cell r="AX602">
            <v>0</v>
          </cell>
          <cell r="AY602">
            <v>0</v>
          </cell>
          <cell r="AZ602">
            <v>0</v>
          </cell>
          <cell r="BA602">
            <v>0</v>
          </cell>
          <cell r="BB602">
            <v>0</v>
          </cell>
          <cell r="BC602">
            <v>0</v>
          </cell>
          <cell r="BD602">
            <v>0</v>
          </cell>
          <cell r="BF602">
            <v>0</v>
          </cell>
          <cell r="BG602">
            <v>0</v>
          </cell>
          <cell r="BH602">
            <v>0</v>
          </cell>
          <cell r="BI602">
            <v>0</v>
          </cell>
          <cell r="BJ602">
            <v>0</v>
          </cell>
          <cell r="BK602">
            <v>0</v>
          </cell>
          <cell r="BL602">
            <v>0</v>
          </cell>
          <cell r="BM602">
            <v>0</v>
          </cell>
          <cell r="BN602">
            <v>0</v>
          </cell>
          <cell r="BO602">
            <v>0</v>
          </cell>
          <cell r="BP602">
            <v>0</v>
          </cell>
          <cell r="BQ602">
            <v>0</v>
          </cell>
          <cell r="BS602">
            <v>0</v>
          </cell>
          <cell r="BT602">
            <v>0</v>
          </cell>
          <cell r="BU602">
            <v>0</v>
          </cell>
          <cell r="BV602">
            <v>0</v>
          </cell>
          <cell r="BW602">
            <v>0</v>
          </cell>
          <cell r="BX602">
            <v>0</v>
          </cell>
          <cell r="BY602">
            <v>0</v>
          </cell>
          <cell r="BZ602">
            <v>0</v>
          </cell>
          <cell r="CA602">
            <v>0</v>
          </cell>
          <cell r="CB602">
            <v>0</v>
          </cell>
          <cell r="CC602">
            <v>0</v>
          </cell>
          <cell r="CD602">
            <v>0</v>
          </cell>
          <cell r="CF602">
            <v>0</v>
          </cell>
          <cell r="CG602">
            <v>0</v>
          </cell>
          <cell r="CH602">
            <v>0</v>
          </cell>
          <cell r="CI602">
            <v>0</v>
          </cell>
          <cell r="CJ602">
            <v>0</v>
          </cell>
          <cell r="CK602">
            <v>0</v>
          </cell>
          <cell r="CL602">
            <v>0</v>
          </cell>
          <cell r="CM602">
            <v>0</v>
          </cell>
          <cell r="CN602">
            <v>0</v>
          </cell>
          <cell r="CO602">
            <v>0</v>
          </cell>
          <cell r="CP602">
            <v>0</v>
          </cell>
          <cell r="CQ602">
            <v>0</v>
          </cell>
          <cell r="CS602">
            <v>0</v>
          </cell>
          <cell r="CT602">
            <v>0</v>
          </cell>
          <cell r="CU602">
            <v>0</v>
          </cell>
          <cell r="CV602">
            <v>0</v>
          </cell>
          <cell r="CW602">
            <v>0</v>
          </cell>
          <cell r="CX602">
            <v>0</v>
          </cell>
          <cell r="CY602">
            <v>0</v>
          </cell>
          <cell r="CZ602">
            <v>0</v>
          </cell>
          <cell r="DA602">
            <v>0</v>
          </cell>
          <cell r="DB602">
            <v>0</v>
          </cell>
          <cell r="DC602">
            <v>0</v>
          </cell>
          <cell r="DD602">
            <v>0</v>
          </cell>
          <cell r="DF602">
            <v>0</v>
          </cell>
          <cell r="DG602">
            <v>0</v>
          </cell>
          <cell r="DH602">
            <v>0</v>
          </cell>
          <cell r="DI602">
            <v>0</v>
          </cell>
          <cell r="DJ602">
            <v>0</v>
          </cell>
          <cell r="DK602">
            <v>0</v>
          </cell>
          <cell r="DL602">
            <v>0</v>
          </cell>
          <cell r="DM602">
            <v>0</v>
          </cell>
          <cell r="DN602">
            <v>0</v>
          </cell>
          <cell r="DO602">
            <v>0</v>
          </cell>
          <cell r="DP602">
            <v>0</v>
          </cell>
          <cell r="DQ602">
            <v>0</v>
          </cell>
          <cell r="DS602">
            <v>0</v>
          </cell>
          <cell r="DT602">
            <v>0</v>
          </cell>
          <cell r="DU602">
            <v>0</v>
          </cell>
          <cell r="DV602">
            <v>0</v>
          </cell>
          <cell r="DW602">
            <v>0</v>
          </cell>
          <cell r="DX602">
            <v>0</v>
          </cell>
          <cell r="DY602">
            <v>0</v>
          </cell>
          <cell r="DZ602">
            <v>0</v>
          </cell>
          <cell r="EA602">
            <v>0</v>
          </cell>
          <cell r="EB602">
            <v>0</v>
          </cell>
          <cell r="EC602">
            <v>0</v>
          </cell>
          <cell r="ED602">
            <v>0</v>
          </cell>
        </row>
        <row r="603">
          <cell r="F603">
            <v>1E-3</v>
          </cell>
          <cell r="G603">
            <v>0</v>
          </cell>
          <cell r="H603">
            <v>0</v>
          </cell>
          <cell r="I603">
            <v>0</v>
          </cell>
          <cell r="J603">
            <v>0</v>
          </cell>
          <cell r="K603">
            <v>0</v>
          </cell>
          <cell r="L603">
            <v>0</v>
          </cell>
          <cell r="M603">
            <v>0</v>
          </cell>
          <cell r="N603">
            <v>0</v>
          </cell>
          <cell r="O603">
            <v>0</v>
          </cell>
          <cell r="P603">
            <v>1E-3</v>
          </cell>
          <cell r="Q603">
            <v>1E-3</v>
          </cell>
          <cell r="R603">
            <v>1E-3</v>
          </cell>
          <cell r="S603">
            <v>1E-3</v>
          </cell>
          <cell r="T603">
            <v>1E-3</v>
          </cell>
          <cell r="U603">
            <v>1E-3</v>
          </cell>
          <cell r="V603">
            <v>0</v>
          </cell>
          <cell r="W603">
            <v>0</v>
          </cell>
          <cell r="X603">
            <v>0</v>
          </cell>
          <cell r="Y603">
            <v>0</v>
          </cell>
          <cell r="Z603">
            <v>0</v>
          </cell>
          <cell r="AA603">
            <v>0</v>
          </cell>
          <cell r="AB603">
            <v>0</v>
          </cell>
          <cell r="AC603">
            <v>1E-3</v>
          </cell>
          <cell r="AD603">
            <v>2E-3</v>
          </cell>
          <cell r="AE603">
            <v>1E-3</v>
          </cell>
          <cell r="AF603">
            <v>2E-3</v>
          </cell>
          <cell r="AG603">
            <v>0</v>
          </cell>
          <cell r="AH603">
            <v>0</v>
          </cell>
          <cell r="AI603">
            <v>0</v>
          </cell>
          <cell r="AJ603">
            <v>0</v>
          </cell>
          <cell r="AK603">
            <v>0</v>
          </cell>
          <cell r="AL603">
            <v>0</v>
          </cell>
          <cell r="AM603">
            <v>0</v>
          </cell>
          <cell r="AN603">
            <v>0</v>
          </cell>
          <cell r="AO603">
            <v>0</v>
          </cell>
          <cell r="AP603">
            <v>1E-3</v>
          </cell>
          <cell r="AQ603">
            <v>1E-3</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0</v>
          </cell>
          <cell r="CB603">
            <v>0</v>
          </cell>
          <cell r="CC603">
            <v>0</v>
          </cell>
          <cell r="CD603">
            <v>0</v>
          </cell>
          <cell r="CE603">
            <v>0</v>
          </cell>
          <cell r="CF603">
            <v>0</v>
          </cell>
          <cell r="CG603">
            <v>0</v>
          </cell>
          <cell r="CH603">
            <v>0</v>
          </cell>
          <cell r="CI603">
            <v>0</v>
          </cell>
          <cell r="CJ603">
            <v>0</v>
          </cell>
          <cell r="CK603">
            <v>0</v>
          </cell>
          <cell r="CL603">
            <v>0</v>
          </cell>
          <cell r="CM603">
            <v>0</v>
          </cell>
          <cell r="CN603">
            <v>0</v>
          </cell>
          <cell r="CO603">
            <v>0</v>
          </cell>
          <cell r="CP603">
            <v>0</v>
          </cell>
          <cell r="CQ603">
            <v>0</v>
          </cell>
          <cell r="CR603">
            <v>0</v>
          </cell>
          <cell r="CS603">
            <v>0</v>
          </cell>
          <cell r="CT603">
            <v>0</v>
          </cell>
          <cell r="CU603">
            <v>0</v>
          </cell>
          <cell r="CV603">
            <v>0</v>
          </cell>
          <cell r="CW603">
            <v>0</v>
          </cell>
          <cell r="CX603">
            <v>0</v>
          </cell>
          <cell r="CY603">
            <v>0</v>
          </cell>
          <cell r="CZ603">
            <v>0</v>
          </cell>
          <cell r="DA603">
            <v>0</v>
          </cell>
          <cell r="DB603">
            <v>0</v>
          </cell>
          <cell r="DC603">
            <v>0</v>
          </cell>
          <cell r="DD603">
            <v>0</v>
          </cell>
          <cell r="DE603">
            <v>0</v>
          </cell>
          <cell r="DF603">
            <v>0</v>
          </cell>
          <cell r="DG603">
            <v>0</v>
          </cell>
          <cell r="DH603">
            <v>0</v>
          </cell>
          <cell r="DI603">
            <v>0</v>
          </cell>
          <cell r="DJ603">
            <v>0</v>
          </cell>
          <cell r="DK603">
            <v>0</v>
          </cell>
          <cell r="DL603">
            <v>0</v>
          </cell>
          <cell r="DM603">
            <v>0</v>
          </cell>
          <cell r="DN603">
            <v>0</v>
          </cell>
          <cell r="DO603">
            <v>0</v>
          </cell>
          <cell r="DP603">
            <v>0</v>
          </cell>
          <cell r="DQ603">
            <v>0</v>
          </cell>
          <cell r="DR603">
            <v>0</v>
          </cell>
          <cell r="DS603">
            <v>0</v>
          </cell>
          <cell r="DT603">
            <v>0</v>
          </cell>
          <cell r="DU603">
            <v>0</v>
          </cell>
          <cell r="DV603">
            <v>0</v>
          </cell>
          <cell r="DW603">
            <v>0</v>
          </cell>
          <cell r="DX603">
            <v>0</v>
          </cell>
          <cell r="DY603">
            <v>0</v>
          </cell>
          <cell r="DZ603">
            <v>0</v>
          </cell>
          <cell r="EA603">
            <v>0</v>
          </cell>
          <cell r="EB603">
            <v>0</v>
          </cell>
          <cell r="EC603">
            <v>0</v>
          </cell>
          <cell r="ED603">
            <v>0</v>
          </cell>
          <cell r="EE603">
            <v>0</v>
          </cell>
        </row>
        <row r="604">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1E-3</v>
          </cell>
          <cell r="AK604">
            <v>0</v>
          </cell>
          <cell r="AL604">
            <v>0</v>
          </cell>
          <cell r="AM604">
            <v>0</v>
          </cell>
          <cell r="AN604">
            <v>0</v>
          </cell>
          <cell r="AO604">
            <v>0</v>
          </cell>
          <cell r="AP604">
            <v>0</v>
          </cell>
          <cell r="AQ604">
            <v>0</v>
          </cell>
          <cell r="AR604">
            <v>0</v>
          </cell>
          <cell r="AS604">
            <v>0</v>
          </cell>
          <cell r="AT604">
            <v>0</v>
          </cell>
          <cell r="AU604">
            <v>0</v>
          </cell>
          <cell r="AV604">
            <v>-3.0000000000000001E-3</v>
          </cell>
          <cell r="AW604">
            <v>0</v>
          </cell>
          <cell r="AX604">
            <v>0</v>
          </cell>
          <cell r="AY604">
            <v>0</v>
          </cell>
          <cell r="AZ604">
            <v>0</v>
          </cell>
          <cell r="BA604">
            <v>0</v>
          </cell>
          <cell r="BB604">
            <v>0</v>
          </cell>
          <cell r="BC604">
            <v>0</v>
          </cell>
          <cell r="BD604">
            <v>0</v>
          </cell>
          <cell r="BE604">
            <v>0</v>
          </cell>
          <cell r="BF604">
            <v>0</v>
          </cell>
          <cell r="BG604">
            <v>0</v>
          </cell>
          <cell r="BH604">
            <v>0</v>
          </cell>
          <cell r="BI604">
            <v>-1E-3</v>
          </cell>
          <cell r="BJ604">
            <v>0</v>
          </cell>
          <cell r="BK604">
            <v>0</v>
          </cell>
          <cell r="BL604">
            <v>0</v>
          </cell>
          <cell r="BM604">
            <v>0</v>
          </cell>
          <cell r="BN604">
            <v>0</v>
          </cell>
          <cell r="BO604">
            <v>0</v>
          </cell>
          <cell r="BP604">
            <v>0</v>
          </cell>
          <cell r="BQ604">
            <v>0</v>
          </cell>
          <cell r="BR604">
            <v>0</v>
          </cell>
          <cell r="BS604">
            <v>0</v>
          </cell>
          <cell r="BT604">
            <v>0</v>
          </cell>
          <cell r="BU604">
            <v>0</v>
          </cell>
          <cell r="BV604">
            <v>-2E-3</v>
          </cell>
          <cell r="BW604">
            <v>0</v>
          </cell>
          <cell r="BX604">
            <v>0</v>
          </cell>
          <cell r="BY604">
            <v>0</v>
          </cell>
          <cell r="BZ604">
            <v>0</v>
          </cell>
          <cell r="CA604">
            <v>0</v>
          </cell>
          <cell r="CB604">
            <v>0</v>
          </cell>
          <cell r="CC604">
            <v>0</v>
          </cell>
          <cell r="CD604">
            <v>0</v>
          </cell>
          <cell r="CE604">
            <v>0</v>
          </cell>
          <cell r="CF604">
            <v>0</v>
          </cell>
          <cell r="CG604">
            <v>0</v>
          </cell>
          <cell r="CH604">
            <v>0</v>
          </cell>
          <cell r="CI604">
            <v>0</v>
          </cell>
          <cell r="CJ604">
            <v>0</v>
          </cell>
          <cell r="CK604">
            <v>0</v>
          </cell>
          <cell r="CL604">
            <v>0</v>
          </cell>
          <cell r="CM604">
            <v>0</v>
          </cell>
          <cell r="CN604">
            <v>0</v>
          </cell>
          <cell r="CO604">
            <v>0</v>
          </cell>
          <cell r="CP604">
            <v>0</v>
          </cell>
          <cell r="CQ604">
            <v>0</v>
          </cell>
          <cell r="CR604">
            <v>0</v>
          </cell>
          <cell r="CS604">
            <v>0</v>
          </cell>
          <cell r="CT604">
            <v>0</v>
          </cell>
          <cell r="CU604">
            <v>0</v>
          </cell>
          <cell r="CV604">
            <v>0</v>
          </cell>
          <cell r="CW604">
            <v>0</v>
          </cell>
          <cell r="CX604">
            <v>0</v>
          </cell>
          <cell r="CY604">
            <v>0</v>
          </cell>
          <cell r="CZ604">
            <v>0</v>
          </cell>
          <cell r="DA604">
            <v>0</v>
          </cell>
          <cell r="DB604">
            <v>0</v>
          </cell>
          <cell r="DC604">
            <v>0</v>
          </cell>
          <cell r="DD604">
            <v>0</v>
          </cell>
          <cell r="DE604">
            <v>0</v>
          </cell>
          <cell r="DF604">
            <v>0</v>
          </cell>
          <cell r="DG604">
            <v>0</v>
          </cell>
          <cell r="DH604">
            <v>0</v>
          </cell>
          <cell r="DI604">
            <v>0</v>
          </cell>
          <cell r="DJ604">
            <v>0</v>
          </cell>
          <cell r="DK604">
            <v>0</v>
          </cell>
          <cell r="DL604">
            <v>0</v>
          </cell>
          <cell r="DM604">
            <v>0</v>
          </cell>
          <cell r="DN604">
            <v>0</v>
          </cell>
          <cell r="DO604">
            <v>0</v>
          </cell>
          <cell r="DP604">
            <v>0</v>
          </cell>
          <cell r="DQ604">
            <v>0</v>
          </cell>
          <cell r="DR604">
            <v>0</v>
          </cell>
          <cell r="DS604">
            <v>0</v>
          </cell>
          <cell r="DT604">
            <v>0</v>
          </cell>
          <cell r="DU604">
            <v>0</v>
          </cell>
          <cell r="DV604">
            <v>0</v>
          </cell>
          <cell r="DW604">
            <v>0</v>
          </cell>
          <cell r="DX604">
            <v>0</v>
          </cell>
          <cell r="DY604">
            <v>0</v>
          </cell>
          <cell r="DZ604">
            <v>0</v>
          </cell>
          <cell r="EA604">
            <v>0</v>
          </cell>
          <cell r="EB604">
            <v>0</v>
          </cell>
          <cell r="EC604">
            <v>0</v>
          </cell>
          <cell r="ED604">
            <v>0</v>
          </cell>
          <cell r="EE604">
            <v>0</v>
          </cell>
        </row>
        <row r="605">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0</v>
          </cell>
          <cell r="CB605">
            <v>0</v>
          </cell>
          <cell r="CC605">
            <v>0</v>
          </cell>
          <cell r="CD605">
            <v>0</v>
          </cell>
          <cell r="CE605">
            <v>0</v>
          </cell>
          <cell r="CF605">
            <v>0</v>
          </cell>
          <cell r="CG605">
            <v>0</v>
          </cell>
          <cell r="CH605">
            <v>0</v>
          </cell>
          <cell r="CI605">
            <v>0</v>
          </cell>
          <cell r="CJ605">
            <v>0</v>
          </cell>
          <cell r="CK605">
            <v>0</v>
          </cell>
          <cell r="CL605">
            <v>0</v>
          </cell>
          <cell r="CM605">
            <v>0</v>
          </cell>
          <cell r="CN605">
            <v>0</v>
          </cell>
          <cell r="CO605">
            <v>0</v>
          </cell>
          <cell r="CP605">
            <v>0</v>
          </cell>
          <cell r="CQ605">
            <v>0</v>
          </cell>
          <cell r="CR605">
            <v>0</v>
          </cell>
          <cell r="CS605">
            <v>0</v>
          </cell>
          <cell r="CT605">
            <v>0</v>
          </cell>
          <cell r="CU605">
            <v>0</v>
          </cell>
          <cell r="CV605">
            <v>0</v>
          </cell>
          <cell r="CW605">
            <v>0</v>
          </cell>
          <cell r="CX605">
            <v>0</v>
          </cell>
          <cell r="CY605">
            <v>0</v>
          </cell>
          <cell r="CZ605">
            <v>0</v>
          </cell>
          <cell r="DA605">
            <v>0</v>
          </cell>
          <cell r="DB605">
            <v>0</v>
          </cell>
          <cell r="DC605">
            <v>0</v>
          </cell>
          <cell r="DD605">
            <v>0</v>
          </cell>
          <cell r="DE605">
            <v>0</v>
          </cell>
          <cell r="DF605">
            <v>0</v>
          </cell>
          <cell r="DG605">
            <v>0</v>
          </cell>
          <cell r="DH605">
            <v>0</v>
          </cell>
          <cell r="DI605">
            <v>0</v>
          </cell>
          <cell r="DJ605">
            <v>0</v>
          </cell>
          <cell r="DK605">
            <v>0</v>
          </cell>
          <cell r="DL605">
            <v>0</v>
          </cell>
          <cell r="DM605">
            <v>0</v>
          </cell>
          <cell r="DN605">
            <v>0</v>
          </cell>
          <cell r="DO605">
            <v>0</v>
          </cell>
          <cell r="DP605">
            <v>0</v>
          </cell>
          <cell r="DQ605">
            <v>0</v>
          </cell>
          <cell r="DR605">
            <v>0</v>
          </cell>
          <cell r="DS605">
            <v>0</v>
          </cell>
          <cell r="DT605">
            <v>0</v>
          </cell>
          <cell r="DU605">
            <v>0</v>
          </cell>
          <cell r="DV605">
            <v>0</v>
          </cell>
          <cell r="DW605">
            <v>0</v>
          </cell>
          <cell r="DX605">
            <v>0</v>
          </cell>
          <cell r="DY605">
            <v>0</v>
          </cell>
          <cell r="DZ605">
            <v>0</v>
          </cell>
          <cell r="EA605">
            <v>0</v>
          </cell>
          <cell r="EB605">
            <v>0</v>
          </cell>
          <cell r="EC605">
            <v>0</v>
          </cell>
          <cell r="ED605">
            <v>0</v>
          </cell>
          <cell r="EE605">
            <v>0</v>
          </cell>
        </row>
        <row r="606">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-1E-3</v>
          </cell>
          <cell r="AT606">
            <v>-1E-3</v>
          </cell>
          <cell r="AU606">
            <v>0</v>
          </cell>
          <cell r="AV606">
            <v>0</v>
          </cell>
          <cell r="AW606">
            <v>0</v>
          </cell>
          <cell r="AX606">
            <v>0</v>
          </cell>
          <cell r="AY606">
            <v>0</v>
          </cell>
          <cell r="AZ606">
            <v>0</v>
          </cell>
          <cell r="BA606">
            <v>0</v>
          </cell>
          <cell r="BB606">
            <v>0</v>
          </cell>
          <cell r="BC606">
            <v>-1E-3</v>
          </cell>
          <cell r="BD606">
            <v>-1E-3</v>
          </cell>
          <cell r="BE606">
            <v>0</v>
          </cell>
          <cell r="BF606">
            <v>-1E-3</v>
          </cell>
          <cell r="BG606">
            <v>-1E-3</v>
          </cell>
          <cell r="BH606">
            <v>0</v>
          </cell>
          <cell r="BI606">
            <v>0</v>
          </cell>
          <cell r="BJ606">
            <v>0</v>
          </cell>
          <cell r="BK606">
            <v>0</v>
          </cell>
          <cell r="BL606">
            <v>0</v>
          </cell>
          <cell r="BM606">
            <v>0</v>
          </cell>
          <cell r="BN606">
            <v>0</v>
          </cell>
          <cell r="BO606">
            <v>0</v>
          </cell>
          <cell r="BP606">
            <v>-1E-3</v>
          </cell>
          <cell r="BQ606">
            <v>-1E-3</v>
          </cell>
          <cell r="BR606">
            <v>0</v>
          </cell>
          <cell r="BS606">
            <v>-1E-3</v>
          </cell>
          <cell r="BT606">
            <v>-1E-3</v>
          </cell>
          <cell r="BU606">
            <v>0</v>
          </cell>
          <cell r="BV606">
            <v>0</v>
          </cell>
          <cell r="BW606">
            <v>0</v>
          </cell>
          <cell r="BX606">
            <v>0</v>
          </cell>
          <cell r="BY606">
            <v>0</v>
          </cell>
          <cell r="BZ606">
            <v>0</v>
          </cell>
          <cell r="CA606">
            <v>0</v>
          </cell>
          <cell r="CB606">
            <v>0</v>
          </cell>
          <cell r="CC606">
            <v>-1E-3</v>
          </cell>
          <cell r="CD606">
            <v>-1E-3</v>
          </cell>
          <cell r="CE606">
            <v>0</v>
          </cell>
          <cell r="CF606">
            <v>-1E-3</v>
          </cell>
          <cell r="CG606">
            <v>-1E-3</v>
          </cell>
          <cell r="CH606">
            <v>0</v>
          </cell>
          <cell r="CI606">
            <v>0</v>
          </cell>
          <cell r="CJ606">
            <v>0</v>
          </cell>
          <cell r="CK606">
            <v>0</v>
          </cell>
          <cell r="CL606">
            <v>0</v>
          </cell>
          <cell r="CM606">
            <v>0</v>
          </cell>
          <cell r="CN606">
            <v>0</v>
          </cell>
          <cell r="CO606">
            <v>0</v>
          </cell>
          <cell r="CP606">
            <v>-1E-3</v>
          </cell>
          <cell r="CQ606">
            <v>-1E-3</v>
          </cell>
          <cell r="CR606">
            <v>0</v>
          </cell>
          <cell r="CS606">
            <v>-1E-3</v>
          </cell>
          <cell r="CT606">
            <v>-1E-3</v>
          </cell>
          <cell r="CU606">
            <v>0</v>
          </cell>
          <cell r="CV606">
            <v>0</v>
          </cell>
          <cell r="CW606">
            <v>0</v>
          </cell>
          <cell r="CX606">
            <v>0</v>
          </cell>
          <cell r="CY606">
            <v>0</v>
          </cell>
          <cell r="CZ606">
            <v>0</v>
          </cell>
          <cell r="DA606">
            <v>0</v>
          </cell>
          <cell r="DB606">
            <v>0</v>
          </cell>
          <cell r="DC606">
            <v>-1E-3</v>
          </cell>
          <cell r="DD606">
            <v>-1E-3</v>
          </cell>
          <cell r="DE606">
            <v>0</v>
          </cell>
          <cell r="DF606">
            <v>-1E-3</v>
          </cell>
          <cell r="DG606">
            <v>-1E-3</v>
          </cell>
          <cell r="DH606">
            <v>0</v>
          </cell>
          <cell r="DI606">
            <v>0</v>
          </cell>
          <cell r="DJ606">
            <v>0</v>
          </cell>
          <cell r="DK606">
            <v>0</v>
          </cell>
          <cell r="DL606">
            <v>0</v>
          </cell>
          <cell r="DM606">
            <v>0</v>
          </cell>
          <cell r="DN606">
            <v>0</v>
          </cell>
          <cell r="DO606">
            <v>0</v>
          </cell>
          <cell r="DP606">
            <v>-1E-3</v>
          </cell>
          <cell r="DQ606">
            <v>-1E-3</v>
          </cell>
          <cell r="DR606">
            <v>0</v>
          </cell>
          <cell r="DS606">
            <v>-1E-3</v>
          </cell>
          <cell r="DT606">
            <v>-1E-3</v>
          </cell>
          <cell r="DU606">
            <v>0</v>
          </cell>
          <cell r="DV606">
            <v>0</v>
          </cell>
          <cell r="DW606">
            <v>0</v>
          </cell>
          <cell r="DX606">
            <v>0</v>
          </cell>
          <cell r="DY606">
            <v>0</v>
          </cell>
          <cell r="DZ606">
            <v>0</v>
          </cell>
          <cell r="EA606">
            <v>0</v>
          </cell>
          <cell r="EB606">
            <v>0</v>
          </cell>
          <cell r="EC606">
            <v>-1E-3</v>
          </cell>
          <cell r="ED606">
            <v>-1E-3</v>
          </cell>
          <cell r="EE606">
            <v>0</v>
          </cell>
        </row>
        <row r="607">
          <cell r="F607">
            <v>1E-3</v>
          </cell>
          <cell r="G607">
            <v>0</v>
          </cell>
          <cell r="H607">
            <v>0</v>
          </cell>
          <cell r="I607">
            <v>0</v>
          </cell>
          <cell r="J607">
            <v>0</v>
          </cell>
          <cell r="K607">
            <v>0</v>
          </cell>
          <cell r="L607">
            <v>0</v>
          </cell>
          <cell r="M607">
            <v>0</v>
          </cell>
          <cell r="N607">
            <v>0</v>
          </cell>
          <cell r="O607">
            <v>1E-3</v>
          </cell>
          <cell r="P607">
            <v>2E-3</v>
          </cell>
          <cell r="Q607">
            <v>0</v>
          </cell>
          <cell r="R607">
            <v>0</v>
          </cell>
          <cell r="S607">
            <v>0</v>
          </cell>
          <cell r="T607">
            <v>0</v>
          </cell>
          <cell r="U607">
            <v>0</v>
          </cell>
          <cell r="V607">
            <v>0</v>
          </cell>
          <cell r="W607">
            <v>0</v>
          </cell>
          <cell r="X607">
            <v>0</v>
          </cell>
          <cell r="Y607">
            <v>0</v>
          </cell>
          <cell r="Z607">
            <v>0</v>
          </cell>
          <cell r="AA607">
            <v>0</v>
          </cell>
          <cell r="AB607">
            <v>0</v>
          </cell>
          <cell r="AC607">
            <v>1E-3</v>
          </cell>
          <cell r="AD607">
            <v>0</v>
          </cell>
          <cell r="AE607">
            <v>0</v>
          </cell>
          <cell r="AF607">
            <v>2E-3</v>
          </cell>
          <cell r="AG607">
            <v>0</v>
          </cell>
          <cell r="AH607">
            <v>0</v>
          </cell>
          <cell r="AI607">
            <v>0</v>
          </cell>
          <cell r="AJ607">
            <v>0</v>
          </cell>
          <cell r="AK607">
            <v>0</v>
          </cell>
          <cell r="AL607">
            <v>0</v>
          </cell>
          <cell r="AM607">
            <v>0</v>
          </cell>
          <cell r="AN607">
            <v>0</v>
          </cell>
          <cell r="AO607">
            <v>0</v>
          </cell>
          <cell r="AP607">
            <v>0</v>
          </cell>
          <cell r="AQ607">
            <v>1E-3</v>
          </cell>
          <cell r="AR607">
            <v>0</v>
          </cell>
          <cell r="AS607">
            <v>1E-3</v>
          </cell>
          <cell r="AT607">
            <v>0</v>
          </cell>
          <cell r="AU607">
            <v>3.0000000000000001E-3</v>
          </cell>
          <cell r="AV607">
            <v>0</v>
          </cell>
          <cell r="AW607">
            <v>0</v>
          </cell>
          <cell r="AX607">
            <v>0</v>
          </cell>
          <cell r="AY607">
            <v>0</v>
          </cell>
          <cell r="AZ607">
            <v>0</v>
          </cell>
          <cell r="BA607">
            <v>0</v>
          </cell>
          <cell r="BB607">
            <v>0</v>
          </cell>
          <cell r="BC607">
            <v>1E-3</v>
          </cell>
          <cell r="BD607">
            <v>0</v>
          </cell>
          <cell r="BE607">
            <v>0</v>
          </cell>
          <cell r="BF607">
            <v>1E-3</v>
          </cell>
          <cell r="BG607">
            <v>1E-3</v>
          </cell>
          <cell r="BH607">
            <v>0</v>
          </cell>
          <cell r="BI607">
            <v>0</v>
          </cell>
          <cell r="BJ607">
            <v>0</v>
          </cell>
          <cell r="BK607">
            <v>-1E-3</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0</v>
          </cell>
          <cell r="CB607">
            <v>0</v>
          </cell>
          <cell r="CC607">
            <v>0</v>
          </cell>
          <cell r="CD607">
            <v>0</v>
          </cell>
          <cell r="CE607">
            <v>0</v>
          </cell>
          <cell r="CF607">
            <v>0</v>
          </cell>
          <cell r="CG607">
            <v>0</v>
          </cell>
          <cell r="CH607">
            <v>0</v>
          </cell>
          <cell r="CI607">
            <v>0</v>
          </cell>
          <cell r="CJ607">
            <v>0</v>
          </cell>
          <cell r="CK607">
            <v>0</v>
          </cell>
          <cell r="CL607">
            <v>0</v>
          </cell>
          <cell r="CM607">
            <v>0</v>
          </cell>
          <cell r="CN607">
            <v>0</v>
          </cell>
          <cell r="CO607">
            <v>0</v>
          </cell>
          <cell r="CP607">
            <v>0</v>
          </cell>
          <cell r="CQ607">
            <v>0</v>
          </cell>
          <cell r="CR607">
            <v>0</v>
          </cell>
          <cell r="CS607">
            <v>0</v>
          </cell>
          <cell r="CT607">
            <v>0</v>
          </cell>
          <cell r="CU607">
            <v>0</v>
          </cell>
          <cell r="CV607">
            <v>0</v>
          </cell>
          <cell r="CW607">
            <v>0</v>
          </cell>
          <cell r="CX607">
            <v>0</v>
          </cell>
          <cell r="CY607">
            <v>0</v>
          </cell>
          <cell r="CZ607">
            <v>0</v>
          </cell>
          <cell r="DA607">
            <v>0</v>
          </cell>
          <cell r="DB607">
            <v>0</v>
          </cell>
          <cell r="DC607">
            <v>0</v>
          </cell>
          <cell r="DD607">
            <v>-1E-3</v>
          </cell>
          <cell r="DE607">
            <v>0</v>
          </cell>
          <cell r="DF607">
            <v>0</v>
          </cell>
          <cell r="DG607">
            <v>0</v>
          </cell>
          <cell r="DH607">
            <v>0</v>
          </cell>
          <cell r="DI607">
            <v>0</v>
          </cell>
          <cell r="DJ607">
            <v>0</v>
          </cell>
          <cell r="DK607">
            <v>0</v>
          </cell>
          <cell r="DL607">
            <v>1E-3</v>
          </cell>
          <cell r="DM607">
            <v>0</v>
          </cell>
          <cell r="DN607">
            <v>0</v>
          </cell>
          <cell r="DO607">
            <v>0</v>
          </cell>
          <cell r="DP607">
            <v>1E-3</v>
          </cell>
          <cell r="DQ607">
            <v>1E-3</v>
          </cell>
          <cell r="DR607">
            <v>0</v>
          </cell>
          <cell r="DS607">
            <v>0</v>
          </cell>
          <cell r="DT607">
            <v>0</v>
          </cell>
          <cell r="DU607">
            <v>-1E-3</v>
          </cell>
          <cell r="DV607">
            <v>0</v>
          </cell>
          <cell r="DW607">
            <v>0</v>
          </cell>
          <cell r="DX607">
            <v>0</v>
          </cell>
          <cell r="DY607">
            <v>1E-3</v>
          </cell>
          <cell r="DZ607">
            <v>0</v>
          </cell>
          <cell r="EA607">
            <v>1E-3</v>
          </cell>
          <cell r="EB607">
            <v>0</v>
          </cell>
          <cell r="EC607">
            <v>0</v>
          </cell>
          <cell r="ED607">
            <v>0</v>
          </cell>
          <cell r="EE607">
            <v>0</v>
          </cell>
        </row>
        <row r="608">
          <cell r="F608">
            <v>0</v>
          </cell>
          <cell r="G608">
            <v>0</v>
          </cell>
          <cell r="H608">
            <v>0</v>
          </cell>
          <cell r="I608">
            <v>0</v>
          </cell>
          <cell r="J608">
            <v>0</v>
          </cell>
          <cell r="K608">
            <v>1E-3</v>
          </cell>
          <cell r="L608">
            <v>0</v>
          </cell>
          <cell r="M608">
            <v>0</v>
          </cell>
          <cell r="N608">
            <v>0</v>
          </cell>
          <cell r="O608">
            <v>0</v>
          </cell>
          <cell r="P608">
            <v>0</v>
          </cell>
          <cell r="Q608">
            <v>0</v>
          </cell>
          <cell r="R608">
            <v>0</v>
          </cell>
          <cell r="S608">
            <v>0</v>
          </cell>
          <cell r="T608">
            <v>0</v>
          </cell>
          <cell r="U608">
            <v>0</v>
          </cell>
          <cell r="V608">
            <v>0</v>
          </cell>
          <cell r="W608">
            <v>0</v>
          </cell>
          <cell r="X608">
            <v>1E-3</v>
          </cell>
          <cell r="Y608">
            <v>1E-3</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1E-3</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0</v>
          </cell>
          <cell r="CB608">
            <v>0</v>
          </cell>
          <cell r="CC608">
            <v>0</v>
          </cell>
          <cell r="CD608">
            <v>0</v>
          </cell>
          <cell r="CE608">
            <v>0</v>
          </cell>
          <cell r="CF608">
            <v>0</v>
          </cell>
          <cell r="CG608">
            <v>0</v>
          </cell>
          <cell r="CH608">
            <v>0</v>
          </cell>
          <cell r="CI608">
            <v>0</v>
          </cell>
          <cell r="CJ608">
            <v>0</v>
          </cell>
          <cell r="CK608">
            <v>0</v>
          </cell>
          <cell r="CL608">
            <v>0</v>
          </cell>
          <cell r="CM608">
            <v>0</v>
          </cell>
          <cell r="CN608">
            <v>0</v>
          </cell>
          <cell r="CO608">
            <v>0</v>
          </cell>
          <cell r="CP608">
            <v>0</v>
          </cell>
          <cell r="CQ608">
            <v>0</v>
          </cell>
          <cell r="CR608">
            <v>0</v>
          </cell>
          <cell r="CS608">
            <v>0</v>
          </cell>
          <cell r="CT608">
            <v>0</v>
          </cell>
          <cell r="CU608">
            <v>0</v>
          </cell>
          <cell r="CV608">
            <v>0</v>
          </cell>
          <cell r="CW608">
            <v>0</v>
          </cell>
          <cell r="CX608">
            <v>0</v>
          </cell>
          <cell r="CY608">
            <v>0</v>
          </cell>
          <cell r="CZ608">
            <v>0</v>
          </cell>
          <cell r="DA608">
            <v>0</v>
          </cell>
          <cell r="DB608">
            <v>0</v>
          </cell>
          <cell r="DC608">
            <v>0</v>
          </cell>
          <cell r="DD608">
            <v>0</v>
          </cell>
          <cell r="DE608">
            <v>0</v>
          </cell>
          <cell r="DF608">
            <v>0</v>
          </cell>
          <cell r="DG608">
            <v>0</v>
          </cell>
          <cell r="DH608">
            <v>0</v>
          </cell>
          <cell r="DI608">
            <v>0</v>
          </cell>
          <cell r="DJ608">
            <v>0</v>
          </cell>
          <cell r="DK608">
            <v>0</v>
          </cell>
          <cell r="DL608">
            <v>0</v>
          </cell>
          <cell r="DM608">
            <v>0</v>
          </cell>
          <cell r="DN608">
            <v>0</v>
          </cell>
          <cell r="DO608">
            <v>0</v>
          </cell>
          <cell r="DP608">
            <v>0</v>
          </cell>
          <cell r="DQ608">
            <v>0</v>
          </cell>
          <cell r="DR608">
            <v>0</v>
          </cell>
          <cell r="DS608">
            <v>0</v>
          </cell>
          <cell r="DT608">
            <v>0</v>
          </cell>
          <cell r="DU608">
            <v>0</v>
          </cell>
          <cell r="DV608">
            <v>0</v>
          </cell>
          <cell r="DW608">
            <v>0</v>
          </cell>
          <cell r="DX608">
            <v>0</v>
          </cell>
          <cell r="DY608">
            <v>0</v>
          </cell>
          <cell r="DZ608">
            <v>0</v>
          </cell>
          <cell r="EA608">
            <v>0</v>
          </cell>
          <cell r="EB608">
            <v>0</v>
          </cell>
          <cell r="EC608">
            <v>0</v>
          </cell>
          <cell r="ED608">
            <v>0</v>
          </cell>
          <cell r="EE608">
            <v>0</v>
          </cell>
        </row>
        <row r="609">
          <cell r="F609">
            <v>0</v>
          </cell>
          <cell r="G609">
            <v>0</v>
          </cell>
          <cell r="H609">
            <v>0</v>
          </cell>
          <cell r="I609">
            <v>1E-3</v>
          </cell>
          <cell r="J609">
            <v>1E-3</v>
          </cell>
          <cell r="K609">
            <v>2E-3</v>
          </cell>
          <cell r="L609">
            <v>2E-3</v>
          </cell>
          <cell r="M609">
            <v>1E-3</v>
          </cell>
          <cell r="N609">
            <v>2E-3</v>
          </cell>
          <cell r="O609">
            <v>1E-3</v>
          </cell>
          <cell r="P609">
            <v>1E-3</v>
          </cell>
          <cell r="Q609">
            <v>0</v>
          </cell>
          <cell r="R609">
            <v>1E-3</v>
          </cell>
          <cell r="S609">
            <v>0</v>
          </cell>
          <cell r="T609">
            <v>1E-3</v>
          </cell>
          <cell r="U609">
            <v>1E-3</v>
          </cell>
          <cell r="V609">
            <v>1E-3</v>
          </cell>
          <cell r="W609">
            <v>1E-3</v>
          </cell>
          <cell r="X609">
            <v>3.0000000000000001E-3</v>
          </cell>
          <cell r="Y609">
            <v>2E-3</v>
          </cell>
          <cell r="Z609">
            <v>1E-3</v>
          </cell>
          <cell r="AA609">
            <v>1E-3</v>
          </cell>
          <cell r="AB609">
            <v>1E-3</v>
          </cell>
          <cell r="AC609">
            <v>2E-3</v>
          </cell>
          <cell r="AD609">
            <v>0</v>
          </cell>
          <cell r="AE609">
            <v>1E-3</v>
          </cell>
          <cell r="AF609">
            <v>1E-3</v>
          </cell>
          <cell r="AG609">
            <v>0</v>
          </cell>
          <cell r="AH609">
            <v>0</v>
          </cell>
          <cell r="AI609">
            <v>1E-3</v>
          </cell>
          <cell r="AJ609">
            <v>1E-3</v>
          </cell>
          <cell r="AK609">
            <v>2E-3</v>
          </cell>
          <cell r="AL609">
            <v>1E-3</v>
          </cell>
          <cell r="AM609">
            <v>0</v>
          </cell>
          <cell r="AN609">
            <v>1E-3</v>
          </cell>
          <cell r="AO609">
            <v>1E-3</v>
          </cell>
          <cell r="AP609">
            <v>0</v>
          </cell>
          <cell r="AQ609">
            <v>0</v>
          </cell>
          <cell r="AR609">
            <v>0</v>
          </cell>
          <cell r="AS609">
            <v>0</v>
          </cell>
          <cell r="AT609">
            <v>0</v>
          </cell>
          <cell r="AU609">
            <v>2E-3</v>
          </cell>
          <cell r="AV609">
            <v>-1E-3</v>
          </cell>
          <cell r="AW609">
            <v>-1E-3</v>
          </cell>
          <cell r="AX609">
            <v>0</v>
          </cell>
          <cell r="AY609">
            <v>0</v>
          </cell>
          <cell r="AZ609">
            <v>0</v>
          </cell>
          <cell r="BA609">
            <v>0</v>
          </cell>
          <cell r="BB609">
            <v>1E-3</v>
          </cell>
          <cell r="BC609">
            <v>0</v>
          </cell>
          <cell r="BD609">
            <v>0</v>
          </cell>
          <cell r="BE609">
            <v>0</v>
          </cell>
          <cell r="BF609">
            <v>0</v>
          </cell>
          <cell r="BG609">
            <v>1E-3</v>
          </cell>
          <cell r="BH609">
            <v>1E-3</v>
          </cell>
          <cell r="BI609">
            <v>-2E-3</v>
          </cell>
          <cell r="BJ609">
            <v>-1E-3</v>
          </cell>
          <cell r="BK609">
            <v>0</v>
          </cell>
          <cell r="BL609">
            <v>0</v>
          </cell>
          <cell r="BM609">
            <v>0</v>
          </cell>
          <cell r="BN609">
            <v>0</v>
          </cell>
          <cell r="BO609">
            <v>1E-3</v>
          </cell>
          <cell r="BP609">
            <v>0</v>
          </cell>
          <cell r="BQ609">
            <v>0</v>
          </cell>
          <cell r="BR609">
            <v>0</v>
          </cell>
          <cell r="BS609">
            <v>0</v>
          </cell>
          <cell r="BT609">
            <v>0</v>
          </cell>
          <cell r="BU609">
            <v>0</v>
          </cell>
          <cell r="BV609">
            <v>-1E-3</v>
          </cell>
          <cell r="BW609">
            <v>0</v>
          </cell>
          <cell r="BX609">
            <v>1E-3</v>
          </cell>
          <cell r="BY609">
            <v>0</v>
          </cell>
          <cell r="BZ609">
            <v>0</v>
          </cell>
          <cell r="CA609">
            <v>1E-3</v>
          </cell>
          <cell r="CB609">
            <v>0</v>
          </cell>
          <cell r="CC609">
            <v>1E-3</v>
          </cell>
          <cell r="CD609">
            <v>0</v>
          </cell>
          <cell r="CE609">
            <v>0</v>
          </cell>
          <cell r="CF609">
            <v>0</v>
          </cell>
          <cell r="CG609">
            <v>0</v>
          </cell>
          <cell r="CH609">
            <v>0</v>
          </cell>
          <cell r="CI609">
            <v>-1E-3</v>
          </cell>
          <cell r="CJ609">
            <v>0</v>
          </cell>
          <cell r="CK609">
            <v>0</v>
          </cell>
          <cell r="CL609">
            <v>0</v>
          </cell>
          <cell r="CM609">
            <v>0</v>
          </cell>
          <cell r="CN609">
            <v>0</v>
          </cell>
          <cell r="CO609">
            <v>0</v>
          </cell>
          <cell r="CP609">
            <v>0</v>
          </cell>
          <cell r="CQ609">
            <v>0</v>
          </cell>
          <cell r="CR609">
            <v>0</v>
          </cell>
          <cell r="CS609">
            <v>0</v>
          </cell>
          <cell r="CT609">
            <v>0</v>
          </cell>
          <cell r="CU609">
            <v>0</v>
          </cell>
          <cell r="CV609">
            <v>0</v>
          </cell>
          <cell r="CW609">
            <v>0</v>
          </cell>
          <cell r="CX609">
            <v>0</v>
          </cell>
          <cell r="CY609">
            <v>0</v>
          </cell>
          <cell r="CZ609">
            <v>0</v>
          </cell>
          <cell r="DA609">
            <v>-2E-3</v>
          </cell>
          <cell r="DB609">
            <v>0</v>
          </cell>
          <cell r="DC609">
            <v>0</v>
          </cell>
          <cell r="DD609">
            <v>0</v>
          </cell>
          <cell r="DE609">
            <v>0</v>
          </cell>
          <cell r="DF609">
            <v>0</v>
          </cell>
          <cell r="DG609">
            <v>0</v>
          </cell>
          <cell r="DH609">
            <v>0</v>
          </cell>
          <cell r="DI609">
            <v>0</v>
          </cell>
          <cell r="DJ609">
            <v>0</v>
          </cell>
          <cell r="DK609">
            <v>0</v>
          </cell>
          <cell r="DL609">
            <v>0</v>
          </cell>
          <cell r="DM609">
            <v>0</v>
          </cell>
          <cell r="DN609">
            <v>0</v>
          </cell>
          <cell r="DO609">
            <v>0</v>
          </cell>
          <cell r="DP609">
            <v>0</v>
          </cell>
          <cell r="DQ609">
            <v>0</v>
          </cell>
          <cell r="DR609">
            <v>0</v>
          </cell>
          <cell r="DS609">
            <v>0</v>
          </cell>
          <cell r="DT609">
            <v>0</v>
          </cell>
          <cell r="DU609">
            <v>0</v>
          </cell>
          <cell r="DV609">
            <v>0</v>
          </cell>
          <cell r="DW609">
            <v>0</v>
          </cell>
          <cell r="DX609">
            <v>0</v>
          </cell>
          <cell r="DY609">
            <v>0</v>
          </cell>
          <cell r="DZ609">
            <v>0</v>
          </cell>
          <cell r="EA609">
            <v>0</v>
          </cell>
          <cell r="EB609">
            <v>0</v>
          </cell>
          <cell r="EC609">
            <v>0</v>
          </cell>
          <cell r="ED609">
            <v>0</v>
          </cell>
          <cell r="EE609">
            <v>0</v>
          </cell>
        </row>
        <row r="610">
          <cell r="F610">
            <v>0</v>
          </cell>
          <cell r="G610">
            <v>0</v>
          </cell>
          <cell r="H610">
            <v>0</v>
          </cell>
          <cell r="I610">
            <v>0</v>
          </cell>
          <cell r="J610">
            <v>1E-3</v>
          </cell>
          <cell r="K610">
            <v>1E-3</v>
          </cell>
          <cell r="L610">
            <v>0</v>
          </cell>
          <cell r="M610">
            <v>1E-3</v>
          </cell>
          <cell r="N610">
            <v>1E-3</v>
          </cell>
          <cell r="O610">
            <v>1E-3</v>
          </cell>
          <cell r="P610">
            <v>1E-3</v>
          </cell>
          <cell r="Q610">
            <v>0</v>
          </cell>
          <cell r="R610">
            <v>1E-3</v>
          </cell>
          <cell r="S610">
            <v>1E-3</v>
          </cell>
          <cell r="T610">
            <v>1E-3</v>
          </cell>
          <cell r="U610">
            <v>1E-3</v>
          </cell>
          <cell r="V610">
            <v>0</v>
          </cell>
          <cell r="W610">
            <v>0</v>
          </cell>
          <cell r="X610">
            <v>0</v>
          </cell>
          <cell r="Y610">
            <v>0</v>
          </cell>
          <cell r="Z610">
            <v>0</v>
          </cell>
          <cell r="AA610">
            <v>1E-3</v>
          </cell>
          <cell r="AB610">
            <v>1E-3</v>
          </cell>
          <cell r="AC610">
            <v>1E-3</v>
          </cell>
          <cell r="AD610">
            <v>1E-3</v>
          </cell>
          <cell r="AE610">
            <v>0</v>
          </cell>
          <cell r="AF610">
            <v>0</v>
          </cell>
          <cell r="AG610">
            <v>0</v>
          </cell>
          <cell r="AH610">
            <v>1E-3</v>
          </cell>
          <cell r="AI610">
            <v>1E-3</v>
          </cell>
          <cell r="AJ610">
            <v>0</v>
          </cell>
          <cell r="AK610">
            <v>0</v>
          </cell>
          <cell r="AL610">
            <v>0</v>
          </cell>
          <cell r="AM610">
            <v>0</v>
          </cell>
          <cell r="AN610">
            <v>1E-3</v>
          </cell>
          <cell r="AO610">
            <v>0</v>
          </cell>
          <cell r="AP610">
            <v>1E-3</v>
          </cell>
          <cell r="AQ610">
            <v>0</v>
          </cell>
          <cell r="AR610">
            <v>0</v>
          </cell>
          <cell r="AS610">
            <v>0</v>
          </cell>
          <cell r="AT610">
            <v>0</v>
          </cell>
          <cell r="AU610">
            <v>2E-3</v>
          </cell>
          <cell r="AV610">
            <v>0</v>
          </cell>
          <cell r="AW610">
            <v>0</v>
          </cell>
          <cell r="AX610">
            <v>-1E-3</v>
          </cell>
          <cell r="AY610">
            <v>0</v>
          </cell>
          <cell r="AZ610">
            <v>0</v>
          </cell>
          <cell r="BA610">
            <v>1E-3</v>
          </cell>
          <cell r="BB610">
            <v>0</v>
          </cell>
          <cell r="BC610">
            <v>0</v>
          </cell>
          <cell r="BD610">
            <v>0</v>
          </cell>
          <cell r="BE610">
            <v>0</v>
          </cell>
          <cell r="BF610">
            <v>0</v>
          </cell>
          <cell r="BG610">
            <v>1E-3</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0</v>
          </cell>
          <cell r="CB610">
            <v>0</v>
          </cell>
          <cell r="CC610">
            <v>0</v>
          </cell>
          <cell r="CD610">
            <v>0</v>
          </cell>
          <cell r="CE610">
            <v>0</v>
          </cell>
          <cell r="CF610">
            <v>0</v>
          </cell>
          <cell r="CG610">
            <v>0</v>
          </cell>
          <cell r="CH610">
            <v>0</v>
          </cell>
          <cell r="CI610">
            <v>-1E-3</v>
          </cell>
          <cell r="CJ610">
            <v>0</v>
          </cell>
          <cell r="CK610">
            <v>0</v>
          </cell>
          <cell r="CL610">
            <v>0</v>
          </cell>
          <cell r="CM610">
            <v>0</v>
          </cell>
          <cell r="CN610">
            <v>0</v>
          </cell>
          <cell r="CO610">
            <v>0</v>
          </cell>
          <cell r="CP610">
            <v>0</v>
          </cell>
          <cell r="CQ610">
            <v>0</v>
          </cell>
          <cell r="CR610">
            <v>0</v>
          </cell>
          <cell r="CS610">
            <v>0</v>
          </cell>
          <cell r="CT610">
            <v>0</v>
          </cell>
          <cell r="CU610">
            <v>0</v>
          </cell>
          <cell r="CV610">
            <v>0</v>
          </cell>
          <cell r="CW610">
            <v>0</v>
          </cell>
          <cell r="CX610">
            <v>0</v>
          </cell>
          <cell r="CY610">
            <v>0</v>
          </cell>
          <cell r="CZ610">
            <v>0</v>
          </cell>
          <cell r="DA610">
            <v>0</v>
          </cell>
          <cell r="DB610">
            <v>0</v>
          </cell>
          <cell r="DC610">
            <v>0</v>
          </cell>
          <cell r="DD610">
            <v>0</v>
          </cell>
          <cell r="DE610">
            <v>0</v>
          </cell>
          <cell r="DF610">
            <v>0</v>
          </cell>
          <cell r="DG610">
            <v>0</v>
          </cell>
          <cell r="DH610">
            <v>0</v>
          </cell>
          <cell r="DI610">
            <v>0</v>
          </cell>
          <cell r="DJ610">
            <v>0</v>
          </cell>
          <cell r="DK610">
            <v>0</v>
          </cell>
          <cell r="DL610">
            <v>0</v>
          </cell>
          <cell r="DM610">
            <v>0</v>
          </cell>
          <cell r="DN610">
            <v>0</v>
          </cell>
          <cell r="DO610">
            <v>0</v>
          </cell>
          <cell r="DP610">
            <v>0</v>
          </cell>
          <cell r="DQ610">
            <v>0</v>
          </cell>
          <cell r="DR610">
            <v>0</v>
          </cell>
          <cell r="DS610">
            <v>0</v>
          </cell>
          <cell r="DT610">
            <v>0</v>
          </cell>
          <cell r="DU610">
            <v>1E-3</v>
          </cell>
          <cell r="DV610">
            <v>0</v>
          </cell>
          <cell r="DW610">
            <v>-1E-3</v>
          </cell>
          <cell r="DX610">
            <v>-1E-3</v>
          </cell>
          <cell r="DY610">
            <v>0</v>
          </cell>
          <cell r="DZ610">
            <v>1E-3</v>
          </cell>
          <cell r="EA610">
            <v>1E-3</v>
          </cell>
          <cell r="EB610">
            <v>0</v>
          </cell>
          <cell r="EC610">
            <v>0</v>
          </cell>
          <cell r="ED610">
            <v>1E-3</v>
          </cell>
          <cell r="EE610">
            <v>0</v>
          </cell>
        </row>
        <row r="611">
          <cell r="F611">
            <v>0</v>
          </cell>
          <cell r="G611">
            <v>0</v>
          </cell>
          <cell r="H611">
            <v>0</v>
          </cell>
          <cell r="I611">
            <v>0</v>
          </cell>
          <cell r="J611">
            <v>0</v>
          </cell>
          <cell r="K611">
            <v>1E-3</v>
          </cell>
          <cell r="L611">
            <v>0</v>
          </cell>
          <cell r="M611">
            <v>0</v>
          </cell>
          <cell r="N611">
            <v>0</v>
          </cell>
          <cell r="O611">
            <v>0</v>
          </cell>
          <cell r="P611">
            <v>0</v>
          </cell>
          <cell r="Q611">
            <v>0</v>
          </cell>
          <cell r="R611">
            <v>0</v>
          </cell>
          <cell r="S611">
            <v>0</v>
          </cell>
          <cell r="T611">
            <v>0</v>
          </cell>
          <cell r="U611">
            <v>0</v>
          </cell>
          <cell r="V611">
            <v>1E-3</v>
          </cell>
          <cell r="W611">
            <v>1E-3</v>
          </cell>
          <cell r="X611">
            <v>2E-3</v>
          </cell>
          <cell r="Y611">
            <v>1E-3</v>
          </cell>
          <cell r="Z611">
            <v>1E-3</v>
          </cell>
          <cell r="AA611">
            <v>0</v>
          </cell>
          <cell r="AB611">
            <v>0</v>
          </cell>
          <cell r="AC611">
            <v>0</v>
          </cell>
          <cell r="AD611">
            <v>0</v>
          </cell>
          <cell r="AE611">
            <v>3.0000000000000001E-3</v>
          </cell>
          <cell r="AF611">
            <v>1.0999999999999999E-2</v>
          </cell>
          <cell r="AG611">
            <v>5.0000000000000001E-3</v>
          </cell>
          <cell r="AH611">
            <v>4.0000000000000001E-3</v>
          </cell>
          <cell r="AI611">
            <v>0</v>
          </cell>
          <cell r="AJ611">
            <v>0</v>
          </cell>
          <cell r="AK611">
            <v>1E-3</v>
          </cell>
          <cell r="AL611">
            <v>1E-3</v>
          </cell>
          <cell r="AM611">
            <v>2E-3</v>
          </cell>
          <cell r="AN611">
            <v>2E-3</v>
          </cell>
          <cell r="AO611">
            <v>3.0000000000000001E-3</v>
          </cell>
          <cell r="AP611">
            <v>1E-3</v>
          </cell>
          <cell r="AQ611">
            <v>5.0000000000000001E-3</v>
          </cell>
          <cell r="AR611">
            <v>3.0000000000000001E-3</v>
          </cell>
          <cell r="AS611">
            <v>5.0000000000000001E-3</v>
          </cell>
          <cell r="AT611">
            <v>1E-3</v>
          </cell>
          <cell r="AU611">
            <v>1.4E-2</v>
          </cell>
          <cell r="AV611">
            <v>-1E-3</v>
          </cell>
          <cell r="AW611">
            <v>0</v>
          </cell>
          <cell r="AX611">
            <v>-1E-3</v>
          </cell>
          <cell r="AY611">
            <v>0</v>
          </cell>
          <cell r="AZ611">
            <v>1E-3</v>
          </cell>
          <cell r="BA611">
            <v>1E-3</v>
          </cell>
          <cell r="BB611">
            <v>2E-3</v>
          </cell>
          <cell r="BC611">
            <v>4.0000000000000001E-3</v>
          </cell>
          <cell r="BD611">
            <v>4.0000000000000001E-3</v>
          </cell>
          <cell r="BE611">
            <v>2E-3</v>
          </cell>
          <cell r="BF611">
            <v>3.0000000000000001E-3</v>
          </cell>
          <cell r="BG611">
            <v>2E-3</v>
          </cell>
          <cell r="BH611">
            <v>1E-3</v>
          </cell>
          <cell r="BI611">
            <v>0</v>
          </cell>
          <cell r="BJ611">
            <v>0</v>
          </cell>
          <cell r="BK611">
            <v>0</v>
          </cell>
          <cell r="BL611">
            <v>2E-3</v>
          </cell>
          <cell r="BM611">
            <v>2E-3</v>
          </cell>
          <cell r="BN611">
            <v>2E-3</v>
          </cell>
          <cell r="BO611">
            <v>4.0000000000000001E-3</v>
          </cell>
          <cell r="BP611">
            <v>2E-3</v>
          </cell>
          <cell r="BQ611">
            <v>4.0000000000000001E-3</v>
          </cell>
          <cell r="BR611">
            <v>2E-3</v>
          </cell>
          <cell r="BS611">
            <v>8.0000000000000002E-3</v>
          </cell>
          <cell r="BT611">
            <v>2E-3</v>
          </cell>
          <cell r="BU611">
            <v>0</v>
          </cell>
          <cell r="BV611">
            <v>0</v>
          </cell>
          <cell r="BW611">
            <v>0</v>
          </cell>
          <cell r="BX611">
            <v>-2E-3</v>
          </cell>
          <cell r="BY611">
            <v>1E-3</v>
          </cell>
          <cell r="BZ611">
            <v>1E-3</v>
          </cell>
          <cell r="CA611">
            <v>2E-3</v>
          </cell>
          <cell r="CB611">
            <v>2E-3</v>
          </cell>
          <cell r="CC611">
            <v>2E-3</v>
          </cell>
          <cell r="CD611">
            <v>2E-3</v>
          </cell>
          <cell r="CE611">
            <v>1E-3</v>
          </cell>
          <cell r="CF611">
            <v>1E-3</v>
          </cell>
          <cell r="CG611">
            <v>2E-3</v>
          </cell>
          <cell r="CH611">
            <v>3.0000000000000001E-3</v>
          </cell>
          <cell r="CI611">
            <v>0</v>
          </cell>
          <cell r="CJ611">
            <v>-1E-3</v>
          </cell>
          <cell r="CK611">
            <v>2E-3</v>
          </cell>
          <cell r="CL611">
            <v>2E-3</v>
          </cell>
          <cell r="CM611">
            <v>-5.0000000000000001E-3</v>
          </cell>
          <cell r="CN611">
            <v>2E-3</v>
          </cell>
          <cell r="CO611">
            <v>3.0000000000000001E-3</v>
          </cell>
          <cell r="CP611">
            <v>1E-3</v>
          </cell>
          <cell r="CQ611">
            <v>3.0000000000000001E-3</v>
          </cell>
          <cell r="CR611">
            <v>6.0000000000000001E-3</v>
          </cell>
          <cell r="CS611">
            <v>2E-3</v>
          </cell>
          <cell r="CT611">
            <v>5.0000000000000001E-3</v>
          </cell>
          <cell r="CU611">
            <v>1E-3</v>
          </cell>
          <cell r="CV611">
            <v>2E-3</v>
          </cell>
          <cell r="CW611">
            <v>0</v>
          </cell>
          <cell r="CX611">
            <v>-2E-3</v>
          </cell>
          <cell r="CY611">
            <v>3.0000000000000001E-3</v>
          </cell>
          <cell r="CZ611">
            <v>8.9999999999999993E-3</v>
          </cell>
          <cell r="DA611">
            <v>2.7E-2</v>
          </cell>
          <cell r="DB611">
            <v>6.0000000000000001E-3</v>
          </cell>
          <cell r="DC611">
            <v>5.0000000000000001E-3</v>
          </cell>
          <cell r="DD611">
            <v>1E-3</v>
          </cell>
          <cell r="DE611">
            <v>3.0000000000000001E-3</v>
          </cell>
          <cell r="DF611">
            <v>4.0000000000000001E-3</v>
          </cell>
          <cell r="DG611">
            <v>5.0000000000000001E-3</v>
          </cell>
          <cell r="DH611">
            <v>1E-3</v>
          </cell>
          <cell r="DI611">
            <v>1E-3</v>
          </cell>
          <cell r="DJ611">
            <v>0</v>
          </cell>
          <cell r="DK611">
            <v>4.0000000000000001E-3</v>
          </cell>
          <cell r="DL611">
            <v>4.0000000000000001E-3</v>
          </cell>
          <cell r="DM611">
            <v>2E-3</v>
          </cell>
          <cell r="DN611">
            <v>6.0000000000000001E-3</v>
          </cell>
          <cell r="DO611">
            <v>2E-3</v>
          </cell>
          <cell r="DP611">
            <v>2E-3</v>
          </cell>
          <cell r="DQ611">
            <v>4.0000000000000001E-3</v>
          </cell>
          <cell r="DR611">
            <v>1E-3</v>
          </cell>
          <cell r="DS611">
            <v>-1E-3</v>
          </cell>
          <cell r="DT611">
            <v>-1E-3</v>
          </cell>
          <cell r="DU611">
            <v>8.0000000000000002E-3</v>
          </cell>
          <cell r="DV611">
            <v>0</v>
          </cell>
          <cell r="DW611">
            <v>-1E-3</v>
          </cell>
          <cell r="DX611">
            <v>0</v>
          </cell>
          <cell r="DY611">
            <v>2E-3</v>
          </cell>
          <cell r="DZ611">
            <v>1E-3</v>
          </cell>
          <cell r="EA611">
            <v>3.0000000000000001E-3</v>
          </cell>
          <cell r="EB611">
            <v>1E-3</v>
          </cell>
          <cell r="EC611">
            <v>1E-3</v>
          </cell>
          <cell r="ED611">
            <v>1E-3</v>
          </cell>
          <cell r="EE611">
            <v>0</v>
          </cell>
        </row>
        <row r="612">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-1E-3</v>
          </cell>
          <cell r="AS612">
            <v>-3.0000000000000001E-3</v>
          </cell>
          <cell r="AT612">
            <v>-2E-3</v>
          </cell>
          <cell r="AU612">
            <v>0</v>
          </cell>
          <cell r="AV612">
            <v>0</v>
          </cell>
          <cell r="AW612">
            <v>0</v>
          </cell>
          <cell r="AX612">
            <v>0</v>
          </cell>
          <cell r="AY612">
            <v>0</v>
          </cell>
          <cell r="AZ612">
            <v>0</v>
          </cell>
          <cell r="BA612">
            <v>0</v>
          </cell>
          <cell r="BB612">
            <v>-1E-3</v>
          </cell>
          <cell r="BC612">
            <v>-2E-3</v>
          </cell>
          <cell r="BD612">
            <v>-3.0000000000000001E-3</v>
          </cell>
          <cell r="BE612">
            <v>-1E-3</v>
          </cell>
          <cell r="BF612">
            <v>-3.0000000000000001E-3</v>
          </cell>
          <cell r="BG612">
            <v>-2E-3</v>
          </cell>
          <cell r="BH612">
            <v>0</v>
          </cell>
          <cell r="BI612">
            <v>-1E-3</v>
          </cell>
          <cell r="BJ612">
            <v>0</v>
          </cell>
          <cell r="BK612">
            <v>0</v>
          </cell>
          <cell r="BL612">
            <v>0</v>
          </cell>
          <cell r="BM612">
            <v>0</v>
          </cell>
          <cell r="BN612">
            <v>0</v>
          </cell>
          <cell r="BO612">
            <v>-1E-3</v>
          </cell>
          <cell r="BP612">
            <v>-2E-3</v>
          </cell>
          <cell r="BQ612">
            <v>-3.0000000000000001E-3</v>
          </cell>
          <cell r="BR612">
            <v>-1E-3</v>
          </cell>
          <cell r="BS612">
            <v>-3.0000000000000001E-3</v>
          </cell>
          <cell r="BT612">
            <v>-2E-3</v>
          </cell>
          <cell r="BU612">
            <v>0</v>
          </cell>
          <cell r="BV612">
            <v>-1E-3</v>
          </cell>
          <cell r="BW612">
            <v>0</v>
          </cell>
          <cell r="BX612">
            <v>0</v>
          </cell>
          <cell r="BY612">
            <v>0</v>
          </cell>
          <cell r="BZ612">
            <v>0</v>
          </cell>
          <cell r="CA612">
            <v>0</v>
          </cell>
          <cell r="CB612">
            <v>-1E-3</v>
          </cell>
          <cell r="CC612">
            <v>-2E-3</v>
          </cell>
          <cell r="CD612">
            <v>-3.0000000000000001E-3</v>
          </cell>
          <cell r="CE612">
            <v>-1E-3</v>
          </cell>
          <cell r="CF612">
            <v>-3.0000000000000001E-3</v>
          </cell>
          <cell r="CG612">
            <v>-2E-3</v>
          </cell>
          <cell r="CH612">
            <v>-1E-3</v>
          </cell>
          <cell r="CI612">
            <v>-1E-3</v>
          </cell>
          <cell r="CJ612">
            <v>0</v>
          </cell>
          <cell r="CK612">
            <v>0</v>
          </cell>
          <cell r="CL612">
            <v>0</v>
          </cell>
          <cell r="CM612">
            <v>0</v>
          </cell>
          <cell r="CN612">
            <v>0</v>
          </cell>
          <cell r="CO612">
            <v>-1E-3</v>
          </cell>
          <cell r="CP612">
            <v>-2E-3</v>
          </cell>
          <cell r="CQ612">
            <v>-3.0000000000000001E-3</v>
          </cell>
          <cell r="CR612">
            <v>-1E-3</v>
          </cell>
          <cell r="CS612">
            <v>-3.0000000000000001E-3</v>
          </cell>
          <cell r="CT612">
            <v>-2E-3</v>
          </cell>
          <cell r="CU612">
            <v>-1E-3</v>
          </cell>
          <cell r="CV612">
            <v>-1E-3</v>
          </cell>
          <cell r="CW612">
            <v>0</v>
          </cell>
          <cell r="CX612">
            <v>0</v>
          </cell>
          <cell r="CY612">
            <v>0</v>
          </cell>
          <cell r="CZ612">
            <v>0</v>
          </cell>
          <cell r="DA612">
            <v>0</v>
          </cell>
          <cell r="DB612">
            <v>0</v>
          </cell>
          <cell r="DC612">
            <v>-1E-3</v>
          </cell>
          <cell r="DD612">
            <v>-3.0000000000000001E-3</v>
          </cell>
          <cell r="DE612">
            <v>-1E-3</v>
          </cell>
          <cell r="DF612">
            <v>-3.0000000000000001E-3</v>
          </cell>
          <cell r="DG612">
            <v>-2E-3</v>
          </cell>
          <cell r="DH612">
            <v>-1E-3</v>
          </cell>
          <cell r="DI612">
            <v>-1E-3</v>
          </cell>
          <cell r="DJ612">
            <v>0</v>
          </cell>
          <cell r="DK612">
            <v>0</v>
          </cell>
          <cell r="DL612">
            <v>0</v>
          </cell>
          <cell r="DM612">
            <v>0</v>
          </cell>
          <cell r="DN612">
            <v>0</v>
          </cell>
          <cell r="DO612">
            <v>-1E-3</v>
          </cell>
          <cell r="DP612">
            <v>-2E-3</v>
          </cell>
          <cell r="DQ612">
            <v>-3.0000000000000001E-3</v>
          </cell>
          <cell r="DR612">
            <v>-1E-3</v>
          </cell>
          <cell r="DS612">
            <v>-3.0000000000000001E-3</v>
          </cell>
          <cell r="DT612">
            <v>-3.0000000000000001E-3</v>
          </cell>
          <cell r="DU612">
            <v>-1E-3</v>
          </cell>
          <cell r="DV612">
            <v>-1E-3</v>
          </cell>
          <cell r="DW612">
            <v>0</v>
          </cell>
          <cell r="DX612">
            <v>0</v>
          </cell>
          <cell r="DY612">
            <v>0</v>
          </cell>
          <cell r="DZ612">
            <v>0</v>
          </cell>
          <cell r="EA612">
            <v>0</v>
          </cell>
          <cell r="EB612">
            <v>-1E-3</v>
          </cell>
          <cell r="EC612">
            <v>-2E-3</v>
          </cell>
          <cell r="ED612">
            <v>-2E-3</v>
          </cell>
          <cell r="EE612">
            <v>0</v>
          </cell>
        </row>
        <row r="613">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0</v>
          </cell>
          <cell r="CB613">
            <v>0</v>
          </cell>
          <cell r="CC613">
            <v>0</v>
          </cell>
          <cell r="CD613">
            <v>0</v>
          </cell>
          <cell r="CE613">
            <v>0</v>
          </cell>
          <cell r="CF613">
            <v>0</v>
          </cell>
          <cell r="CG613">
            <v>0</v>
          </cell>
          <cell r="CH613">
            <v>0</v>
          </cell>
          <cell r="CI613">
            <v>0</v>
          </cell>
          <cell r="CJ613">
            <v>0</v>
          </cell>
          <cell r="CK613">
            <v>0</v>
          </cell>
          <cell r="CL613">
            <v>0</v>
          </cell>
          <cell r="CM613">
            <v>0</v>
          </cell>
          <cell r="CN613">
            <v>0</v>
          </cell>
          <cell r="CO613">
            <v>0</v>
          </cell>
          <cell r="CP613">
            <v>0</v>
          </cell>
          <cell r="CQ613">
            <v>0</v>
          </cell>
          <cell r="CR613">
            <v>0</v>
          </cell>
          <cell r="CS613">
            <v>0</v>
          </cell>
          <cell r="CT613">
            <v>0</v>
          </cell>
          <cell r="CU613">
            <v>0</v>
          </cell>
          <cell r="CV613">
            <v>0</v>
          </cell>
          <cell r="CW613">
            <v>0</v>
          </cell>
          <cell r="CX613">
            <v>0</v>
          </cell>
          <cell r="CY613">
            <v>0</v>
          </cell>
          <cell r="CZ613">
            <v>0</v>
          </cell>
          <cell r="DA613">
            <v>0</v>
          </cell>
          <cell r="DB613">
            <v>0</v>
          </cell>
          <cell r="DC613">
            <v>0</v>
          </cell>
          <cell r="DD613">
            <v>0</v>
          </cell>
          <cell r="DE613">
            <v>0</v>
          </cell>
          <cell r="DF613">
            <v>0</v>
          </cell>
          <cell r="DG613">
            <v>0</v>
          </cell>
          <cell r="DH613">
            <v>0</v>
          </cell>
          <cell r="DI613">
            <v>0</v>
          </cell>
          <cell r="DJ613">
            <v>0</v>
          </cell>
          <cell r="DK613">
            <v>0</v>
          </cell>
          <cell r="DL613">
            <v>0</v>
          </cell>
          <cell r="DM613">
            <v>0</v>
          </cell>
          <cell r="DN613">
            <v>0</v>
          </cell>
          <cell r="DO613">
            <v>0</v>
          </cell>
          <cell r="DP613">
            <v>0</v>
          </cell>
          <cell r="DQ613">
            <v>0</v>
          </cell>
          <cell r="DR613">
            <v>0</v>
          </cell>
          <cell r="DS613">
            <v>0</v>
          </cell>
          <cell r="DT613">
            <v>0</v>
          </cell>
          <cell r="DU613">
            <v>0</v>
          </cell>
          <cell r="DV613">
            <v>0</v>
          </cell>
          <cell r="DW613">
            <v>0</v>
          </cell>
          <cell r="DX613">
            <v>0</v>
          </cell>
          <cell r="DY613">
            <v>0</v>
          </cell>
          <cell r="DZ613">
            <v>0</v>
          </cell>
          <cell r="EA613">
            <v>0</v>
          </cell>
          <cell r="EB613">
            <v>0</v>
          </cell>
          <cell r="EC613">
            <v>0</v>
          </cell>
          <cell r="ED613">
            <v>0</v>
          </cell>
        </row>
        <row r="614">
          <cell r="F614">
            <v>0</v>
          </cell>
          <cell r="G614">
            <v>0</v>
          </cell>
          <cell r="H614">
            <v>0</v>
          </cell>
          <cell r="I614">
            <v>0</v>
          </cell>
          <cell r="J614">
            <v>0</v>
          </cell>
          <cell r="K614">
            <v>0</v>
          </cell>
          <cell r="L614">
            <v>0</v>
          </cell>
          <cell r="M614">
            <v>0</v>
          </cell>
          <cell r="N614">
            <v>0</v>
          </cell>
          <cell r="O614">
            <v>0</v>
          </cell>
          <cell r="P614">
            <v>0</v>
          </cell>
          <cell r="Q614">
            <v>0</v>
          </cell>
          <cell r="R614">
            <v>0</v>
          </cell>
          <cell r="S614">
            <v>1E-3</v>
          </cell>
          <cell r="T614">
            <v>1E-3</v>
          </cell>
          <cell r="U614">
            <v>1E-3</v>
          </cell>
          <cell r="V614">
            <v>0</v>
          </cell>
          <cell r="W614">
            <v>0</v>
          </cell>
          <cell r="X614">
            <v>0</v>
          </cell>
          <cell r="Y614">
            <v>0</v>
          </cell>
          <cell r="Z614">
            <v>0</v>
          </cell>
          <cell r="AA614">
            <v>0</v>
          </cell>
          <cell r="AB614">
            <v>0</v>
          </cell>
          <cell r="AC614">
            <v>0</v>
          </cell>
          <cell r="AD614">
            <v>1E-3</v>
          </cell>
          <cell r="AE614">
            <v>0</v>
          </cell>
          <cell r="AF614">
            <v>0</v>
          </cell>
          <cell r="AG614">
            <v>1E-3</v>
          </cell>
          <cell r="AH614">
            <v>1E-3</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-1E-3</v>
          </cell>
          <cell r="AW614">
            <v>0</v>
          </cell>
          <cell r="AX614">
            <v>0</v>
          </cell>
          <cell r="AY614">
            <v>0</v>
          </cell>
          <cell r="AZ614">
            <v>0</v>
          </cell>
          <cell r="BA614">
            <v>0</v>
          </cell>
          <cell r="BB614">
            <v>0</v>
          </cell>
          <cell r="BC614">
            <v>0</v>
          </cell>
          <cell r="BD614">
            <v>2E-3</v>
          </cell>
          <cell r="BE614">
            <v>0</v>
          </cell>
          <cell r="BF614">
            <v>0</v>
          </cell>
          <cell r="BG614">
            <v>8.9999999999999993E-3</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1E-3</v>
          </cell>
          <cell r="CA614">
            <v>1E-3</v>
          </cell>
          <cell r="CB614">
            <v>0</v>
          </cell>
          <cell r="CC614">
            <v>0</v>
          </cell>
          <cell r="CD614">
            <v>0</v>
          </cell>
          <cell r="CE614">
            <v>0</v>
          </cell>
          <cell r="CF614">
            <v>0</v>
          </cell>
          <cell r="CG614">
            <v>0</v>
          </cell>
          <cell r="CH614">
            <v>0</v>
          </cell>
          <cell r="CI614">
            <v>1E-3</v>
          </cell>
          <cell r="CJ614">
            <v>0</v>
          </cell>
          <cell r="CK614">
            <v>0</v>
          </cell>
          <cell r="CL614">
            <v>1E-3</v>
          </cell>
          <cell r="CM614">
            <v>0</v>
          </cell>
          <cell r="CN614">
            <v>0</v>
          </cell>
          <cell r="CO614">
            <v>1E-3</v>
          </cell>
          <cell r="CP614">
            <v>1E-3</v>
          </cell>
          <cell r="CQ614">
            <v>0</v>
          </cell>
          <cell r="CR614">
            <v>0</v>
          </cell>
          <cell r="CS614">
            <v>0</v>
          </cell>
          <cell r="CT614">
            <v>0</v>
          </cell>
          <cell r="CU614">
            <v>0</v>
          </cell>
          <cell r="CV614">
            <v>0</v>
          </cell>
          <cell r="CW614">
            <v>0</v>
          </cell>
          <cell r="CX614">
            <v>0</v>
          </cell>
          <cell r="CY614">
            <v>2E-3</v>
          </cell>
          <cell r="CZ614">
            <v>1E-3</v>
          </cell>
          <cell r="DA614">
            <v>-6.0000000000000001E-3</v>
          </cell>
          <cell r="DB614">
            <v>0</v>
          </cell>
          <cell r="DC614">
            <v>0</v>
          </cell>
          <cell r="DD614">
            <v>0</v>
          </cell>
          <cell r="DE614">
            <v>0</v>
          </cell>
          <cell r="DF614">
            <v>0</v>
          </cell>
          <cell r="DG614">
            <v>0</v>
          </cell>
          <cell r="DH614">
            <v>0</v>
          </cell>
          <cell r="DI614">
            <v>0</v>
          </cell>
          <cell r="DJ614">
            <v>0</v>
          </cell>
          <cell r="DK614">
            <v>0</v>
          </cell>
          <cell r="DL614">
            <v>1E-3</v>
          </cell>
          <cell r="DM614">
            <v>0</v>
          </cell>
          <cell r="DN614">
            <v>1E-3</v>
          </cell>
          <cell r="DO614">
            <v>0</v>
          </cell>
          <cell r="DP614">
            <v>0</v>
          </cell>
          <cell r="DQ614">
            <v>0</v>
          </cell>
          <cell r="DR614">
            <v>0</v>
          </cell>
          <cell r="DS614">
            <v>0</v>
          </cell>
          <cell r="DT614">
            <v>0</v>
          </cell>
          <cell r="DU614">
            <v>0</v>
          </cell>
          <cell r="DV614">
            <v>0</v>
          </cell>
          <cell r="DW614">
            <v>0</v>
          </cell>
          <cell r="DX614">
            <v>0</v>
          </cell>
          <cell r="DY614">
            <v>0</v>
          </cell>
          <cell r="DZ614">
            <v>1E-3</v>
          </cell>
          <cell r="EA614">
            <v>1E-3</v>
          </cell>
          <cell r="EB614">
            <v>0</v>
          </cell>
          <cell r="EC614">
            <v>0</v>
          </cell>
          <cell r="ED614">
            <v>0</v>
          </cell>
          <cell r="EE614">
            <v>0</v>
          </cell>
        </row>
        <row r="615">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0</v>
          </cell>
          <cell r="CB615">
            <v>0</v>
          </cell>
          <cell r="CC615">
            <v>0</v>
          </cell>
          <cell r="CD615">
            <v>0</v>
          </cell>
          <cell r="CE615">
            <v>0</v>
          </cell>
          <cell r="CF615">
            <v>0</v>
          </cell>
          <cell r="CG615">
            <v>0</v>
          </cell>
          <cell r="CH615">
            <v>0</v>
          </cell>
          <cell r="CI615">
            <v>0</v>
          </cell>
          <cell r="CJ615">
            <v>0</v>
          </cell>
          <cell r="CK615">
            <v>0</v>
          </cell>
          <cell r="CL615">
            <v>0</v>
          </cell>
          <cell r="CM615">
            <v>0</v>
          </cell>
          <cell r="CN615">
            <v>0</v>
          </cell>
          <cell r="CO615">
            <v>0</v>
          </cell>
          <cell r="CP615">
            <v>0</v>
          </cell>
          <cell r="CQ615">
            <v>0</v>
          </cell>
          <cell r="CR615">
            <v>0</v>
          </cell>
          <cell r="CS615">
            <v>0</v>
          </cell>
          <cell r="CT615">
            <v>0</v>
          </cell>
          <cell r="CU615">
            <v>0</v>
          </cell>
          <cell r="CV615">
            <v>0</v>
          </cell>
          <cell r="CW615">
            <v>0</v>
          </cell>
          <cell r="CX615">
            <v>0</v>
          </cell>
          <cell r="CY615">
            <v>0</v>
          </cell>
          <cell r="CZ615">
            <v>0</v>
          </cell>
          <cell r="DA615">
            <v>0</v>
          </cell>
          <cell r="DB615">
            <v>0</v>
          </cell>
          <cell r="DC615">
            <v>0</v>
          </cell>
          <cell r="DD615">
            <v>0</v>
          </cell>
          <cell r="DE615">
            <v>0</v>
          </cell>
          <cell r="DF615">
            <v>0</v>
          </cell>
          <cell r="DG615">
            <v>0</v>
          </cell>
          <cell r="DH615">
            <v>0</v>
          </cell>
          <cell r="DI615">
            <v>0</v>
          </cell>
          <cell r="DJ615">
            <v>0</v>
          </cell>
          <cell r="DK615">
            <v>0</v>
          </cell>
          <cell r="DL615">
            <v>0</v>
          </cell>
          <cell r="DM615">
            <v>0</v>
          </cell>
          <cell r="DN615">
            <v>0</v>
          </cell>
          <cell r="DO615">
            <v>0</v>
          </cell>
          <cell r="DP615">
            <v>0</v>
          </cell>
          <cell r="DQ615">
            <v>0</v>
          </cell>
          <cell r="DR615">
            <v>0</v>
          </cell>
          <cell r="DS615">
            <v>0</v>
          </cell>
          <cell r="DT615">
            <v>0</v>
          </cell>
          <cell r="DU615">
            <v>0</v>
          </cell>
          <cell r="DV615">
            <v>0</v>
          </cell>
          <cell r="DW615">
            <v>0</v>
          </cell>
          <cell r="DX615">
            <v>0</v>
          </cell>
          <cell r="DY615">
            <v>0</v>
          </cell>
          <cell r="DZ615">
            <v>0</v>
          </cell>
          <cell r="EA615">
            <v>0</v>
          </cell>
          <cell r="EB615">
            <v>0</v>
          </cell>
          <cell r="EC615">
            <v>0</v>
          </cell>
          <cell r="ED615">
            <v>0</v>
          </cell>
          <cell r="EE615">
            <v>0</v>
          </cell>
        </row>
        <row r="616">
          <cell r="F616">
            <v>1E-3</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1.0999999999999999E-2</v>
          </cell>
          <cell r="AE616">
            <v>0</v>
          </cell>
          <cell r="AF616">
            <v>1E-3</v>
          </cell>
          <cell r="AG616">
            <v>1E-3</v>
          </cell>
          <cell r="AH616">
            <v>0</v>
          </cell>
          <cell r="AI616">
            <v>0</v>
          </cell>
          <cell r="AJ616">
            <v>0</v>
          </cell>
          <cell r="AK616">
            <v>0</v>
          </cell>
          <cell r="AL616">
            <v>0</v>
          </cell>
          <cell r="AM616">
            <v>0</v>
          </cell>
          <cell r="AN616">
            <v>0</v>
          </cell>
          <cell r="AO616">
            <v>0</v>
          </cell>
          <cell r="AP616">
            <v>0</v>
          </cell>
          <cell r="AQ616">
            <v>0</v>
          </cell>
          <cell r="AR616">
            <v>1E-3</v>
          </cell>
          <cell r="AS616">
            <v>0</v>
          </cell>
          <cell r="AT616">
            <v>0</v>
          </cell>
          <cell r="AU616">
            <v>1.2999999999999999E-2</v>
          </cell>
          <cell r="AV616">
            <v>0</v>
          </cell>
          <cell r="AW616">
            <v>0</v>
          </cell>
          <cell r="AX616">
            <v>0</v>
          </cell>
          <cell r="AY616">
            <v>0</v>
          </cell>
          <cell r="AZ616">
            <v>0</v>
          </cell>
          <cell r="BA616">
            <v>0</v>
          </cell>
          <cell r="BB616">
            <v>0</v>
          </cell>
          <cell r="BC616">
            <v>1E-3</v>
          </cell>
          <cell r="BD616">
            <v>0</v>
          </cell>
          <cell r="BE616">
            <v>0</v>
          </cell>
          <cell r="BF616">
            <v>1E-3</v>
          </cell>
          <cell r="BG616">
            <v>1E-3</v>
          </cell>
          <cell r="BH616">
            <v>0</v>
          </cell>
          <cell r="BI616">
            <v>0</v>
          </cell>
          <cell r="BJ616">
            <v>0</v>
          </cell>
          <cell r="BK616">
            <v>0</v>
          </cell>
          <cell r="BL616">
            <v>0</v>
          </cell>
          <cell r="BM616">
            <v>0</v>
          </cell>
          <cell r="BN616">
            <v>0</v>
          </cell>
          <cell r="BO616">
            <v>0</v>
          </cell>
          <cell r="BP616">
            <v>1E-3</v>
          </cell>
          <cell r="BQ616">
            <v>-4.0000000000000001E-3</v>
          </cell>
          <cell r="BR616">
            <v>0</v>
          </cell>
          <cell r="BS616">
            <v>1E-3</v>
          </cell>
          <cell r="BT616">
            <v>0</v>
          </cell>
          <cell r="BU616">
            <v>0</v>
          </cell>
          <cell r="BV616">
            <v>0</v>
          </cell>
          <cell r="BW616">
            <v>0</v>
          </cell>
          <cell r="BX616">
            <v>0</v>
          </cell>
          <cell r="BY616">
            <v>0</v>
          </cell>
          <cell r="BZ616">
            <v>0</v>
          </cell>
          <cell r="CA616">
            <v>0</v>
          </cell>
          <cell r="CB616">
            <v>1E-3</v>
          </cell>
          <cell r="CC616">
            <v>1E-3</v>
          </cell>
          <cell r="CD616">
            <v>0</v>
          </cell>
          <cell r="CE616">
            <v>1E-3</v>
          </cell>
          <cell r="CF616">
            <v>1E-3</v>
          </cell>
          <cell r="CG616">
            <v>1E-3</v>
          </cell>
          <cell r="CH616">
            <v>0</v>
          </cell>
          <cell r="CI616">
            <v>0</v>
          </cell>
          <cell r="CJ616">
            <v>0</v>
          </cell>
          <cell r="CK616">
            <v>0</v>
          </cell>
          <cell r="CL616">
            <v>1E-3</v>
          </cell>
          <cell r="CM616">
            <v>6.0000000000000001E-3</v>
          </cell>
          <cell r="CN616">
            <v>0</v>
          </cell>
          <cell r="CO616">
            <v>0</v>
          </cell>
          <cell r="CP616">
            <v>1E-3</v>
          </cell>
          <cell r="CQ616">
            <v>0</v>
          </cell>
          <cell r="CR616">
            <v>1E-3</v>
          </cell>
          <cell r="CS616">
            <v>0</v>
          </cell>
          <cell r="CT616">
            <v>0</v>
          </cell>
          <cell r="CU616">
            <v>0</v>
          </cell>
          <cell r="CV616">
            <v>0</v>
          </cell>
          <cell r="CW616">
            <v>0</v>
          </cell>
          <cell r="CX616">
            <v>0</v>
          </cell>
          <cell r="CY616">
            <v>1E-3</v>
          </cell>
          <cell r="CZ616">
            <v>2E-3</v>
          </cell>
          <cell r="DA616">
            <v>1E-3</v>
          </cell>
          <cell r="DB616">
            <v>0</v>
          </cell>
          <cell r="DC616">
            <v>0</v>
          </cell>
          <cell r="DD616">
            <v>0</v>
          </cell>
          <cell r="DE616">
            <v>1E-3</v>
          </cell>
          <cell r="DF616">
            <v>0</v>
          </cell>
          <cell r="DG616">
            <v>0</v>
          </cell>
          <cell r="DH616">
            <v>0</v>
          </cell>
          <cell r="DI616">
            <v>0</v>
          </cell>
          <cell r="DJ616">
            <v>0</v>
          </cell>
          <cell r="DK616">
            <v>1E-3</v>
          </cell>
          <cell r="DL616">
            <v>1E-3</v>
          </cell>
          <cell r="DM616">
            <v>1E-3</v>
          </cell>
          <cell r="DN616">
            <v>1E-3</v>
          </cell>
          <cell r="DO616">
            <v>0</v>
          </cell>
          <cell r="DP616">
            <v>0</v>
          </cell>
          <cell r="DQ616">
            <v>0</v>
          </cell>
          <cell r="DR616">
            <v>0</v>
          </cell>
          <cell r="DS616">
            <v>0</v>
          </cell>
          <cell r="DT616">
            <v>0</v>
          </cell>
          <cell r="DU616">
            <v>0</v>
          </cell>
          <cell r="DV616">
            <v>0</v>
          </cell>
          <cell r="DW616">
            <v>0</v>
          </cell>
          <cell r="DX616">
            <v>1E-3</v>
          </cell>
          <cell r="DY616">
            <v>0</v>
          </cell>
          <cell r="DZ616">
            <v>0</v>
          </cell>
          <cell r="EA616">
            <v>0</v>
          </cell>
          <cell r="EB616">
            <v>0</v>
          </cell>
          <cell r="EC616">
            <v>0</v>
          </cell>
          <cell r="ED616">
            <v>0</v>
          </cell>
          <cell r="EE616">
            <v>0</v>
          </cell>
        </row>
        <row r="617">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0</v>
          </cell>
          <cell r="CB617">
            <v>0</v>
          </cell>
          <cell r="CC617">
            <v>0</v>
          </cell>
          <cell r="CD617">
            <v>0</v>
          </cell>
          <cell r="CE617">
            <v>0</v>
          </cell>
          <cell r="CF617">
            <v>0</v>
          </cell>
          <cell r="CG617">
            <v>0</v>
          </cell>
          <cell r="CH617">
            <v>0</v>
          </cell>
          <cell r="CI617">
            <v>0</v>
          </cell>
          <cell r="CJ617">
            <v>0</v>
          </cell>
          <cell r="CK617">
            <v>0</v>
          </cell>
          <cell r="CL617">
            <v>-1E-3</v>
          </cell>
          <cell r="CM617">
            <v>0</v>
          </cell>
          <cell r="CN617">
            <v>0</v>
          </cell>
          <cell r="CO617">
            <v>0</v>
          </cell>
          <cell r="CP617">
            <v>0</v>
          </cell>
          <cell r="CQ617">
            <v>0</v>
          </cell>
          <cell r="CR617">
            <v>0</v>
          </cell>
          <cell r="CS617">
            <v>0</v>
          </cell>
          <cell r="CT617">
            <v>0</v>
          </cell>
          <cell r="CU617">
            <v>0</v>
          </cell>
          <cell r="CV617">
            <v>0</v>
          </cell>
          <cell r="CW617">
            <v>0</v>
          </cell>
          <cell r="CX617">
            <v>0</v>
          </cell>
          <cell r="CY617">
            <v>0</v>
          </cell>
          <cell r="CZ617">
            <v>0</v>
          </cell>
          <cell r="DA617">
            <v>0</v>
          </cell>
          <cell r="DB617">
            <v>0</v>
          </cell>
          <cell r="DC617">
            <v>0</v>
          </cell>
          <cell r="DD617">
            <v>0</v>
          </cell>
          <cell r="DE617">
            <v>0</v>
          </cell>
          <cell r="DF617">
            <v>0</v>
          </cell>
          <cell r="DG617">
            <v>0</v>
          </cell>
          <cell r="DH617">
            <v>0</v>
          </cell>
          <cell r="DI617">
            <v>0</v>
          </cell>
          <cell r="DJ617">
            <v>0</v>
          </cell>
          <cell r="DK617">
            <v>0</v>
          </cell>
          <cell r="DL617">
            <v>0</v>
          </cell>
          <cell r="DM617">
            <v>0</v>
          </cell>
          <cell r="DN617">
            <v>0</v>
          </cell>
          <cell r="DO617">
            <v>0</v>
          </cell>
          <cell r="DP617">
            <v>0</v>
          </cell>
          <cell r="DQ617">
            <v>0</v>
          </cell>
          <cell r="DR617">
            <v>0</v>
          </cell>
          <cell r="DS617">
            <v>0</v>
          </cell>
          <cell r="DT617">
            <v>0</v>
          </cell>
          <cell r="DU617">
            <v>0</v>
          </cell>
          <cell r="DV617">
            <v>0</v>
          </cell>
          <cell r="DW617">
            <v>0</v>
          </cell>
          <cell r="DX617">
            <v>0</v>
          </cell>
          <cell r="DY617">
            <v>0</v>
          </cell>
          <cell r="DZ617">
            <v>0</v>
          </cell>
          <cell r="EA617">
            <v>0</v>
          </cell>
          <cell r="EB617">
            <v>0</v>
          </cell>
          <cell r="EC617">
            <v>0</v>
          </cell>
          <cell r="ED617">
            <v>0</v>
          </cell>
          <cell r="EE617">
            <v>0</v>
          </cell>
        </row>
        <row r="618">
          <cell r="F618">
            <v>0</v>
          </cell>
          <cell r="G618">
            <v>0</v>
          </cell>
          <cell r="H618">
            <v>0</v>
          </cell>
          <cell r="I618">
            <v>0</v>
          </cell>
          <cell r="J618">
            <v>0</v>
          </cell>
          <cell r="K618">
            <v>0</v>
          </cell>
          <cell r="L618">
            <v>0</v>
          </cell>
          <cell r="M618">
            <v>0</v>
          </cell>
          <cell r="N618">
            <v>0</v>
          </cell>
          <cell r="O618">
            <v>0</v>
          </cell>
          <cell r="P618">
            <v>0</v>
          </cell>
          <cell r="Q618">
            <v>0</v>
          </cell>
          <cell r="R618">
            <v>1E-3</v>
          </cell>
          <cell r="S618">
            <v>0</v>
          </cell>
          <cell r="T618">
            <v>0</v>
          </cell>
          <cell r="U618">
            <v>0</v>
          </cell>
          <cell r="V618">
            <v>0</v>
          </cell>
          <cell r="W618">
            <v>0</v>
          </cell>
          <cell r="X618">
            <v>0</v>
          </cell>
          <cell r="Y618">
            <v>2E-3</v>
          </cell>
          <cell r="Z618">
            <v>3.0000000000000001E-3</v>
          </cell>
          <cell r="AA618">
            <v>0</v>
          </cell>
          <cell r="AB618">
            <v>1E-3</v>
          </cell>
          <cell r="AC618">
            <v>0</v>
          </cell>
          <cell r="AD618">
            <v>0</v>
          </cell>
          <cell r="AE618">
            <v>2E-3</v>
          </cell>
          <cell r="AF618">
            <v>0</v>
          </cell>
          <cell r="AG618">
            <v>0</v>
          </cell>
          <cell r="AH618">
            <v>0</v>
          </cell>
          <cell r="AI618">
            <v>0</v>
          </cell>
          <cell r="AJ618">
            <v>0</v>
          </cell>
          <cell r="AK618">
            <v>3.0000000000000001E-3</v>
          </cell>
          <cell r="AL618">
            <v>0</v>
          </cell>
          <cell r="AM618">
            <v>2E-3</v>
          </cell>
          <cell r="AN618">
            <v>2E-3</v>
          </cell>
          <cell r="AO618">
            <v>8.0000000000000002E-3</v>
          </cell>
          <cell r="AP618">
            <v>0</v>
          </cell>
          <cell r="AQ618">
            <v>0</v>
          </cell>
          <cell r="AR618">
            <v>0</v>
          </cell>
          <cell r="AS618">
            <v>0</v>
          </cell>
          <cell r="AT618">
            <v>0</v>
          </cell>
          <cell r="AU618">
            <v>0</v>
          </cell>
          <cell r="AV618">
            <v>-2E-3</v>
          </cell>
          <cell r="AW618">
            <v>0</v>
          </cell>
          <cell r="AX618">
            <v>-1E-3</v>
          </cell>
          <cell r="AY618">
            <v>0</v>
          </cell>
          <cell r="AZ618">
            <v>1E-3</v>
          </cell>
          <cell r="BA618">
            <v>1E-3</v>
          </cell>
          <cell r="BB618">
            <v>-3.0000000000000001E-3</v>
          </cell>
          <cell r="BC618">
            <v>0</v>
          </cell>
          <cell r="BD618">
            <v>0</v>
          </cell>
          <cell r="BE618">
            <v>1E-3</v>
          </cell>
          <cell r="BF618">
            <v>0</v>
          </cell>
          <cell r="BG618">
            <v>1E-3</v>
          </cell>
          <cell r="BH618">
            <v>-2E-3</v>
          </cell>
          <cell r="BI618">
            <v>-2E-3</v>
          </cell>
          <cell r="BJ618">
            <v>-1E-3</v>
          </cell>
          <cell r="BK618">
            <v>0</v>
          </cell>
          <cell r="BL618">
            <v>4.0000000000000001E-3</v>
          </cell>
          <cell r="BM618">
            <v>4.0000000000000001E-3</v>
          </cell>
          <cell r="BN618">
            <v>1E-3</v>
          </cell>
          <cell r="BO618">
            <v>5.0000000000000001E-3</v>
          </cell>
          <cell r="BP618">
            <v>-2E-3</v>
          </cell>
          <cell r="BQ618">
            <v>0</v>
          </cell>
          <cell r="BR618">
            <v>0</v>
          </cell>
          <cell r="BS618">
            <v>0</v>
          </cell>
          <cell r="BT618">
            <v>-2E-3</v>
          </cell>
          <cell r="BU618">
            <v>-3.0000000000000001E-3</v>
          </cell>
          <cell r="BV618">
            <v>-2E-3</v>
          </cell>
          <cell r="BW618">
            <v>0</v>
          </cell>
          <cell r="BX618">
            <v>-1E-3</v>
          </cell>
          <cell r="BY618">
            <v>2E-3</v>
          </cell>
          <cell r="BZ618">
            <v>3.0000000000000001E-3</v>
          </cell>
          <cell r="CA618">
            <v>4.0000000000000001E-3</v>
          </cell>
          <cell r="CB618">
            <v>0</v>
          </cell>
          <cell r="CC618">
            <v>0</v>
          </cell>
          <cell r="CD618">
            <v>0</v>
          </cell>
          <cell r="CE618">
            <v>0</v>
          </cell>
          <cell r="CF618">
            <v>0</v>
          </cell>
          <cell r="CG618">
            <v>0</v>
          </cell>
          <cell r="CH618">
            <v>0</v>
          </cell>
          <cell r="CI618">
            <v>-1E-3</v>
          </cell>
          <cell r="CJ618">
            <v>1E-3</v>
          </cell>
          <cell r="CK618">
            <v>0</v>
          </cell>
          <cell r="CL618">
            <v>0</v>
          </cell>
          <cell r="CM618">
            <v>1E-3</v>
          </cell>
          <cell r="CN618">
            <v>3.0000000000000001E-3</v>
          </cell>
          <cell r="CO618">
            <v>0</v>
          </cell>
          <cell r="CP618">
            <v>0</v>
          </cell>
          <cell r="CQ618">
            <v>0</v>
          </cell>
          <cell r="CR618">
            <v>0</v>
          </cell>
          <cell r="CS618">
            <v>0</v>
          </cell>
          <cell r="CT618">
            <v>0</v>
          </cell>
          <cell r="CU618">
            <v>0</v>
          </cell>
          <cell r="CV618">
            <v>0</v>
          </cell>
          <cell r="CW618">
            <v>0</v>
          </cell>
          <cell r="CX618">
            <v>0</v>
          </cell>
          <cell r="CY618">
            <v>0</v>
          </cell>
          <cell r="CZ618">
            <v>0</v>
          </cell>
          <cell r="DA618">
            <v>0</v>
          </cell>
          <cell r="DB618">
            <v>0</v>
          </cell>
          <cell r="DC618">
            <v>0</v>
          </cell>
          <cell r="DD618">
            <v>0</v>
          </cell>
          <cell r="DE618">
            <v>1E-3</v>
          </cell>
          <cell r="DF618">
            <v>0</v>
          </cell>
          <cell r="DG618">
            <v>0</v>
          </cell>
          <cell r="DH618">
            <v>0</v>
          </cell>
          <cell r="DI618">
            <v>-1E-3</v>
          </cell>
          <cell r="DJ618">
            <v>0</v>
          </cell>
          <cell r="DK618">
            <v>0</v>
          </cell>
          <cell r="DL618">
            <v>0</v>
          </cell>
          <cell r="DM618">
            <v>0</v>
          </cell>
          <cell r="DN618">
            <v>3.0000000000000001E-3</v>
          </cell>
          <cell r="DO618">
            <v>0</v>
          </cell>
          <cell r="DP618">
            <v>0</v>
          </cell>
          <cell r="DQ618">
            <v>0</v>
          </cell>
          <cell r="DR618">
            <v>0</v>
          </cell>
          <cell r="DS618">
            <v>0</v>
          </cell>
          <cell r="DT618">
            <v>0</v>
          </cell>
          <cell r="DU618">
            <v>0</v>
          </cell>
          <cell r="DV618">
            <v>-1E-3</v>
          </cell>
          <cell r="DW618">
            <v>0</v>
          </cell>
          <cell r="DX618">
            <v>0</v>
          </cell>
          <cell r="DY618">
            <v>0</v>
          </cell>
          <cell r="DZ618">
            <v>1E-3</v>
          </cell>
          <cell r="EA618">
            <v>0</v>
          </cell>
          <cell r="EB618">
            <v>0</v>
          </cell>
          <cell r="EC618">
            <v>0</v>
          </cell>
          <cell r="ED618">
            <v>0</v>
          </cell>
          <cell r="EE618">
            <v>0</v>
          </cell>
        </row>
        <row r="619">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1E-3</v>
          </cell>
          <cell r="BQ619">
            <v>0</v>
          </cell>
          <cell r="BR619">
            <v>0</v>
          </cell>
          <cell r="BS619">
            <v>0</v>
          </cell>
          <cell r="BT619">
            <v>0</v>
          </cell>
          <cell r="BU619">
            <v>0</v>
          </cell>
          <cell r="BV619">
            <v>0</v>
          </cell>
          <cell r="BW619">
            <v>0</v>
          </cell>
          <cell r="BX619">
            <v>0</v>
          </cell>
          <cell r="BY619">
            <v>0</v>
          </cell>
          <cell r="BZ619">
            <v>0</v>
          </cell>
          <cell r="CA619">
            <v>0</v>
          </cell>
          <cell r="CB619">
            <v>0</v>
          </cell>
          <cell r="CC619">
            <v>0</v>
          </cell>
          <cell r="CD619">
            <v>0</v>
          </cell>
          <cell r="CE619">
            <v>0</v>
          </cell>
          <cell r="CF619">
            <v>0</v>
          </cell>
          <cell r="CG619">
            <v>0</v>
          </cell>
          <cell r="CH619">
            <v>0</v>
          </cell>
          <cell r="CI619">
            <v>0</v>
          </cell>
          <cell r="CJ619">
            <v>0</v>
          </cell>
          <cell r="CK619">
            <v>0</v>
          </cell>
          <cell r="CL619">
            <v>0</v>
          </cell>
          <cell r="CM619">
            <v>-1E-3</v>
          </cell>
          <cell r="CN619">
            <v>0</v>
          </cell>
          <cell r="CO619">
            <v>0</v>
          </cell>
          <cell r="CP619">
            <v>0</v>
          </cell>
          <cell r="CQ619">
            <v>0</v>
          </cell>
          <cell r="CR619">
            <v>0</v>
          </cell>
          <cell r="CS619">
            <v>0</v>
          </cell>
          <cell r="CT619">
            <v>0</v>
          </cell>
          <cell r="CU619">
            <v>0</v>
          </cell>
          <cell r="CV619">
            <v>0</v>
          </cell>
          <cell r="CW619">
            <v>0</v>
          </cell>
          <cell r="CX619">
            <v>0</v>
          </cell>
          <cell r="CY619">
            <v>1E-3</v>
          </cell>
          <cell r="CZ619">
            <v>1E-3</v>
          </cell>
          <cell r="DA619">
            <v>0</v>
          </cell>
          <cell r="DB619">
            <v>0</v>
          </cell>
          <cell r="DC619">
            <v>0</v>
          </cell>
          <cell r="DD619">
            <v>0</v>
          </cell>
          <cell r="DE619">
            <v>0</v>
          </cell>
          <cell r="DF619">
            <v>0</v>
          </cell>
          <cell r="DG619">
            <v>0</v>
          </cell>
          <cell r="DH619">
            <v>0</v>
          </cell>
          <cell r="DI619">
            <v>0</v>
          </cell>
          <cell r="DJ619">
            <v>0</v>
          </cell>
          <cell r="DK619">
            <v>0</v>
          </cell>
          <cell r="DL619">
            <v>1E-3</v>
          </cell>
          <cell r="DM619">
            <v>1E-3</v>
          </cell>
          <cell r="DN619">
            <v>0</v>
          </cell>
          <cell r="DO619">
            <v>0</v>
          </cell>
          <cell r="DP619">
            <v>0</v>
          </cell>
          <cell r="DQ619">
            <v>0</v>
          </cell>
          <cell r="DR619">
            <v>0</v>
          </cell>
          <cell r="DS619">
            <v>0</v>
          </cell>
          <cell r="DT619">
            <v>0</v>
          </cell>
          <cell r="DU619">
            <v>3.0000000000000001E-3</v>
          </cell>
          <cell r="DV619">
            <v>0</v>
          </cell>
          <cell r="DW619">
            <v>0</v>
          </cell>
          <cell r="DX619">
            <v>1E-3</v>
          </cell>
          <cell r="DY619">
            <v>0</v>
          </cell>
          <cell r="DZ619">
            <v>0</v>
          </cell>
          <cell r="EA619">
            <v>0</v>
          </cell>
          <cell r="EB619">
            <v>0</v>
          </cell>
          <cell r="EC619">
            <v>0</v>
          </cell>
          <cell r="ED619">
            <v>0</v>
          </cell>
          <cell r="EE619">
            <v>0</v>
          </cell>
        </row>
        <row r="620">
          <cell r="F620">
            <v>1E-3</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1E-3</v>
          </cell>
          <cell r="AG620">
            <v>0</v>
          </cell>
          <cell r="AH620">
            <v>0</v>
          </cell>
          <cell r="AI620">
            <v>0</v>
          </cell>
          <cell r="AJ620">
            <v>0</v>
          </cell>
          <cell r="AK620">
            <v>0</v>
          </cell>
          <cell r="AL620">
            <v>0</v>
          </cell>
          <cell r="AM620">
            <v>0</v>
          </cell>
          <cell r="AN620">
            <v>0</v>
          </cell>
          <cell r="AO620">
            <v>0</v>
          </cell>
          <cell r="AP620">
            <v>0</v>
          </cell>
          <cell r="AQ620">
            <v>1E-3</v>
          </cell>
          <cell r="AR620">
            <v>1E-3</v>
          </cell>
          <cell r="AS620">
            <v>1E-3</v>
          </cell>
          <cell r="AT620">
            <v>0</v>
          </cell>
          <cell r="AU620">
            <v>1.2999999999999999E-2</v>
          </cell>
          <cell r="AV620">
            <v>0</v>
          </cell>
          <cell r="AW620">
            <v>0</v>
          </cell>
          <cell r="AX620">
            <v>0</v>
          </cell>
          <cell r="AY620">
            <v>0</v>
          </cell>
          <cell r="AZ620">
            <v>0</v>
          </cell>
          <cell r="BA620">
            <v>0</v>
          </cell>
          <cell r="BB620">
            <v>0</v>
          </cell>
          <cell r="BC620">
            <v>0</v>
          </cell>
          <cell r="BD620">
            <v>0</v>
          </cell>
          <cell r="BE620">
            <v>0</v>
          </cell>
          <cell r="BF620">
            <v>1E-3</v>
          </cell>
          <cell r="BG620">
            <v>2E-3</v>
          </cell>
          <cell r="BH620">
            <v>0</v>
          </cell>
          <cell r="BI620">
            <v>0</v>
          </cell>
          <cell r="BJ620">
            <v>0</v>
          </cell>
          <cell r="BK620">
            <v>0</v>
          </cell>
          <cell r="BL620">
            <v>0</v>
          </cell>
          <cell r="BM620">
            <v>0</v>
          </cell>
          <cell r="BN620">
            <v>0</v>
          </cell>
          <cell r="BO620">
            <v>0</v>
          </cell>
          <cell r="BP620">
            <v>1E-3</v>
          </cell>
          <cell r="BQ620">
            <v>0</v>
          </cell>
          <cell r="BR620">
            <v>0</v>
          </cell>
          <cell r="BS620">
            <v>1E-3</v>
          </cell>
          <cell r="BT620">
            <v>0</v>
          </cell>
          <cell r="BU620">
            <v>0</v>
          </cell>
          <cell r="BV620">
            <v>0</v>
          </cell>
          <cell r="BW620">
            <v>0</v>
          </cell>
          <cell r="BX620">
            <v>0</v>
          </cell>
          <cell r="BY620">
            <v>0</v>
          </cell>
          <cell r="BZ620">
            <v>0</v>
          </cell>
          <cell r="CA620">
            <v>0</v>
          </cell>
          <cell r="CB620">
            <v>1E-3</v>
          </cell>
          <cell r="CC620">
            <v>0</v>
          </cell>
          <cell r="CD620">
            <v>1E-3</v>
          </cell>
          <cell r="CE620">
            <v>1E-3</v>
          </cell>
          <cell r="CF620">
            <v>1E-3</v>
          </cell>
          <cell r="CG620">
            <v>1E-3</v>
          </cell>
          <cell r="CH620">
            <v>1E-3</v>
          </cell>
          <cell r="CI620">
            <v>0</v>
          </cell>
          <cell r="CJ620">
            <v>0</v>
          </cell>
          <cell r="CK620">
            <v>0</v>
          </cell>
          <cell r="CL620">
            <v>1E-3</v>
          </cell>
          <cell r="CM620">
            <v>0</v>
          </cell>
          <cell r="CN620">
            <v>0</v>
          </cell>
          <cell r="CO620">
            <v>0</v>
          </cell>
          <cell r="CP620">
            <v>1E-3</v>
          </cell>
          <cell r="CQ620">
            <v>1E-3</v>
          </cell>
          <cell r="CR620">
            <v>0</v>
          </cell>
          <cell r="CS620">
            <v>1E-3</v>
          </cell>
          <cell r="CT620">
            <v>1E-3</v>
          </cell>
          <cell r="CU620">
            <v>1E-3</v>
          </cell>
          <cell r="CV620">
            <v>0</v>
          </cell>
          <cell r="CW620">
            <v>0</v>
          </cell>
          <cell r="CX620">
            <v>0</v>
          </cell>
          <cell r="CY620">
            <v>1E-3</v>
          </cell>
          <cell r="CZ620">
            <v>3.0000000000000001E-3</v>
          </cell>
          <cell r="DA620">
            <v>-8.9999999999999993E-3</v>
          </cell>
          <cell r="DB620">
            <v>1E-3</v>
          </cell>
          <cell r="DC620">
            <v>1E-3</v>
          </cell>
          <cell r="DD620">
            <v>0</v>
          </cell>
          <cell r="DE620">
            <v>1E-3</v>
          </cell>
          <cell r="DF620">
            <v>0</v>
          </cell>
          <cell r="DG620">
            <v>1E-3</v>
          </cell>
          <cell r="DH620">
            <v>1E-3</v>
          </cell>
          <cell r="DI620">
            <v>0</v>
          </cell>
          <cell r="DJ620">
            <v>0</v>
          </cell>
          <cell r="DK620">
            <v>3.0000000000000001E-3</v>
          </cell>
          <cell r="DL620">
            <v>1E-3</v>
          </cell>
          <cell r="DM620">
            <v>1E-3</v>
          </cell>
          <cell r="DN620">
            <v>1E-3</v>
          </cell>
          <cell r="DO620">
            <v>1E-3</v>
          </cell>
          <cell r="DP620">
            <v>0</v>
          </cell>
          <cell r="DQ620">
            <v>1E-3</v>
          </cell>
          <cell r="DR620">
            <v>0</v>
          </cell>
          <cell r="DS620">
            <v>0</v>
          </cell>
          <cell r="DT620">
            <v>0</v>
          </cell>
          <cell r="DU620">
            <v>0</v>
          </cell>
          <cell r="DV620">
            <v>0</v>
          </cell>
          <cell r="DW620">
            <v>0</v>
          </cell>
          <cell r="DX620">
            <v>1E-3</v>
          </cell>
          <cell r="DY620">
            <v>0</v>
          </cell>
          <cell r="DZ620">
            <v>0</v>
          </cell>
          <cell r="EA620">
            <v>0</v>
          </cell>
          <cell r="EB620">
            <v>1E-3</v>
          </cell>
          <cell r="EC620">
            <v>0</v>
          </cell>
          <cell r="ED620">
            <v>0</v>
          </cell>
          <cell r="EE620">
            <v>0</v>
          </cell>
        </row>
        <row r="621">
          <cell r="F621">
            <v>0</v>
          </cell>
          <cell r="G621">
            <v>0</v>
          </cell>
          <cell r="H621">
            <v>0</v>
          </cell>
          <cell r="I621">
            <v>0</v>
          </cell>
          <cell r="J621">
            <v>0</v>
          </cell>
          <cell r="K621">
            <v>0</v>
          </cell>
          <cell r="L621">
            <v>0</v>
          </cell>
          <cell r="M621">
            <v>0</v>
          </cell>
          <cell r="N621">
            <v>0</v>
          </cell>
          <cell r="O621">
            <v>0</v>
          </cell>
          <cell r="P621">
            <v>0</v>
          </cell>
          <cell r="Q621">
            <v>1E-3</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1E-3</v>
          </cell>
          <cell r="AH621">
            <v>1E-3</v>
          </cell>
          <cell r="AI621">
            <v>0</v>
          </cell>
          <cell r="AJ621">
            <v>0</v>
          </cell>
          <cell r="AK621">
            <v>0</v>
          </cell>
          <cell r="AL621">
            <v>0</v>
          </cell>
          <cell r="AM621">
            <v>0</v>
          </cell>
          <cell r="AN621">
            <v>-2E-3</v>
          </cell>
          <cell r="AO621">
            <v>0</v>
          </cell>
          <cell r="AP621">
            <v>0</v>
          </cell>
          <cell r="AQ621">
            <v>0</v>
          </cell>
          <cell r="AR621">
            <v>0</v>
          </cell>
          <cell r="AS621">
            <v>0</v>
          </cell>
          <cell r="AT621">
            <v>0</v>
          </cell>
          <cell r="AU621">
            <v>2E-3</v>
          </cell>
          <cell r="AV621">
            <v>0</v>
          </cell>
          <cell r="AW621">
            <v>0</v>
          </cell>
          <cell r="AX621">
            <v>0</v>
          </cell>
          <cell r="AY621">
            <v>0</v>
          </cell>
          <cell r="AZ621">
            <v>0</v>
          </cell>
          <cell r="BA621">
            <v>0</v>
          </cell>
          <cell r="BB621">
            <v>0</v>
          </cell>
          <cell r="BC621">
            <v>0</v>
          </cell>
          <cell r="BD621">
            <v>0</v>
          </cell>
          <cell r="BE621">
            <v>0</v>
          </cell>
          <cell r="BF621">
            <v>0</v>
          </cell>
          <cell r="BG621">
            <v>-1E-3</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0</v>
          </cell>
          <cell r="CB621">
            <v>0</v>
          </cell>
          <cell r="CC621">
            <v>0</v>
          </cell>
          <cell r="CD621">
            <v>0</v>
          </cell>
          <cell r="CE621">
            <v>0</v>
          </cell>
          <cell r="CF621">
            <v>0</v>
          </cell>
          <cell r="CG621">
            <v>0</v>
          </cell>
          <cell r="CH621">
            <v>0</v>
          </cell>
          <cell r="CI621">
            <v>0</v>
          </cell>
          <cell r="CJ621">
            <v>0</v>
          </cell>
          <cell r="CK621">
            <v>0</v>
          </cell>
          <cell r="CL621">
            <v>1E-3</v>
          </cell>
          <cell r="CM621">
            <v>0</v>
          </cell>
          <cell r="CN621">
            <v>0</v>
          </cell>
          <cell r="CO621">
            <v>0</v>
          </cell>
          <cell r="CP621">
            <v>0</v>
          </cell>
          <cell r="CQ621">
            <v>0</v>
          </cell>
          <cell r="CR621">
            <v>0</v>
          </cell>
          <cell r="CS621">
            <v>0</v>
          </cell>
          <cell r="CT621">
            <v>0</v>
          </cell>
          <cell r="CU621">
            <v>0</v>
          </cell>
          <cell r="CV621">
            <v>0</v>
          </cell>
          <cell r="CW621">
            <v>0</v>
          </cell>
          <cell r="CX621">
            <v>0</v>
          </cell>
          <cell r="CY621">
            <v>1E-3</v>
          </cell>
          <cell r="CZ621">
            <v>1E-3</v>
          </cell>
          <cell r="DA621">
            <v>-5.0000000000000001E-3</v>
          </cell>
          <cell r="DB621">
            <v>0</v>
          </cell>
          <cell r="DC621">
            <v>0</v>
          </cell>
          <cell r="DD621">
            <v>0</v>
          </cell>
          <cell r="DE621">
            <v>0</v>
          </cell>
          <cell r="DF621">
            <v>0</v>
          </cell>
          <cell r="DG621">
            <v>0</v>
          </cell>
          <cell r="DH621">
            <v>0</v>
          </cell>
          <cell r="DI621">
            <v>0</v>
          </cell>
          <cell r="DJ621">
            <v>0</v>
          </cell>
          <cell r="DK621">
            <v>0</v>
          </cell>
          <cell r="DL621">
            <v>1E-3</v>
          </cell>
          <cell r="DM621">
            <v>1E-3</v>
          </cell>
          <cell r="DN621">
            <v>0</v>
          </cell>
          <cell r="DO621">
            <v>0</v>
          </cell>
          <cell r="DP621">
            <v>0</v>
          </cell>
          <cell r="DQ621">
            <v>0</v>
          </cell>
          <cell r="DR621">
            <v>0</v>
          </cell>
          <cell r="DS621">
            <v>0</v>
          </cell>
          <cell r="DT621">
            <v>0</v>
          </cell>
          <cell r="DU621">
            <v>1E-3</v>
          </cell>
          <cell r="DV621">
            <v>0</v>
          </cell>
          <cell r="DW621">
            <v>0</v>
          </cell>
          <cell r="DX621">
            <v>0</v>
          </cell>
          <cell r="DY621">
            <v>0</v>
          </cell>
          <cell r="DZ621">
            <v>0</v>
          </cell>
          <cell r="EA621">
            <v>0</v>
          </cell>
          <cell r="EB621">
            <v>0</v>
          </cell>
          <cell r="EC621">
            <v>0</v>
          </cell>
          <cell r="ED621">
            <v>0</v>
          </cell>
          <cell r="EE621">
            <v>0</v>
          </cell>
        </row>
        <row r="622">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0</v>
          </cell>
          <cell r="CB622">
            <v>0</v>
          </cell>
          <cell r="CC622">
            <v>0</v>
          </cell>
          <cell r="CD622">
            <v>0</v>
          </cell>
          <cell r="CE622">
            <v>0</v>
          </cell>
          <cell r="CF622">
            <v>0</v>
          </cell>
          <cell r="CG622">
            <v>0</v>
          </cell>
          <cell r="CH622">
            <v>0</v>
          </cell>
          <cell r="CI622">
            <v>0</v>
          </cell>
          <cell r="CJ622">
            <v>0</v>
          </cell>
          <cell r="CK622">
            <v>0</v>
          </cell>
          <cell r="CL622">
            <v>0</v>
          </cell>
          <cell r="CM622">
            <v>0</v>
          </cell>
          <cell r="CN622">
            <v>0</v>
          </cell>
          <cell r="CO622">
            <v>0</v>
          </cell>
          <cell r="CP622">
            <v>0</v>
          </cell>
          <cell r="CQ622">
            <v>0</v>
          </cell>
          <cell r="CR622">
            <v>0</v>
          </cell>
          <cell r="CS622">
            <v>0</v>
          </cell>
          <cell r="CT622">
            <v>0</v>
          </cell>
          <cell r="CU622">
            <v>0</v>
          </cell>
          <cell r="CV622">
            <v>0</v>
          </cell>
          <cell r="CW622">
            <v>0</v>
          </cell>
          <cell r="CX622">
            <v>0</v>
          </cell>
          <cell r="CY622">
            <v>0</v>
          </cell>
          <cell r="CZ622">
            <v>0</v>
          </cell>
          <cell r="DA622">
            <v>0</v>
          </cell>
          <cell r="DB622">
            <v>0</v>
          </cell>
          <cell r="DC622">
            <v>0</v>
          </cell>
          <cell r="DD622">
            <v>0</v>
          </cell>
          <cell r="DE622">
            <v>0</v>
          </cell>
          <cell r="DF622">
            <v>0</v>
          </cell>
          <cell r="DG622">
            <v>0</v>
          </cell>
          <cell r="DH622">
            <v>0</v>
          </cell>
          <cell r="DI622">
            <v>0</v>
          </cell>
          <cell r="DJ622">
            <v>0</v>
          </cell>
          <cell r="DK622">
            <v>0</v>
          </cell>
          <cell r="DL622">
            <v>0</v>
          </cell>
          <cell r="DM622">
            <v>0</v>
          </cell>
          <cell r="DN622">
            <v>0</v>
          </cell>
          <cell r="DO622">
            <v>0</v>
          </cell>
          <cell r="DP622">
            <v>0</v>
          </cell>
          <cell r="DQ622">
            <v>0</v>
          </cell>
          <cell r="DR622">
            <v>0</v>
          </cell>
          <cell r="DS622">
            <v>0</v>
          </cell>
          <cell r="DT622">
            <v>0</v>
          </cell>
          <cell r="DU622">
            <v>0</v>
          </cell>
          <cell r="DV622">
            <v>0</v>
          </cell>
          <cell r="DW622">
            <v>0</v>
          </cell>
          <cell r="DX622">
            <v>0</v>
          </cell>
          <cell r="DY622">
            <v>0</v>
          </cell>
          <cell r="DZ622">
            <v>0</v>
          </cell>
          <cell r="EA622">
            <v>0</v>
          </cell>
          <cell r="EB622">
            <v>0</v>
          </cell>
          <cell r="EC622">
            <v>0</v>
          </cell>
          <cell r="ED622">
            <v>0</v>
          </cell>
          <cell r="EE622">
            <v>0</v>
          </cell>
        </row>
        <row r="623">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0</v>
          </cell>
          <cell r="CB623">
            <v>0</v>
          </cell>
          <cell r="CC623">
            <v>0</v>
          </cell>
          <cell r="CD623">
            <v>0</v>
          </cell>
          <cell r="CE623">
            <v>0</v>
          </cell>
          <cell r="CF623">
            <v>0</v>
          </cell>
          <cell r="CG623">
            <v>0</v>
          </cell>
          <cell r="CH623">
            <v>0</v>
          </cell>
          <cell r="CI623">
            <v>0</v>
          </cell>
          <cell r="CJ623">
            <v>0</v>
          </cell>
          <cell r="CK623">
            <v>0</v>
          </cell>
          <cell r="CL623">
            <v>0</v>
          </cell>
          <cell r="CM623">
            <v>0</v>
          </cell>
          <cell r="CN623">
            <v>0</v>
          </cell>
          <cell r="CO623">
            <v>0</v>
          </cell>
          <cell r="CP623">
            <v>0</v>
          </cell>
          <cell r="CQ623">
            <v>0</v>
          </cell>
          <cell r="CR623">
            <v>0</v>
          </cell>
          <cell r="CS623">
            <v>0</v>
          </cell>
          <cell r="CT623">
            <v>0</v>
          </cell>
          <cell r="CU623">
            <v>0</v>
          </cell>
          <cell r="CV623">
            <v>0</v>
          </cell>
          <cell r="CW623">
            <v>0</v>
          </cell>
          <cell r="CX623">
            <v>0</v>
          </cell>
          <cell r="CY623">
            <v>0</v>
          </cell>
          <cell r="CZ623">
            <v>0</v>
          </cell>
          <cell r="DA623">
            <v>0</v>
          </cell>
          <cell r="DB623">
            <v>0</v>
          </cell>
          <cell r="DC623">
            <v>0</v>
          </cell>
          <cell r="DD623">
            <v>0</v>
          </cell>
          <cell r="DE623">
            <v>0</v>
          </cell>
          <cell r="DF623">
            <v>0</v>
          </cell>
          <cell r="DG623">
            <v>0</v>
          </cell>
          <cell r="DH623">
            <v>0</v>
          </cell>
          <cell r="DI623">
            <v>0</v>
          </cell>
          <cell r="DJ623">
            <v>0</v>
          </cell>
          <cell r="DK623">
            <v>0</v>
          </cell>
          <cell r="DL623">
            <v>0</v>
          </cell>
          <cell r="DM623">
            <v>0</v>
          </cell>
          <cell r="DN623">
            <v>0</v>
          </cell>
          <cell r="DO623">
            <v>0</v>
          </cell>
          <cell r="DP623">
            <v>0</v>
          </cell>
          <cell r="DQ623">
            <v>0</v>
          </cell>
          <cell r="DR623">
            <v>0</v>
          </cell>
          <cell r="DS623">
            <v>0</v>
          </cell>
          <cell r="DT623">
            <v>0</v>
          </cell>
          <cell r="DU623">
            <v>0</v>
          </cell>
          <cell r="DV623">
            <v>0</v>
          </cell>
          <cell r="DW623">
            <v>0</v>
          </cell>
          <cell r="DX623">
            <v>0</v>
          </cell>
          <cell r="DY623">
            <v>0</v>
          </cell>
          <cell r="DZ623">
            <v>0</v>
          </cell>
          <cell r="EA623">
            <v>0</v>
          </cell>
          <cell r="EB623">
            <v>0</v>
          </cell>
          <cell r="EC623">
            <v>0</v>
          </cell>
          <cell r="ED623">
            <v>0</v>
          </cell>
          <cell r="EE623">
            <v>0</v>
          </cell>
        </row>
        <row r="624">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0</v>
          </cell>
          <cell r="CB624">
            <v>0</v>
          </cell>
          <cell r="CC624">
            <v>0</v>
          </cell>
          <cell r="CD624">
            <v>0</v>
          </cell>
          <cell r="CE624">
            <v>0</v>
          </cell>
          <cell r="CF624">
            <v>0</v>
          </cell>
          <cell r="CG624">
            <v>0</v>
          </cell>
          <cell r="CH624">
            <v>0</v>
          </cell>
          <cell r="CI624">
            <v>0</v>
          </cell>
          <cell r="CJ624">
            <v>0</v>
          </cell>
          <cell r="CK624">
            <v>0</v>
          </cell>
          <cell r="CL624">
            <v>0</v>
          </cell>
          <cell r="CM624">
            <v>0</v>
          </cell>
          <cell r="CN624">
            <v>0</v>
          </cell>
          <cell r="CO624">
            <v>0</v>
          </cell>
          <cell r="CP624">
            <v>0</v>
          </cell>
          <cell r="CQ624">
            <v>0</v>
          </cell>
          <cell r="CR624">
            <v>0</v>
          </cell>
          <cell r="CS624">
            <v>0</v>
          </cell>
          <cell r="CT624">
            <v>0</v>
          </cell>
          <cell r="CU624">
            <v>0</v>
          </cell>
          <cell r="CV624">
            <v>0</v>
          </cell>
          <cell r="CW624">
            <v>0</v>
          </cell>
          <cell r="CX624">
            <v>0</v>
          </cell>
          <cell r="CY624">
            <v>0</v>
          </cell>
          <cell r="CZ624">
            <v>0</v>
          </cell>
          <cell r="DA624">
            <v>0</v>
          </cell>
          <cell r="DB624">
            <v>0</v>
          </cell>
          <cell r="DC624">
            <v>0</v>
          </cell>
          <cell r="DD624">
            <v>0</v>
          </cell>
          <cell r="DE624">
            <v>0</v>
          </cell>
          <cell r="DF624">
            <v>0</v>
          </cell>
          <cell r="DG624">
            <v>0</v>
          </cell>
          <cell r="DH624">
            <v>0</v>
          </cell>
          <cell r="DI624">
            <v>0</v>
          </cell>
          <cell r="DJ624">
            <v>0</v>
          </cell>
          <cell r="DK624">
            <v>0</v>
          </cell>
          <cell r="DL624">
            <v>0</v>
          </cell>
          <cell r="DM624">
            <v>0</v>
          </cell>
          <cell r="DN624">
            <v>0</v>
          </cell>
          <cell r="DO624">
            <v>0</v>
          </cell>
          <cell r="DP624">
            <v>0</v>
          </cell>
          <cell r="DQ624">
            <v>0</v>
          </cell>
          <cell r="DR624">
            <v>0</v>
          </cell>
          <cell r="DS624">
            <v>0</v>
          </cell>
          <cell r="DT624">
            <v>0</v>
          </cell>
          <cell r="DU624">
            <v>0</v>
          </cell>
          <cell r="DV624">
            <v>0</v>
          </cell>
          <cell r="DW624">
            <v>0</v>
          </cell>
          <cell r="DX624">
            <v>0</v>
          </cell>
          <cell r="DY624">
            <v>0</v>
          </cell>
          <cell r="DZ624">
            <v>0</v>
          </cell>
          <cell r="EA624">
            <v>0</v>
          </cell>
          <cell r="EB624">
            <v>0</v>
          </cell>
          <cell r="EC624">
            <v>0</v>
          </cell>
          <cell r="ED624">
            <v>0</v>
          </cell>
          <cell r="EE624">
            <v>0</v>
          </cell>
        </row>
        <row r="625">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0</v>
          </cell>
          <cell r="CB625">
            <v>0</v>
          </cell>
          <cell r="CC625">
            <v>0</v>
          </cell>
          <cell r="CD625">
            <v>0</v>
          </cell>
          <cell r="CE625">
            <v>0</v>
          </cell>
          <cell r="CF625">
            <v>0</v>
          </cell>
          <cell r="CG625">
            <v>0</v>
          </cell>
          <cell r="CH625">
            <v>0</v>
          </cell>
          <cell r="CI625">
            <v>0</v>
          </cell>
          <cell r="CJ625">
            <v>0</v>
          </cell>
          <cell r="CK625">
            <v>0</v>
          </cell>
          <cell r="CL625">
            <v>0</v>
          </cell>
          <cell r="CM625">
            <v>0</v>
          </cell>
          <cell r="CN625">
            <v>0</v>
          </cell>
          <cell r="CO625">
            <v>0</v>
          </cell>
          <cell r="CP625">
            <v>0</v>
          </cell>
          <cell r="CQ625">
            <v>0</v>
          </cell>
          <cell r="CR625">
            <v>0</v>
          </cell>
          <cell r="CS625">
            <v>0</v>
          </cell>
          <cell r="CT625">
            <v>0</v>
          </cell>
          <cell r="CU625">
            <v>0</v>
          </cell>
          <cell r="CV625">
            <v>0</v>
          </cell>
          <cell r="CW625">
            <v>0</v>
          </cell>
          <cell r="CX625">
            <v>0</v>
          </cell>
          <cell r="CY625">
            <v>0</v>
          </cell>
          <cell r="CZ625">
            <v>0</v>
          </cell>
          <cell r="DA625">
            <v>0</v>
          </cell>
          <cell r="DB625">
            <v>0</v>
          </cell>
          <cell r="DC625">
            <v>0</v>
          </cell>
          <cell r="DD625">
            <v>0</v>
          </cell>
          <cell r="DE625">
            <v>0</v>
          </cell>
          <cell r="DF625">
            <v>0</v>
          </cell>
          <cell r="DG625">
            <v>0</v>
          </cell>
          <cell r="DH625">
            <v>0</v>
          </cell>
          <cell r="DI625">
            <v>0</v>
          </cell>
          <cell r="DJ625">
            <v>0</v>
          </cell>
          <cell r="DK625">
            <v>0</v>
          </cell>
          <cell r="DL625">
            <v>0</v>
          </cell>
          <cell r="DM625">
            <v>0</v>
          </cell>
          <cell r="DN625">
            <v>0</v>
          </cell>
          <cell r="DO625">
            <v>0</v>
          </cell>
          <cell r="DP625">
            <v>0</v>
          </cell>
          <cell r="DQ625">
            <v>0</v>
          </cell>
          <cell r="DR625">
            <v>0</v>
          </cell>
          <cell r="DS625">
            <v>0</v>
          </cell>
          <cell r="DT625">
            <v>0</v>
          </cell>
          <cell r="DU625">
            <v>0</v>
          </cell>
          <cell r="DV625">
            <v>0</v>
          </cell>
          <cell r="DW625">
            <v>0</v>
          </cell>
          <cell r="DX625">
            <v>0</v>
          </cell>
          <cell r="DY625">
            <v>0</v>
          </cell>
          <cell r="DZ625">
            <v>0</v>
          </cell>
          <cell r="EA625">
            <v>0</v>
          </cell>
          <cell r="EB625">
            <v>0</v>
          </cell>
          <cell r="EC625">
            <v>0</v>
          </cell>
          <cell r="ED625">
            <v>0</v>
          </cell>
          <cell r="EE625">
            <v>0</v>
          </cell>
        </row>
        <row r="626">
          <cell r="A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0</v>
          </cell>
          <cell r="CB626">
            <v>0</v>
          </cell>
          <cell r="CC626">
            <v>0</v>
          </cell>
          <cell r="CD626">
            <v>0</v>
          </cell>
          <cell r="CE626">
            <v>0</v>
          </cell>
          <cell r="CF626">
            <v>0</v>
          </cell>
          <cell r="CG626">
            <v>0</v>
          </cell>
          <cell r="CH626">
            <v>0</v>
          </cell>
          <cell r="CI626">
            <v>0</v>
          </cell>
          <cell r="CJ626">
            <v>0</v>
          </cell>
          <cell r="CK626">
            <v>0</v>
          </cell>
          <cell r="CL626">
            <v>0</v>
          </cell>
          <cell r="CM626">
            <v>0</v>
          </cell>
          <cell r="CN626">
            <v>0</v>
          </cell>
          <cell r="CO626">
            <v>0</v>
          </cell>
          <cell r="CP626">
            <v>0</v>
          </cell>
          <cell r="CQ626">
            <v>0</v>
          </cell>
          <cell r="CR626">
            <v>0</v>
          </cell>
          <cell r="CS626">
            <v>0</v>
          </cell>
          <cell r="CT626">
            <v>0</v>
          </cell>
          <cell r="CU626">
            <v>0</v>
          </cell>
          <cell r="CV626">
            <v>0</v>
          </cell>
          <cell r="CW626">
            <v>0</v>
          </cell>
          <cell r="CX626">
            <v>0</v>
          </cell>
          <cell r="CY626">
            <v>0</v>
          </cell>
          <cell r="CZ626">
            <v>0</v>
          </cell>
          <cell r="DA626">
            <v>0</v>
          </cell>
          <cell r="DB626">
            <v>0</v>
          </cell>
          <cell r="DC626">
            <v>0</v>
          </cell>
          <cell r="DD626">
            <v>0</v>
          </cell>
          <cell r="DE626">
            <v>0</v>
          </cell>
          <cell r="DF626">
            <v>0</v>
          </cell>
          <cell r="DG626">
            <v>0</v>
          </cell>
          <cell r="DH626">
            <v>0</v>
          </cell>
          <cell r="DI626">
            <v>0</v>
          </cell>
          <cell r="DJ626">
            <v>0</v>
          </cell>
          <cell r="DK626">
            <v>0</v>
          </cell>
          <cell r="DL626">
            <v>0</v>
          </cell>
          <cell r="DM626">
            <v>0</v>
          </cell>
          <cell r="DN626">
            <v>0</v>
          </cell>
          <cell r="DO626">
            <v>0</v>
          </cell>
          <cell r="DP626">
            <v>0</v>
          </cell>
          <cell r="DQ626">
            <v>0</v>
          </cell>
          <cell r="DR626">
            <v>0</v>
          </cell>
          <cell r="DS626">
            <v>0</v>
          </cell>
          <cell r="DT626">
            <v>0</v>
          </cell>
          <cell r="DU626">
            <v>0</v>
          </cell>
          <cell r="DV626">
            <v>0</v>
          </cell>
          <cell r="DW626">
            <v>0</v>
          </cell>
          <cell r="DX626">
            <v>0</v>
          </cell>
          <cell r="DY626">
            <v>0</v>
          </cell>
          <cell r="DZ626">
            <v>0</v>
          </cell>
          <cell r="EA626">
            <v>0</v>
          </cell>
          <cell r="EB626">
            <v>0</v>
          </cell>
          <cell r="EC626">
            <v>0</v>
          </cell>
          <cell r="ED626">
            <v>0</v>
          </cell>
          <cell r="EE626">
            <v>0</v>
          </cell>
        </row>
        <row r="627">
          <cell r="A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0</v>
          </cell>
          <cell r="CB627">
            <v>0</v>
          </cell>
          <cell r="CC627">
            <v>0</v>
          </cell>
          <cell r="CD627">
            <v>0</v>
          </cell>
          <cell r="CE627">
            <v>0</v>
          </cell>
          <cell r="CF627">
            <v>0</v>
          </cell>
          <cell r="CG627">
            <v>0</v>
          </cell>
          <cell r="CH627">
            <v>0</v>
          </cell>
          <cell r="CI627">
            <v>0</v>
          </cell>
          <cell r="CJ627">
            <v>0</v>
          </cell>
          <cell r="CK627">
            <v>0</v>
          </cell>
          <cell r="CL627">
            <v>0</v>
          </cell>
          <cell r="CM627">
            <v>0</v>
          </cell>
          <cell r="CN627">
            <v>0</v>
          </cell>
          <cell r="CO627">
            <v>0</v>
          </cell>
          <cell r="CP627">
            <v>0</v>
          </cell>
          <cell r="CQ627">
            <v>0</v>
          </cell>
          <cell r="CR627">
            <v>0</v>
          </cell>
          <cell r="CS627">
            <v>0</v>
          </cell>
          <cell r="CT627">
            <v>0</v>
          </cell>
          <cell r="CU627">
            <v>0</v>
          </cell>
          <cell r="CV627">
            <v>0</v>
          </cell>
          <cell r="CW627">
            <v>0</v>
          </cell>
          <cell r="CX627">
            <v>0</v>
          </cell>
          <cell r="CY627">
            <v>0</v>
          </cell>
          <cell r="CZ627">
            <v>0</v>
          </cell>
          <cell r="DA627">
            <v>0</v>
          </cell>
          <cell r="DB627">
            <v>0</v>
          </cell>
          <cell r="DC627">
            <v>0</v>
          </cell>
          <cell r="DD627">
            <v>0</v>
          </cell>
          <cell r="DE627">
            <v>0</v>
          </cell>
          <cell r="DF627">
            <v>0</v>
          </cell>
          <cell r="DG627">
            <v>0</v>
          </cell>
          <cell r="DH627">
            <v>0</v>
          </cell>
          <cell r="DI627">
            <v>0</v>
          </cell>
          <cell r="DJ627">
            <v>0</v>
          </cell>
          <cell r="DK627">
            <v>0</v>
          </cell>
          <cell r="DL627">
            <v>0</v>
          </cell>
          <cell r="DM627">
            <v>0</v>
          </cell>
          <cell r="DN627">
            <v>0</v>
          </cell>
          <cell r="DO627">
            <v>0</v>
          </cell>
          <cell r="DP627">
            <v>0</v>
          </cell>
          <cell r="DQ627">
            <v>0</v>
          </cell>
          <cell r="DR627">
            <v>0</v>
          </cell>
          <cell r="DS627">
            <v>0</v>
          </cell>
          <cell r="DT627">
            <v>0</v>
          </cell>
          <cell r="DU627">
            <v>0</v>
          </cell>
          <cell r="DV627">
            <v>0</v>
          </cell>
          <cell r="DW627">
            <v>0</v>
          </cell>
          <cell r="DX627">
            <v>0</v>
          </cell>
          <cell r="DY627">
            <v>0</v>
          </cell>
          <cell r="DZ627">
            <v>0</v>
          </cell>
          <cell r="EA627">
            <v>0</v>
          </cell>
          <cell r="EB627">
            <v>0</v>
          </cell>
          <cell r="EC627">
            <v>0</v>
          </cell>
          <cell r="ED627">
            <v>0</v>
          </cell>
          <cell r="EE627">
            <v>0</v>
          </cell>
        </row>
        <row r="628">
          <cell r="A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0</v>
          </cell>
          <cell r="CB628">
            <v>0</v>
          </cell>
          <cell r="CC628">
            <v>0</v>
          </cell>
          <cell r="CD628">
            <v>0</v>
          </cell>
          <cell r="CE628">
            <v>0</v>
          </cell>
          <cell r="CF628">
            <v>0</v>
          </cell>
          <cell r="CG628">
            <v>0</v>
          </cell>
          <cell r="CH628">
            <v>0</v>
          </cell>
          <cell r="CI628">
            <v>0</v>
          </cell>
          <cell r="CJ628">
            <v>0</v>
          </cell>
          <cell r="CK628">
            <v>0</v>
          </cell>
          <cell r="CL628">
            <v>0</v>
          </cell>
          <cell r="CM628">
            <v>0</v>
          </cell>
          <cell r="CN628">
            <v>0</v>
          </cell>
          <cell r="CO628">
            <v>0</v>
          </cell>
          <cell r="CP628">
            <v>0</v>
          </cell>
          <cell r="CQ628">
            <v>0</v>
          </cell>
          <cell r="CR628">
            <v>0</v>
          </cell>
          <cell r="CS628">
            <v>0</v>
          </cell>
          <cell r="CT628">
            <v>0</v>
          </cell>
          <cell r="CU628">
            <v>0</v>
          </cell>
          <cell r="CV628">
            <v>0</v>
          </cell>
          <cell r="CW628">
            <v>0</v>
          </cell>
          <cell r="CX628">
            <v>0</v>
          </cell>
          <cell r="CY628">
            <v>0</v>
          </cell>
          <cell r="CZ628">
            <v>0</v>
          </cell>
          <cell r="DA628">
            <v>0</v>
          </cell>
          <cell r="DB628">
            <v>0</v>
          </cell>
          <cell r="DC628">
            <v>0</v>
          </cell>
          <cell r="DD628">
            <v>0</v>
          </cell>
          <cell r="DE628">
            <v>0</v>
          </cell>
          <cell r="DF628">
            <v>0</v>
          </cell>
          <cell r="DG628">
            <v>0</v>
          </cell>
          <cell r="DH628">
            <v>0</v>
          </cell>
          <cell r="DI628">
            <v>0</v>
          </cell>
          <cell r="DJ628">
            <v>0</v>
          </cell>
          <cell r="DK628">
            <v>0</v>
          </cell>
          <cell r="DL628">
            <v>0</v>
          </cell>
          <cell r="DM628">
            <v>0</v>
          </cell>
          <cell r="DN628">
            <v>0</v>
          </cell>
          <cell r="DO628">
            <v>0</v>
          </cell>
          <cell r="DP628">
            <v>0</v>
          </cell>
          <cell r="DQ628">
            <v>0</v>
          </cell>
          <cell r="DR628">
            <v>0</v>
          </cell>
          <cell r="DS628">
            <v>0</v>
          </cell>
          <cell r="DT628">
            <v>0</v>
          </cell>
          <cell r="DU628">
            <v>0</v>
          </cell>
          <cell r="DV628">
            <v>0</v>
          </cell>
          <cell r="DW628">
            <v>0</v>
          </cell>
          <cell r="DX628">
            <v>0</v>
          </cell>
          <cell r="DY628">
            <v>0</v>
          </cell>
          <cell r="DZ628">
            <v>0</v>
          </cell>
          <cell r="EA628">
            <v>0</v>
          </cell>
          <cell r="EB628">
            <v>0</v>
          </cell>
          <cell r="EC628">
            <v>0</v>
          </cell>
          <cell r="ED628">
            <v>0</v>
          </cell>
          <cell r="EE628">
            <v>0</v>
          </cell>
        </row>
        <row r="629">
          <cell r="A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0</v>
          </cell>
          <cell r="CL629">
            <v>0</v>
          </cell>
          <cell r="CM629">
            <v>0</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cell r="DK629">
            <v>0</v>
          </cell>
          <cell r="DL629">
            <v>0</v>
          </cell>
          <cell r="DM629">
            <v>0</v>
          </cell>
          <cell r="DN629">
            <v>0</v>
          </cell>
          <cell r="DO629">
            <v>0</v>
          </cell>
          <cell r="DP629">
            <v>0</v>
          </cell>
          <cell r="DQ629">
            <v>0</v>
          </cell>
          <cell r="DR629">
            <v>0</v>
          </cell>
          <cell r="DS629">
            <v>0</v>
          </cell>
          <cell r="DT629">
            <v>0</v>
          </cell>
          <cell r="DU629">
            <v>0</v>
          </cell>
          <cell r="DV629">
            <v>0</v>
          </cell>
          <cell r="DW629">
            <v>0</v>
          </cell>
          <cell r="DX629">
            <v>0</v>
          </cell>
          <cell r="DY629">
            <v>0</v>
          </cell>
          <cell r="DZ629">
            <v>0</v>
          </cell>
          <cell r="EA629">
            <v>0</v>
          </cell>
          <cell r="EB629">
            <v>0</v>
          </cell>
          <cell r="EC629">
            <v>0</v>
          </cell>
          <cell r="ED629">
            <v>0</v>
          </cell>
          <cell r="EE629">
            <v>0</v>
          </cell>
        </row>
        <row r="630">
          <cell r="A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cell r="CJ630">
            <v>0</v>
          </cell>
          <cell r="CK630">
            <v>0</v>
          </cell>
          <cell r="CL630">
            <v>0</v>
          </cell>
          <cell r="CM630">
            <v>0</v>
          </cell>
          <cell r="CN630">
            <v>0</v>
          </cell>
          <cell r="CO630">
            <v>0</v>
          </cell>
          <cell r="CP630">
            <v>0</v>
          </cell>
          <cell r="CQ630">
            <v>0</v>
          </cell>
          <cell r="CR630">
            <v>0</v>
          </cell>
          <cell r="CS630">
            <v>0</v>
          </cell>
          <cell r="CT630">
            <v>0</v>
          </cell>
          <cell r="CU630">
            <v>0</v>
          </cell>
          <cell r="CV630">
            <v>0</v>
          </cell>
          <cell r="CW630">
            <v>0</v>
          </cell>
          <cell r="CX630">
            <v>0</v>
          </cell>
          <cell r="CY630">
            <v>0</v>
          </cell>
          <cell r="CZ630">
            <v>0</v>
          </cell>
          <cell r="DA630">
            <v>0</v>
          </cell>
          <cell r="DB630">
            <v>0</v>
          </cell>
          <cell r="DC630">
            <v>0</v>
          </cell>
          <cell r="DD630">
            <v>0</v>
          </cell>
          <cell r="DE630">
            <v>0</v>
          </cell>
          <cell r="DF630">
            <v>0</v>
          </cell>
          <cell r="DG630">
            <v>0</v>
          </cell>
          <cell r="DH630">
            <v>0</v>
          </cell>
          <cell r="DI630">
            <v>0</v>
          </cell>
          <cell r="DJ630">
            <v>0</v>
          </cell>
          <cell r="DK630">
            <v>0</v>
          </cell>
          <cell r="DL630">
            <v>0</v>
          </cell>
          <cell r="DM630">
            <v>0</v>
          </cell>
          <cell r="DN630">
            <v>0</v>
          </cell>
          <cell r="DO630">
            <v>0</v>
          </cell>
          <cell r="DP630">
            <v>0</v>
          </cell>
          <cell r="DQ630">
            <v>0</v>
          </cell>
          <cell r="DR630">
            <v>0</v>
          </cell>
          <cell r="DS630">
            <v>0</v>
          </cell>
          <cell r="DT630">
            <v>0</v>
          </cell>
          <cell r="DU630">
            <v>0</v>
          </cell>
          <cell r="DV630">
            <v>0</v>
          </cell>
          <cell r="DW630">
            <v>0</v>
          </cell>
          <cell r="DX630">
            <v>0</v>
          </cell>
          <cell r="DY630">
            <v>0</v>
          </cell>
          <cell r="DZ630">
            <v>0</v>
          </cell>
          <cell r="EA630">
            <v>0</v>
          </cell>
          <cell r="EB630">
            <v>0</v>
          </cell>
          <cell r="EC630">
            <v>0</v>
          </cell>
          <cell r="ED630">
            <v>0</v>
          </cell>
          <cell r="EE630">
            <v>0</v>
          </cell>
        </row>
        <row r="631">
          <cell r="A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cell r="CJ631">
            <v>0</v>
          </cell>
          <cell r="CK631">
            <v>0</v>
          </cell>
          <cell r="CL631">
            <v>0</v>
          </cell>
          <cell r="CM631">
            <v>0</v>
          </cell>
          <cell r="CN631">
            <v>0</v>
          </cell>
          <cell r="CO631">
            <v>0</v>
          </cell>
          <cell r="CP631">
            <v>0</v>
          </cell>
          <cell r="CQ631">
            <v>0</v>
          </cell>
          <cell r="CR631">
            <v>0</v>
          </cell>
          <cell r="CS631">
            <v>0</v>
          </cell>
          <cell r="CT631">
            <v>0</v>
          </cell>
          <cell r="CU631">
            <v>0</v>
          </cell>
          <cell r="CV631">
            <v>0</v>
          </cell>
          <cell r="CW631">
            <v>0</v>
          </cell>
          <cell r="CX631">
            <v>0</v>
          </cell>
          <cell r="CY631">
            <v>0</v>
          </cell>
          <cell r="CZ631">
            <v>0</v>
          </cell>
          <cell r="DA631">
            <v>0</v>
          </cell>
          <cell r="DB631">
            <v>0</v>
          </cell>
          <cell r="DC631">
            <v>0</v>
          </cell>
          <cell r="DD631">
            <v>0</v>
          </cell>
          <cell r="DE631">
            <v>0</v>
          </cell>
          <cell r="DF631">
            <v>0</v>
          </cell>
          <cell r="DG631">
            <v>0</v>
          </cell>
          <cell r="DH631">
            <v>0</v>
          </cell>
          <cell r="DI631">
            <v>0</v>
          </cell>
          <cell r="DJ631">
            <v>0</v>
          </cell>
          <cell r="DK631">
            <v>0</v>
          </cell>
          <cell r="DL631">
            <v>0</v>
          </cell>
          <cell r="DM631">
            <v>0</v>
          </cell>
          <cell r="DN631">
            <v>0</v>
          </cell>
          <cell r="DO631">
            <v>0</v>
          </cell>
          <cell r="DP631">
            <v>0</v>
          </cell>
          <cell r="DQ631">
            <v>0</v>
          </cell>
          <cell r="DR631">
            <v>0</v>
          </cell>
          <cell r="DS631">
            <v>0</v>
          </cell>
          <cell r="DT631">
            <v>0</v>
          </cell>
          <cell r="DU631">
            <v>0</v>
          </cell>
          <cell r="DV631">
            <v>0</v>
          </cell>
          <cell r="DW631">
            <v>0</v>
          </cell>
          <cell r="DX631">
            <v>0</v>
          </cell>
          <cell r="DY631">
            <v>0</v>
          </cell>
          <cell r="DZ631">
            <v>0</v>
          </cell>
          <cell r="EA631">
            <v>0</v>
          </cell>
          <cell r="EB631">
            <v>0</v>
          </cell>
          <cell r="EC631">
            <v>0</v>
          </cell>
          <cell r="ED631">
            <v>0</v>
          </cell>
          <cell r="EE631">
            <v>0</v>
          </cell>
        </row>
        <row r="632">
          <cell r="A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cell r="CJ632">
            <v>0</v>
          </cell>
          <cell r="CK632">
            <v>0</v>
          </cell>
          <cell r="CL632">
            <v>0</v>
          </cell>
          <cell r="CM632">
            <v>0</v>
          </cell>
          <cell r="CN632">
            <v>0</v>
          </cell>
          <cell r="CO632">
            <v>0</v>
          </cell>
          <cell r="CP632">
            <v>0</v>
          </cell>
          <cell r="CQ632">
            <v>0</v>
          </cell>
          <cell r="CR632">
            <v>0</v>
          </cell>
          <cell r="CS632">
            <v>0</v>
          </cell>
          <cell r="CT632">
            <v>0</v>
          </cell>
          <cell r="CU632">
            <v>0</v>
          </cell>
          <cell r="CV632">
            <v>0</v>
          </cell>
          <cell r="CW632">
            <v>0</v>
          </cell>
          <cell r="CX632">
            <v>0</v>
          </cell>
          <cell r="CY632">
            <v>0</v>
          </cell>
          <cell r="CZ632">
            <v>0</v>
          </cell>
          <cell r="DA632">
            <v>0</v>
          </cell>
          <cell r="DB632">
            <v>0</v>
          </cell>
          <cell r="DC632">
            <v>0</v>
          </cell>
          <cell r="DD632">
            <v>0</v>
          </cell>
          <cell r="DE632">
            <v>0</v>
          </cell>
          <cell r="DF632">
            <v>0</v>
          </cell>
          <cell r="DG632">
            <v>0</v>
          </cell>
          <cell r="DH632">
            <v>0</v>
          </cell>
          <cell r="DI632">
            <v>0</v>
          </cell>
          <cell r="DJ632">
            <v>0</v>
          </cell>
          <cell r="DK632">
            <v>0</v>
          </cell>
          <cell r="DL632">
            <v>0</v>
          </cell>
          <cell r="DM632">
            <v>0</v>
          </cell>
          <cell r="DN632">
            <v>0</v>
          </cell>
          <cell r="DO632">
            <v>0</v>
          </cell>
          <cell r="DP632">
            <v>0</v>
          </cell>
          <cell r="DQ632">
            <v>0</v>
          </cell>
          <cell r="DR632">
            <v>0</v>
          </cell>
          <cell r="DS632">
            <v>0</v>
          </cell>
          <cell r="DT632">
            <v>0</v>
          </cell>
          <cell r="DU632">
            <v>0</v>
          </cell>
          <cell r="DV632">
            <v>0</v>
          </cell>
          <cell r="DW632">
            <v>0</v>
          </cell>
          <cell r="DX632">
            <v>0</v>
          </cell>
          <cell r="DY632">
            <v>0</v>
          </cell>
          <cell r="DZ632">
            <v>0</v>
          </cell>
          <cell r="EA632">
            <v>0</v>
          </cell>
          <cell r="EB632">
            <v>0</v>
          </cell>
          <cell r="EC632">
            <v>0</v>
          </cell>
          <cell r="ED632">
            <v>0</v>
          </cell>
          <cell r="EE632">
            <v>0</v>
          </cell>
        </row>
        <row r="633">
          <cell r="A633" t="str">
            <v>Average Fuel Cost ($/MMBtu)</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cell r="CJ633">
            <v>0</v>
          </cell>
          <cell r="CK633">
            <v>0</v>
          </cell>
          <cell r="CL633">
            <v>0</v>
          </cell>
          <cell r="CM633">
            <v>0</v>
          </cell>
          <cell r="CN633">
            <v>0</v>
          </cell>
          <cell r="CO633">
            <v>0</v>
          </cell>
          <cell r="CP633">
            <v>0</v>
          </cell>
          <cell r="CQ633">
            <v>0</v>
          </cell>
          <cell r="CR633">
            <v>0</v>
          </cell>
          <cell r="CS633">
            <v>0</v>
          </cell>
          <cell r="CT633">
            <v>0</v>
          </cell>
          <cell r="CU633">
            <v>0</v>
          </cell>
          <cell r="CV633">
            <v>0</v>
          </cell>
          <cell r="CW633">
            <v>0</v>
          </cell>
          <cell r="CX633">
            <v>0</v>
          </cell>
          <cell r="CY633">
            <v>0</v>
          </cell>
          <cell r="CZ633">
            <v>0</v>
          </cell>
          <cell r="DA633">
            <v>0</v>
          </cell>
          <cell r="DB633">
            <v>0</v>
          </cell>
          <cell r="DC633">
            <v>0</v>
          </cell>
          <cell r="DD633">
            <v>0</v>
          </cell>
          <cell r="DE633">
            <v>0</v>
          </cell>
          <cell r="DF633">
            <v>0</v>
          </cell>
          <cell r="DG633">
            <v>0</v>
          </cell>
          <cell r="DH633">
            <v>0</v>
          </cell>
          <cell r="DI633">
            <v>0</v>
          </cell>
          <cell r="DJ633">
            <v>0</v>
          </cell>
          <cell r="DK633">
            <v>0</v>
          </cell>
          <cell r="DL633">
            <v>0</v>
          </cell>
          <cell r="DM633">
            <v>0</v>
          </cell>
          <cell r="DN633">
            <v>0</v>
          </cell>
          <cell r="DO633">
            <v>0</v>
          </cell>
          <cell r="DP633">
            <v>0</v>
          </cell>
          <cell r="DQ633">
            <v>0</v>
          </cell>
          <cell r="DR633">
            <v>0</v>
          </cell>
          <cell r="DS633">
            <v>0</v>
          </cell>
          <cell r="DT633">
            <v>0</v>
          </cell>
          <cell r="DU633">
            <v>0</v>
          </cell>
          <cell r="DV633">
            <v>0</v>
          </cell>
          <cell r="DW633">
            <v>0</v>
          </cell>
          <cell r="DX633">
            <v>0</v>
          </cell>
          <cell r="DY633">
            <v>0</v>
          </cell>
          <cell r="DZ633">
            <v>0</v>
          </cell>
          <cell r="EA633">
            <v>0</v>
          </cell>
          <cell r="EB633">
            <v>0</v>
          </cell>
          <cell r="EC633">
            <v>0</v>
          </cell>
          <cell r="ED633">
            <v>0</v>
          </cell>
        </row>
        <row r="634">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cell r="CJ634">
            <v>0</v>
          </cell>
          <cell r="CK634">
            <v>0</v>
          </cell>
          <cell r="CL634">
            <v>0</v>
          </cell>
          <cell r="CM634">
            <v>0</v>
          </cell>
          <cell r="CN634">
            <v>0</v>
          </cell>
          <cell r="CO634">
            <v>0</v>
          </cell>
          <cell r="CP634">
            <v>0</v>
          </cell>
          <cell r="CQ634">
            <v>0</v>
          </cell>
          <cell r="CR634">
            <v>0</v>
          </cell>
          <cell r="CS634">
            <v>0</v>
          </cell>
          <cell r="CT634">
            <v>0</v>
          </cell>
          <cell r="CU634">
            <v>0</v>
          </cell>
          <cell r="CV634">
            <v>0</v>
          </cell>
          <cell r="CW634">
            <v>0</v>
          </cell>
          <cell r="CX634">
            <v>0</v>
          </cell>
          <cell r="CY634">
            <v>0</v>
          </cell>
          <cell r="CZ634">
            <v>0</v>
          </cell>
          <cell r="DA634">
            <v>0</v>
          </cell>
          <cell r="DB634">
            <v>0</v>
          </cell>
          <cell r="DC634">
            <v>0</v>
          </cell>
          <cell r="DD634">
            <v>0</v>
          </cell>
          <cell r="DE634">
            <v>0</v>
          </cell>
          <cell r="DF634">
            <v>0</v>
          </cell>
          <cell r="DG634">
            <v>0</v>
          </cell>
          <cell r="DH634">
            <v>0</v>
          </cell>
          <cell r="DI634">
            <v>0</v>
          </cell>
          <cell r="DJ634">
            <v>0</v>
          </cell>
          <cell r="DK634">
            <v>0</v>
          </cell>
          <cell r="DL634">
            <v>0</v>
          </cell>
          <cell r="DM634">
            <v>0</v>
          </cell>
          <cell r="DN634">
            <v>0</v>
          </cell>
          <cell r="DO634">
            <v>0</v>
          </cell>
          <cell r="DP634">
            <v>0</v>
          </cell>
          <cell r="DQ634">
            <v>0</v>
          </cell>
          <cell r="DR634">
            <v>0</v>
          </cell>
          <cell r="DS634">
            <v>0</v>
          </cell>
          <cell r="DT634">
            <v>0</v>
          </cell>
          <cell r="DU634">
            <v>0</v>
          </cell>
          <cell r="DV634">
            <v>0</v>
          </cell>
          <cell r="DW634">
            <v>0</v>
          </cell>
          <cell r="DX634">
            <v>0</v>
          </cell>
          <cell r="DY634">
            <v>0</v>
          </cell>
          <cell r="DZ634">
            <v>0</v>
          </cell>
          <cell r="EA634">
            <v>0</v>
          </cell>
          <cell r="EB634">
            <v>0</v>
          </cell>
          <cell r="EC634">
            <v>0</v>
          </cell>
          <cell r="ED634">
            <v>0</v>
          </cell>
          <cell r="EE634">
            <v>0</v>
          </cell>
        </row>
        <row r="635">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cell r="CJ635">
            <v>0</v>
          </cell>
          <cell r="CK635">
            <v>0</v>
          </cell>
          <cell r="CL635">
            <v>0</v>
          </cell>
          <cell r="CM635">
            <v>0</v>
          </cell>
          <cell r="CN635">
            <v>0</v>
          </cell>
          <cell r="CO635">
            <v>0</v>
          </cell>
          <cell r="CP635">
            <v>0</v>
          </cell>
          <cell r="CQ635">
            <v>0</v>
          </cell>
          <cell r="CR635">
            <v>0</v>
          </cell>
          <cell r="CS635">
            <v>0</v>
          </cell>
          <cell r="CT635">
            <v>0</v>
          </cell>
          <cell r="CU635">
            <v>0</v>
          </cell>
          <cell r="CV635">
            <v>0</v>
          </cell>
          <cell r="CW635">
            <v>0</v>
          </cell>
          <cell r="CX635">
            <v>0</v>
          </cell>
          <cell r="CY635">
            <v>0</v>
          </cell>
          <cell r="CZ635">
            <v>0</v>
          </cell>
          <cell r="DA635">
            <v>0</v>
          </cell>
          <cell r="DB635">
            <v>0</v>
          </cell>
          <cell r="DC635">
            <v>0</v>
          </cell>
          <cell r="DD635">
            <v>0</v>
          </cell>
          <cell r="DE635">
            <v>0</v>
          </cell>
          <cell r="DF635">
            <v>0</v>
          </cell>
          <cell r="DG635">
            <v>0</v>
          </cell>
          <cell r="DH635">
            <v>0</v>
          </cell>
          <cell r="DI635">
            <v>0</v>
          </cell>
          <cell r="DJ635">
            <v>0</v>
          </cell>
          <cell r="DK635">
            <v>0</v>
          </cell>
          <cell r="DL635">
            <v>0</v>
          </cell>
          <cell r="DM635">
            <v>0</v>
          </cell>
          <cell r="DN635">
            <v>0</v>
          </cell>
          <cell r="DO635">
            <v>0</v>
          </cell>
          <cell r="DP635">
            <v>0</v>
          </cell>
          <cell r="DQ635">
            <v>0</v>
          </cell>
          <cell r="DR635">
            <v>0</v>
          </cell>
          <cell r="DS635">
            <v>0</v>
          </cell>
          <cell r="DT635">
            <v>0</v>
          </cell>
          <cell r="DU635">
            <v>0</v>
          </cell>
          <cell r="DV635">
            <v>0</v>
          </cell>
          <cell r="DW635">
            <v>0</v>
          </cell>
          <cell r="DX635">
            <v>0</v>
          </cell>
          <cell r="DY635">
            <v>0</v>
          </cell>
          <cell r="DZ635">
            <v>0</v>
          </cell>
          <cell r="EA635">
            <v>0</v>
          </cell>
          <cell r="EB635">
            <v>0</v>
          </cell>
          <cell r="EC635">
            <v>0</v>
          </cell>
          <cell r="ED635">
            <v>0</v>
          </cell>
          <cell r="EE635">
            <v>0</v>
          </cell>
        </row>
        <row r="636">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cell r="CJ636">
            <v>0</v>
          </cell>
          <cell r="CK636">
            <v>0</v>
          </cell>
          <cell r="CL636">
            <v>0</v>
          </cell>
          <cell r="CM636">
            <v>0</v>
          </cell>
          <cell r="CN636">
            <v>0</v>
          </cell>
          <cell r="CO636">
            <v>0</v>
          </cell>
          <cell r="CP636">
            <v>0</v>
          </cell>
          <cell r="CQ636">
            <v>0</v>
          </cell>
          <cell r="CR636">
            <v>0</v>
          </cell>
          <cell r="CS636">
            <v>0</v>
          </cell>
          <cell r="CT636">
            <v>0</v>
          </cell>
          <cell r="CU636">
            <v>0</v>
          </cell>
          <cell r="CV636">
            <v>0</v>
          </cell>
          <cell r="CW636">
            <v>0</v>
          </cell>
          <cell r="CX636">
            <v>0</v>
          </cell>
          <cell r="CY636">
            <v>0</v>
          </cell>
          <cell r="CZ636">
            <v>0</v>
          </cell>
          <cell r="DA636">
            <v>0</v>
          </cell>
          <cell r="DB636">
            <v>0</v>
          </cell>
          <cell r="DC636">
            <v>0</v>
          </cell>
          <cell r="DD636">
            <v>0</v>
          </cell>
          <cell r="DE636">
            <v>0</v>
          </cell>
          <cell r="DF636">
            <v>0</v>
          </cell>
          <cell r="DG636">
            <v>0</v>
          </cell>
          <cell r="DH636">
            <v>0</v>
          </cell>
          <cell r="DI636">
            <v>0</v>
          </cell>
          <cell r="DJ636">
            <v>0</v>
          </cell>
          <cell r="DK636">
            <v>0</v>
          </cell>
          <cell r="DL636">
            <v>0</v>
          </cell>
          <cell r="DM636">
            <v>0</v>
          </cell>
          <cell r="DN636">
            <v>0</v>
          </cell>
          <cell r="DO636">
            <v>0</v>
          </cell>
          <cell r="DP636">
            <v>0</v>
          </cell>
          <cell r="DQ636">
            <v>0</v>
          </cell>
          <cell r="DR636">
            <v>0</v>
          </cell>
          <cell r="DS636">
            <v>0</v>
          </cell>
          <cell r="DT636">
            <v>0</v>
          </cell>
          <cell r="DU636">
            <v>0</v>
          </cell>
          <cell r="DV636">
            <v>0</v>
          </cell>
          <cell r="DW636">
            <v>0</v>
          </cell>
          <cell r="DX636">
            <v>0</v>
          </cell>
          <cell r="DY636">
            <v>0</v>
          </cell>
          <cell r="DZ636">
            <v>0</v>
          </cell>
          <cell r="EA636">
            <v>0</v>
          </cell>
          <cell r="EB636">
            <v>0</v>
          </cell>
          <cell r="EC636">
            <v>0</v>
          </cell>
          <cell r="ED636">
            <v>0</v>
          </cell>
          <cell r="EE636">
            <v>0</v>
          </cell>
        </row>
        <row r="637">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cell r="CJ637">
            <v>0</v>
          </cell>
          <cell r="CK637">
            <v>0</v>
          </cell>
          <cell r="CL637">
            <v>0</v>
          </cell>
          <cell r="CM637">
            <v>0</v>
          </cell>
          <cell r="CN637">
            <v>0</v>
          </cell>
          <cell r="CO637">
            <v>0</v>
          </cell>
          <cell r="CP637">
            <v>0</v>
          </cell>
          <cell r="CQ637">
            <v>0</v>
          </cell>
          <cell r="CR637">
            <v>0</v>
          </cell>
          <cell r="CS637">
            <v>0</v>
          </cell>
          <cell r="CT637">
            <v>0</v>
          </cell>
          <cell r="CU637">
            <v>0</v>
          </cell>
          <cell r="CV637">
            <v>0</v>
          </cell>
          <cell r="CW637">
            <v>0</v>
          </cell>
          <cell r="CX637">
            <v>0</v>
          </cell>
          <cell r="CY637">
            <v>0</v>
          </cell>
          <cell r="CZ637">
            <v>0</v>
          </cell>
          <cell r="DA637">
            <v>0</v>
          </cell>
          <cell r="DB637">
            <v>0</v>
          </cell>
          <cell r="DC637">
            <v>0</v>
          </cell>
          <cell r="DD637">
            <v>0</v>
          </cell>
          <cell r="DE637">
            <v>0</v>
          </cell>
          <cell r="DF637">
            <v>0</v>
          </cell>
          <cell r="DG637">
            <v>0</v>
          </cell>
          <cell r="DH637">
            <v>0</v>
          </cell>
          <cell r="DI637">
            <v>0</v>
          </cell>
          <cell r="DJ637">
            <v>0</v>
          </cell>
          <cell r="DK637">
            <v>0</v>
          </cell>
          <cell r="DL637">
            <v>0</v>
          </cell>
          <cell r="DM637">
            <v>0</v>
          </cell>
          <cell r="DN637">
            <v>0</v>
          </cell>
          <cell r="DO637">
            <v>0</v>
          </cell>
          <cell r="DP637">
            <v>0</v>
          </cell>
          <cell r="DQ637">
            <v>0</v>
          </cell>
          <cell r="DR637">
            <v>0</v>
          </cell>
          <cell r="DS637">
            <v>0</v>
          </cell>
          <cell r="DT637">
            <v>0</v>
          </cell>
          <cell r="DU637">
            <v>0</v>
          </cell>
          <cell r="DV637">
            <v>0</v>
          </cell>
          <cell r="DW637">
            <v>0</v>
          </cell>
          <cell r="DX637">
            <v>0</v>
          </cell>
          <cell r="DY637">
            <v>0</v>
          </cell>
          <cell r="DZ637">
            <v>0</v>
          </cell>
          <cell r="EA637">
            <v>0</v>
          </cell>
          <cell r="EB637">
            <v>0</v>
          </cell>
          <cell r="EC637">
            <v>0</v>
          </cell>
          <cell r="ED637">
            <v>0</v>
          </cell>
          <cell r="EE637">
            <v>0</v>
          </cell>
        </row>
        <row r="638">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cell r="CJ638">
            <v>0</v>
          </cell>
          <cell r="CK638">
            <v>0</v>
          </cell>
          <cell r="CL638">
            <v>0</v>
          </cell>
          <cell r="CM638">
            <v>0</v>
          </cell>
          <cell r="CN638">
            <v>0</v>
          </cell>
          <cell r="CO638">
            <v>0</v>
          </cell>
          <cell r="CP638">
            <v>0</v>
          </cell>
          <cell r="CQ638">
            <v>0</v>
          </cell>
          <cell r="CR638">
            <v>0</v>
          </cell>
          <cell r="CS638">
            <v>0</v>
          </cell>
          <cell r="CT638">
            <v>0</v>
          </cell>
          <cell r="CU638">
            <v>0</v>
          </cell>
          <cell r="CV638">
            <v>0</v>
          </cell>
          <cell r="CW638">
            <v>0</v>
          </cell>
          <cell r="CX638">
            <v>0</v>
          </cell>
          <cell r="CY638">
            <v>0</v>
          </cell>
          <cell r="CZ638">
            <v>0</v>
          </cell>
          <cell r="DA638">
            <v>0</v>
          </cell>
          <cell r="DB638">
            <v>0</v>
          </cell>
          <cell r="DC638">
            <v>0</v>
          </cell>
          <cell r="DD638">
            <v>0</v>
          </cell>
          <cell r="DE638">
            <v>0</v>
          </cell>
          <cell r="DF638">
            <v>0</v>
          </cell>
          <cell r="DG638">
            <v>0</v>
          </cell>
          <cell r="DH638">
            <v>0</v>
          </cell>
          <cell r="DI638">
            <v>0</v>
          </cell>
          <cell r="DJ638">
            <v>0</v>
          </cell>
          <cell r="DK638">
            <v>0</v>
          </cell>
          <cell r="DL638">
            <v>0</v>
          </cell>
          <cell r="DM638">
            <v>0</v>
          </cell>
          <cell r="DN638">
            <v>0</v>
          </cell>
          <cell r="DO638">
            <v>0</v>
          </cell>
          <cell r="DP638">
            <v>0</v>
          </cell>
          <cell r="DQ638">
            <v>0</v>
          </cell>
          <cell r="DR638">
            <v>0</v>
          </cell>
          <cell r="DS638">
            <v>0</v>
          </cell>
          <cell r="DT638">
            <v>0</v>
          </cell>
          <cell r="DU638">
            <v>0</v>
          </cell>
          <cell r="DV638">
            <v>0</v>
          </cell>
          <cell r="DW638">
            <v>0</v>
          </cell>
          <cell r="DX638">
            <v>0</v>
          </cell>
          <cell r="DY638">
            <v>0</v>
          </cell>
          <cell r="DZ638">
            <v>0</v>
          </cell>
          <cell r="EA638">
            <v>0</v>
          </cell>
          <cell r="EB638">
            <v>0</v>
          </cell>
          <cell r="EC638">
            <v>0</v>
          </cell>
          <cell r="ED638">
            <v>0</v>
          </cell>
          <cell r="EE638">
            <v>0</v>
          </cell>
        </row>
        <row r="639">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cell r="CJ639">
            <v>0</v>
          </cell>
          <cell r="CK639">
            <v>0</v>
          </cell>
          <cell r="CL639">
            <v>0</v>
          </cell>
          <cell r="CM639">
            <v>0</v>
          </cell>
          <cell r="CN639">
            <v>0</v>
          </cell>
          <cell r="CO639">
            <v>0</v>
          </cell>
          <cell r="CP639">
            <v>0</v>
          </cell>
          <cell r="CQ639">
            <v>0</v>
          </cell>
          <cell r="CR639">
            <v>0</v>
          </cell>
          <cell r="CS639">
            <v>0</v>
          </cell>
          <cell r="CT639">
            <v>0</v>
          </cell>
          <cell r="CU639">
            <v>0</v>
          </cell>
          <cell r="CV639">
            <v>0</v>
          </cell>
          <cell r="CW639">
            <v>0</v>
          </cell>
          <cell r="CX639">
            <v>0</v>
          </cell>
          <cell r="CY639">
            <v>0</v>
          </cell>
          <cell r="CZ639">
            <v>0</v>
          </cell>
          <cell r="DA639">
            <v>0</v>
          </cell>
          <cell r="DB639">
            <v>0</v>
          </cell>
          <cell r="DC639">
            <v>0</v>
          </cell>
          <cell r="DD639">
            <v>0</v>
          </cell>
          <cell r="DE639">
            <v>0</v>
          </cell>
          <cell r="DF639">
            <v>0</v>
          </cell>
          <cell r="DG639">
            <v>0</v>
          </cell>
          <cell r="DH639">
            <v>0</v>
          </cell>
          <cell r="DI639">
            <v>0</v>
          </cell>
          <cell r="DJ639">
            <v>0</v>
          </cell>
          <cell r="DK639">
            <v>0</v>
          </cell>
          <cell r="DL639">
            <v>0</v>
          </cell>
          <cell r="DM639">
            <v>0</v>
          </cell>
          <cell r="DN639">
            <v>0</v>
          </cell>
          <cell r="DO639">
            <v>0</v>
          </cell>
          <cell r="DP639">
            <v>0</v>
          </cell>
          <cell r="DQ639">
            <v>0</v>
          </cell>
          <cell r="DR639">
            <v>0</v>
          </cell>
          <cell r="DS639">
            <v>0</v>
          </cell>
          <cell r="DT639">
            <v>0</v>
          </cell>
          <cell r="DU639">
            <v>0</v>
          </cell>
          <cell r="DV639">
            <v>0</v>
          </cell>
          <cell r="DW639">
            <v>0</v>
          </cell>
          <cell r="DX639">
            <v>0</v>
          </cell>
          <cell r="DY639">
            <v>0</v>
          </cell>
          <cell r="DZ639">
            <v>0</v>
          </cell>
          <cell r="EA639">
            <v>0</v>
          </cell>
          <cell r="EB639">
            <v>0</v>
          </cell>
          <cell r="EC639">
            <v>0</v>
          </cell>
          <cell r="ED639">
            <v>0</v>
          </cell>
          <cell r="EE639">
            <v>0</v>
          </cell>
        </row>
        <row r="640">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cell r="CJ640">
            <v>0</v>
          </cell>
          <cell r="CK640">
            <v>0</v>
          </cell>
          <cell r="CL640">
            <v>0</v>
          </cell>
          <cell r="CM640">
            <v>0</v>
          </cell>
          <cell r="CN640">
            <v>0</v>
          </cell>
          <cell r="CO640">
            <v>0</v>
          </cell>
          <cell r="CP640">
            <v>0</v>
          </cell>
          <cell r="CQ640">
            <v>0</v>
          </cell>
          <cell r="CR640">
            <v>0</v>
          </cell>
          <cell r="CS640">
            <v>0</v>
          </cell>
          <cell r="CT640">
            <v>0</v>
          </cell>
          <cell r="CU640">
            <v>0</v>
          </cell>
          <cell r="CV640">
            <v>0</v>
          </cell>
          <cell r="CW640">
            <v>0</v>
          </cell>
          <cell r="CX640">
            <v>0</v>
          </cell>
          <cell r="CY640">
            <v>0</v>
          </cell>
          <cell r="CZ640">
            <v>0</v>
          </cell>
          <cell r="DA640">
            <v>0</v>
          </cell>
          <cell r="DB640">
            <v>0</v>
          </cell>
          <cell r="DC640">
            <v>0</v>
          </cell>
          <cell r="DD640">
            <v>0</v>
          </cell>
          <cell r="DE640">
            <v>0</v>
          </cell>
          <cell r="DF640">
            <v>0</v>
          </cell>
          <cell r="DG640">
            <v>0</v>
          </cell>
          <cell r="DH640">
            <v>0</v>
          </cell>
          <cell r="DI640">
            <v>0</v>
          </cell>
          <cell r="DJ640">
            <v>0</v>
          </cell>
          <cell r="DK640">
            <v>0</v>
          </cell>
          <cell r="DL640">
            <v>0</v>
          </cell>
          <cell r="DM640">
            <v>0</v>
          </cell>
          <cell r="DN640">
            <v>0</v>
          </cell>
          <cell r="DO640">
            <v>0</v>
          </cell>
          <cell r="DP640">
            <v>0</v>
          </cell>
          <cell r="DQ640">
            <v>0</v>
          </cell>
          <cell r="DR640">
            <v>0</v>
          </cell>
          <cell r="DS640">
            <v>0</v>
          </cell>
          <cell r="DT640">
            <v>0</v>
          </cell>
          <cell r="DU640">
            <v>0</v>
          </cell>
          <cell r="DV640">
            <v>0</v>
          </cell>
          <cell r="DW640">
            <v>0</v>
          </cell>
          <cell r="DX640">
            <v>0</v>
          </cell>
          <cell r="DY640">
            <v>0</v>
          </cell>
          <cell r="DZ640">
            <v>0</v>
          </cell>
          <cell r="EA640">
            <v>0</v>
          </cell>
          <cell r="EB640">
            <v>0</v>
          </cell>
          <cell r="EC640">
            <v>0</v>
          </cell>
          <cell r="ED640">
            <v>0</v>
          </cell>
          <cell r="EE640">
            <v>0</v>
          </cell>
        </row>
        <row r="641">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cell r="CJ641">
            <v>0</v>
          </cell>
          <cell r="CK641">
            <v>0</v>
          </cell>
          <cell r="CL641">
            <v>0</v>
          </cell>
          <cell r="CM641">
            <v>0</v>
          </cell>
          <cell r="CN641">
            <v>0</v>
          </cell>
          <cell r="CO641">
            <v>0</v>
          </cell>
          <cell r="CP641">
            <v>0</v>
          </cell>
          <cell r="CQ641">
            <v>0</v>
          </cell>
          <cell r="CR641">
            <v>0</v>
          </cell>
          <cell r="CS641">
            <v>0</v>
          </cell>
          <cell r="CT641">
            <v>0</v>
          </cell>
          <cell r="CU641">
            <v>0</v>
          </cell>
          <cell r="CV641">
            <v>0</v>
          </cell>
          <cell r="CW641">
            <v>0</v>
          </cell>
          <cell r="CX641">
            <v>0</v>
          </cell>
          <cell r="CY641">
            <v>0</v>
          </cell>
          <cell r="CZ641">
            <v>0</v>
          </cell>
          <cell r="DA641">
            <v>0</v>
          </cell>
          <cell r="DB641">
            <v>0</v>
          </cell>
          <cell r="DC641">
            <v>0</v>
          </cell>
          <cell r="DD641">
            <v>0</v>
          </cell>
          <cell r="DE641">
            <v>0</v>
          </cell>
          <cell r="DF641">
            <v>0</v>
          </cell>
          <cell r="DG641">
            <v>0</v>
          </cell>
          <cell r="DH641">
            <v>0</v>
          </cell>
          <cell r="DI641">
            <v>0</v>
          </cell>
          <cell r="DJ641">
            <v>0</v>
          </cell>
          <cell r="DK641">
            <v>0</v>
          </cell>
          <cell r="DL641">
            <v>0</v>
          </cell>
          <cell r="DM641">
            <v>0</v>
          </cell>
          <cell r="DN641">
            <v>0</v>
          </cell>
          <cell r="DO641">
            <v>0</v>
          </cell>
          <cell r="DP641">
            <v>0</v>
          </cell>
          <cell r="DQ641">
            <v>0</v>
          </cell>
          <cell r="DR641">
            <v>0</v>
          </cell>
          <cell r="DS641">
            <v>0</v>
          </cell>
          <cell r="DT641">
            <v>0</v>
          </cell>
          <cell r="DU641">
            <v>0</v>
          </cell>
          <cell r="DV641">
            <v>0</v>
          </cell>
          <cell r="DW641">
            <v>0</v>
          </cell>
          <cell r="DX641">
            <v>0</v>
          </cell>
          <cell r="DY641">
            <v>0</v>
          </cell>
          <cell r="DZ641">
            <v>0</v>
          </cell>
          <cell r="EA641">
            <v>0</v>
          </cell>
          <cell r="EB641">
            <v>0</v>
          </cell>
          <cell r="EC641">
            <v>0</v>
          </cell>
          <cell r="ED641">
            <v>0</v>
          </cell>
          <cell r="EE641">
            <v>0</v>
          </cell>
        </row>
        <row r="642">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cell r="CJ642">
            <v>0</v>
          </cell>
          <cell r="CK642">
            <v>0</v>
          </cell>
          <cell r="CL642">
            <v>0</v>
          </cell>
          <cell r="CM642">
            <v>0</v>
          </cell>
          <cell r="CN642">
            <v>0</v>
          </cell>
          <cell r="CO642">
            <v>0</v>
          </cell>
          <cell r="CP642">
            <v>0</v>
          </cell>
          <cell r="CQ642">
            <v>0</v>
          </cell>
          <cell r="CR642">
            <v>0</v>
          </cell>
          <cell r="CS642">
            <v>0</v>
          </cell>
          <cell r="CT642">
            <v>0</v>
          </cell>
          <cell r="CU642">
            <v>0</v>
          </cell>
          <cell r="CV642">
            <v>0</v>
          </cell>
          <cell r="CW642">
            <v>0</v>
          </cell>
          <cell r="CX642">
            <v>0</v>
          </cell>
          <cell r="CY642">
            <v>0</v>
          </cell>
          <cell r="CZ642">
            <v>0</v>
          </cell>
          <cell r="DA642">
            <v>0</v>
          </cell>
          <cell r="DB642">
            <v>0</v>
          </cell>
          <cell r="DC642">
            <v>0</v>
          </cell>
          <cell r="DD642">
            <v>0</v>
          </cell>
          <cell r="DE642">
            <v>0</v>
          </cell>
          <cell r="DF642">
            <v>0</v>
          </cell>
          <cell r="DG642">
            <v>0</v>
          </cell>
          <cell r="DH642">
            <v>0</v>
          </cell>
          <cell r="DI642">
            <v>0</v>
          </cell>
          <cell r="DJ642">
            <v>0</v>
          </cell>
          <cell r="DK642">
            <v>0</v>
          </cell>
          <cell r="DL642">
            <v>0</v>
          </cell>
          <cell r="DM642">
            <v>0</v>
          </cell>
          <cell r="DN642">
            <v>0</v>
          </cell>
          <cell r="DO642">
            <v>0</v>
          </cell>
          <cell r="DP642">
            <v>0</v>
          </cell>
          <cell r="DQ642">
            <v>0</v>
          </cell>
          <cell r="DR642">
            <v>0</v>
          </cell>
          <cell r="DS642">
            <v>0</v>
          </cell>
          <cell r="DT642">
            <v>0</v>
          </cell>
          <cell r="DU642">
            <v>0</v>
          </cell>
          <cell r="DV642">
            <v>0</v>
          </cell>
          <cell r="DW642">
            <v>0</v>
          </cell>
          <cell r="DX642">
            <v>0</v>
          </cell>
          <cell r="DY642">
            <v>0</v>
          </cell>
          <cell r="DZ642">
            <v>0</v>
          </cell>
          <cell r="EA642">
            <v>0</v>
          </cell>
          <cell r="EB642">
            <v>0</v>
          </cell>
          <cell r="EC642">
            <v>0</v>
          </cell>
          <cell r="ED642">
            <v>0</v>
          </cell>
          <cell r="EE642">
            <v>0</v>
          </cell>
        </row>
        <row r="643">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cell r="CJ643">
            <v>0</v>
          </cell>
          <cell r="CK643">
            <v>0</v>
          </cell>
          <cell r="CL643">
            <v>0</v>
          </cell>
          <cell r="CM643">
            <v>0</v>
          </cell>
          <cell r="CN643">
            <v>0</v>
          </cell>
          <cell r="CO643">
            <v>0</v>
          </cell>
          <cell r="CP643">
            <v>0</v>
          </cell>
          <cell r="CQ643">
            <v>0</v>
          </cell>
          <cell r="CR643">
            <v>0</v>
          </cell>
          <cell r="CS643">
            <v>0</v>
          </cell>
          <cell r="CT643">
            <v>0</v>
          </cell>
          <cell r="CU643">
            <v>0</v>
          </cell>
          <cell r="CV643">
            <v>0</v>
          </cell>
          <cell r="CW643">
            <v>0</v>
          </cell>
          <cell r="CX643">
            <v>0</v>
          </cell>
          <cell r="CY643">
            <v>0</v>
          </cell>
          <cell r="CZ643">
            <v>0</v>
          </cell>
          <cell r="DA643">
            <v>0</v>
          </cell>
          <cell r="DB643">
            <v>0</v>
          </cell>
          <cell r="DC643">
            <v>0</v>
          </cell>
          <cell r="DD643">
            <v>0</v>
          </cell>
          <cell r="DE643">
            <v>0</v>
          </cell>
          <cell r="DF643">
            <v>0</v>
          </cell>
          <cell r="DG643">
            <v>0</v>
          </cell>
          <cell r="DH643">
            <v>0</v>
          </cell>
          <cell r="DI643">
            <v>0</v>
          </cell>
          <cell r="DJ643">
            <v>0</v>
          </cell>
          <cell r="DK643">
            <v>0</v>
          </cell>
          <cell r="DL643">
            <v>0</v>
          </cell>
          <cell r="DM643">
            <v>0</v>
          </cell>
          <cell r="DN643">
            <v>0</v>
          </cell>
          <cell r="DO643">
            <v>0</v>
          </cell>
          <cell r="DP643">
            <v>0</v>
          </cell>
          <cell r="DQ643">
            <v>0</v>
          </cell>
          <cell r="DR643">
            <v>0</v>
          </cell>
          <cell r="DS643">
            <v>0</v>
          </cell>
          <cell r="DT643">
            <v>0</v>
          </cell>
          <cell r="DU643">
            <v>0</v>
          </cell>
          <cell r="DV643">
            <v>0</v>
          </cell>
          <cell r="DW643">
            <v>0</v>
          </cell>
          <cell r="DX643">
            <v>0</v>
          </cell>
          <cell r="DY643">
            <v>0</v>
          </cell>
          <cell r="DZ643">
            <v>0</v>
          </cell>
          <cell r="EA643">
            <v>0</v>
          </cell>
          <cell r="EB643">
            <v>0</v>
          </cell>
          <cell r="EC643">
            <v>0</v>
          </cell>
          <cell r="ED643">
            <v>0</v>
          </cell>
          <cell r="EE643">
            <v>0</v>
          </cell>
        </row>
        <row r="644">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cell r="CJ644">
            <v>0</v>
          </cell>
          <cell r="CK644">
            <v>0</v>
          </cell>
          <cell r="CL644">
            <v>0</v>
          </cell>
          <cell r="CM644">
            <v>0</v>
          </cell>
          <cell r="CN644">
            <v>0</v>
          </cell>
          <cell r="CO644">
            <v>0</v>
          </cell>
          <cell r="CP644">
            <v>0</v>
          </cell>
          <cell r="CQ644">
            <v>0</v>
          </cell>
          <cell r="CR644">
            <v>0</v>
          </cell>
          <cell r="CS644">
            <v>0</v>
          </cell>
          <cell r="CT644">
            <v>0</v>
          </cell>
          <cell r="CU644">
            <v>0</v>
          </cell>
          <cell r="CV644">
            <v>0</v>
          </cell>
          <cell r="CW644">
            <v>0</v>
          </cell>
          <cell r="CX644">
            <v>0</v>
          </cell>
          <cell r="CY644">
            <v>0</v>
          </cell>
          <cell r="CZ644">
            <v>0</v>
          </cell>
          <cell r="DA644">
            <v>0</v>
          </cell>
          <cell r="DB644">
            <v>0</v>
          </cell>
          <cell r="DC644">
            <v>0</v>
          </cell>
          <cell r="DD644">
            <v>0</v>
          </cell>
          <cell r="DE644">
            <v>0</v>
          </cell>
          <cell r="DF644">
            <v>0</v>
          </cell>
          <cell r="DG644">
            <v>0</v>
          </cell>
          <cell r="DH644">
            <v>0</v>
          </cell>
          <cell r="DI644">
            <v>0</v>
          </cell>
          <cell r="DJ644">
            <v>0</v>
          </cell>
          <cell r="DK644">
            <v>0</v>
          </cell>
          <cell r="DL644">
            <v>0</v>
          </cell>
          <cell r="DM644">
            <v>0</v>
          </cell>
          <cell r="DN644">
            <v>0</v>
          </cell>
          <cell r="DO644">
            <v>0</v>
          </cell>
          <cell r="DP644">
            <v>0</v>
          </cell>
          <cell r="DQ644">
            <v>0</v>
          </cell>
          <cell r="DR644">
            <v>0</v>
          </cell>
          <cell r="DS644">
            <v>0</v>
          </cell>
          <cell r="DT644">
            <v>0</v>
          </cell>
          <cell r="DU644">
            <v>0</v>
          </cell>
          <cell r="DV644">
            <v>0</v>
          </cell>
          <cell r="DW644">
            <v>0</v>
          </cell>
          <cell r="DX644">
            <v>0</v>
          </cell>
          <cell r="DY644">
            <v>0</v>
          </cell>
          <cell r="DZ644">
            <v>0</v>
          </cell>
          <cell r="EA644">
            <v>0</v>
          </cell>
          <cell r="EB644">
            <v>0</v>
          </cell>
          <cell r="EC644">
            <v>0</v>
          </cell>
          <cell r="ED644">
            <v>0</v>
          </cell>
        </row>
        <row r="645">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0</v>
          </cell>
          <cell r="CB645">
            <v>0</v>
          </cell>
          <cell r="CC645">
            <v>0</v>
          </cell>
          <cell r="CD645">
            <v>0</v>
          </cell>
          <cell r="CE645">
            <v>0</v>
          </cell>
          <cell r="CF645">
            <v>0</v>
          </cell>
          <cell r="CG645">
            <v>0</v>
          </cell>
          <cell r="CH645">
            <v>0</v>
          </cell>
          <cell r="CI645">
            <v>0</v>
          </cell>
          <cell r="CJ645">
            <v>0</v>
          </cell>
          <cell r="CK645">
            <v>0</v>
          </cell>
          <cell r="CL645">
            <v>0</v>
          </cell>
          <cell r="CM645">
            <v>0</v>
          </cell>
          <cell r="CN645">
            <v>0</v>
          </cell>
          <cell r="CO645">
            <v>0</v>
          </cell>
          <cell r="CP645">
            <v>0</v>
          </cell>
          <cell r="CQ645">
            <v>0</v>
          </cell>
          <cell r="CR645">
            <v>0</v>
          </cell>
          <cell r="CS645">
            <v>0</v>
          </cell>
          <cell r="CT645">
            <v>0</v>
          </cell>
          <cell r="CU645">
            <v>0</v>
          </cell>
          <cell r="CV645">
            <v>0</v>
          </cell>
          <cell r="CW645">
            <v>0</v>
          </cell>
          <cell r="CX645">
            <v>0</v>
          </cell>
          <cell r="CY645">
            <v>0</v>
          </cell>
          <cell r="CZ645">
            <v>0</v>
          </cell>
          <cell r="DA645">
            <v>0</v>
          </cell>
          <cell r="DB645">
            <v>0</v>
          </cell>
          <cell r="DC645">
            <v>0</v>
          </cell>
          <cell r="DD645">
            <v>0</v>
          </cell>
          <cell r="DE645">
            <v>0</v>
          </cell>
          <cell r="DF645">
            <v>0</v>
          </cell>
          <cell r="DG645">
            <v>0</v>
          </cell>
          <cell r="DH645">
            <v>0</v>
          </cell>
          <cell r="DI645">
            <v>0</v>
          </cell>
          <cell r="DJ645">
            <v>0</v>
          </cell>
          <cell r="DK645">
            <v>0</v>
          </cell>
          <cell r="DL645">
            <v>0</v>
          </cell>
          <cell r="DM645">
            <v>0</v>
          </cell>
          <cell r="DN645">
            <v>0</v>
          </cell>
          <cell r="DO645">
            <v>0</v>
          </cell>
          <cell r="DP645">
            <v>0</v>
          </cell>
          <cell r="DQ645">
            <v>0</v>
          </cell>
          <cell r="DR645">
            <v>0</v>
          </cell>
          <cell r="DS645">
            <v>0</v>
          </cell>
          <cell r="DT645">
            <v>0</v>
          </cell>
          <cell r="DU645">
            <v>0</v>
          </cell>
          <cell r="DV645">
            <v>0</v>
          </cell>
          <cell r="DW645">
            <v>0</v>
          </cell>
          <cell r="DX645">
            <v>0</v>
          </cell>
          <cell r="DY645">
            <v>0</v>
          </cell>
          <cell r="DZ645">
            <v>0</v>
          </cell>
          <cell r="EA645">
            <v>0</v>
          </cell>
          <cell r="EB645">
            <v>0</v>
          </cell>
          <cell r="EC645">
            <v>0</v>
          </cell>
          <cell r="ED645">
            <v>0</v>
          </cell>
          <cell r="EE645">
            <v>0</v>
          </cell>
        </row>
        <row r="646">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cell r="CJ646">
            <v>0</v>
          </cell>
          <cell r="CK646">
            <v>0</v>
          </cell>
          <cell r="CL646">
            <v>0</v>
          </cell>
          <cell r="CM646">
            <v>0</v>
          </cell>
          <cell r="CN646">
            <v>0</v>
          </cell>
          <cell r="CO646">
            <v>0</v>
          </cell>
          <cell r="CP646">
            <v>0</v>
          </cell>
          <cell r="CQ646">
            <v>0</v>
          </cell>
          <cell r="CR646">
            <v>0</v>
          </cell>
          <cell r="CS646">
            <v>0</v>
          </cell>
          <cell r="CT646">
            <v>0</v>
          </cell>
          <cell r="CU646">
            <v>0</v>
          </cell>
          <cell r="CV646">
            <v>0</v>
          </cell>
          <cell r="CW646">
            <v>0</v>
          </cell>
          <cell r="CX646">
            <v>0</v>
          </cell>
          <cell r="CY646">
            <v>0</v>
          </cell>
          <cell r="CZ646">
            <v>0</v>
          </cell>
          <cell r="DA646">
            <v>0</v>
          </cell>
          <cell r="DB646">
            <v>0</v>
          </cell>
          <cell r="DC646">
            <v>0</v>
          </cell>
          <cell r="DD646">
            <v>0</v>
          </cell>
          <cell r="DE646">
            <v>0</v>
          </cell>
          <cell r="DF646">
            <v>0</v>
          </cell>
          <cell r="DG646">
            <v>0</v>
          </cell>
          <cell r="DH646">
            <v>0</v>
          </cell>
          <cell r="DI646">
            <v>0</v>
          </cell>
          <cell r="DJ646">
            <v>0</v>
          </cell>
          <cell r="DK646">
            <v>0</v>
          </cell>
          <cell r="DL646">
            <v>0</v>
          </cell>
          <cell r="DM646">
            <v>0</v>
          </cell>
          <cell r="DN646">
            <v>0</v>
          </cell>
          <cell r="DO646">
            <v>0</v>
          </cell>
          <cell r="DP646">
            <v>0</v>
          </cell>
          <cell r="DQ646">
            <v>0</v>
          </cell>
          <cell r="DR646">
            <v>0</v>
          </cell>
          <cell r="DS646">
            <v>0</v>
          </cell>
          <cell r="DT646">
            <v>0</v>
          </cell>
          <cell r="DU646">
            <v>0</v>
          </cell>
          <cell r="DV646">
            <v>0</v>
          </cell>
          <cell r="DW646">
            <v>0</v>
          </cell>
          <cell r="DX646">
            <v>0</v>
          </cell>
          <cell r="DY646">
            <v>0</v>
          </cell>
          <cell r="DZ646">
            <v>0</v>
          </cell>
          <cell r="EA646">
            <v>0</v>
          </cell>
          <cell r="EB646">
            <v>0</v>
          </cell>
          <cell r="EC646">
            <v>0</v>
          </cell>
          <cell r="ED646">
            <v>0</v>
          </cell>
          <cell r="EE646">
            <v>0</v>
          </cell>
        </row>
        <row r="647">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cell r="CJ647">
            <v>0</v>
          </cell>
          <cell r="CK647">
            <v>0</v>
          </cell>
          <cell r="CL647">
            <v>0</v>
          </cell>
          <cell r="CM647">
            <v>0</v>
          </cell>
          <cell r="CN647">
            <v>0</v>
          </cell>
          <cell r="CO647">
            <v>0</v>
          </cell>
          <cell r="CP647">
            <v>0</v>
          </cell>
          <cell r="CQ647">
            <v>0</v>
          </cell>
          <cell r="CR647">
            <v>0</v>
          </cell>
          <cell r="CS647">
            <v>0</v>
          </cell>
          <cell r="CT647">
            <v>0</v>
          </cell>
          <cell r="CU647">
            <v>0</v>
          </cell>
          <cell r="CV647">
            <v>0</v>
          </cell>
          <cell r="CW647">
            <v>0</v>
          </cell>
          <cell r="CX647">
            <v>0</v>
          </cell>
          <cell r="CY647">
            <v>0</v>
          </cell>
          <cell r="CZ647">
            <v>0</v>
          </cell>
          <cell r="DA647">
            <v>0</v>
          </cell>
          <cell r="DB647">
            <v>0</v>
          </cell>
          <cell r="DC647">
            <v>0</v>
          </cell>
          <cell r="DD647">
            <v>0</v>
          </cell>
          <cell r="DE647">
            <v>0</v>
          </cell>
          <cell r="DF647">
            <v>0</v>
          </cell>
          <cell r="DG647">
            <v>0</v>
          </cell>
          <cell r="DH647">
            <v>0</v>
          </cell>
          <cell r="DI647">
            <v>0</v>
          </cell>
          <cell r="DJ647">
            <v>0</v>
          </cell>
          <cell r="DK647">
            <v>0</v>
          </cell>
          <cell r="DL647">
            <v>0</v>
          </cell>
          <cell r="DM647">
            <v>0</v>
          </cell>
          <cell r="DN647">
            <v>0</v>
          </cell>
          <cell r="DO647">
            <v>0</v>
          </cell>
          <cell r="DP647">
            <v>0</v>
          </cell>
          <cell r="DQ647">
            <v>0</v>
          </cell>
          <cell r="DR647">
            <v>0</v>
          </cell>
          <cell r="DS647">
            <v>0</v>
          </cell>
          <cell r="DT647">
            <v>0</v>
          </cell>
          <cell r="DU647">
            <v>0</v>
          </cell>
          <cell r="DV647">
            <v>0</v>
          </cell>
          <cell r="DW647">
            <v>0</v>
          </cell>
          <cell r="DX647">
            <v>0</v>
          </cell>
          <cell r="DY647">
            <v>0</v>
          </cell>
          <cell r="DZ647">
            <v>0</v>
          </cell>
          <cell r="EA647">
            <v>0</v>
          </cell>
          <cell r="EB647">
            <v>0</v>
          </cell>
          <cell r="EC647">
            <v>0</v>
          </cell>
          <cell r="ED647">
            <v>0</v>
          </cell>
          <cell r="EE647">
            <v>0</v>
          </cell>
        </row>
        <row r="648">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cell r="CJ648">
            <v>0</v>
          </cell>
          <cell r="CK648">
            <v>0</v>
          </cell>
          <cell r="CL648">
            <v>0</v>
          </cell>
          <cell r="CM648">
            <v>0</v>
          </cell>
          <cell r="CN648">
            <v>0</v>
          </cell>
          <cell r="CO648">
            <v>0</v>
          </cell>
          <cell r="CP648">
            <v>0</v>
          </cell>
          <cell r="CQ648">
            <v>0</v>
          </cell>
          <cell r="CR648">
            <v>0</v>
          </cell>
          <cell r="CS648">
            <v>0</v>
          </cell>
          <cell r="CT648">
            <v>0</v>
          </cell>
          <cell r="CU648">
            <v>0</v>
          </cell>
          <cell r="CV648">
            <v>0</v>
          </cell>
          <cell r="CW648">
            <v>0</v>
          </cell>
          <cell r="CX648">
            <v>0</v>
          </cell>
          <cell r="CY648">
            <v>0</v>
          </cell>
          <cell r="CZ648">
            <v>0</v>
          </cell>
          <cell r="DA648">
            <v>0</v>
          </cell>
          <cell r="DB648">
            <v>0</v>
          </cell>
          <cell r="DC648">
            <v>0</v>
          </cell>
          <cell r="DD648">
            <v>0</v>
          </cell>
          <cell r="DE648">
            <v>0</v>
          </cell>
          <cell r="DF648">
            <v>0</v>
          </cell>
          <cell r="DG648">
            <v>0</v>
          </cell>
          <cell r="DH648">
            <v>0</v>
          </cell>
          <cell r="DI648">
            <v>0</v>
          </cell>
          <cell r="DJ648">
            <v>0</v>
          </cell>
          <cell r="DK648">
            <v>0</v>
          </cell>
          <cell r="DL648">
            <v>0</v>
          </cell>
          <cell r="DM648">
            <v>0</v>
          </cell>
          <cell r="DN648">
            <v>0</v>
          </cell>
          <cell r="DO648">
            <v>0</v>
          </cell>
          <cell r="DP648">
            <v>0</v>
          </cell>
          <cell r="DQ648">
            <v>0</v>
          </cell>
          <cell r="DR648">
            <v>0</v>
          </cell>
          <cell r="DS648">
            <v>0</v>
          </cell>
          <cell r="DT648">
            <v>0</v>
          </cell>
          <cell r="DU648">
            <v>0</v>
          </cell>
          <cell r="DV648">
            <v>0</v>
          </cell>
          <cell r="DW648">
            <v>0</v>
          </cell>
          <cell r="DX648">
            <v>0</v>
          </cell>
          <cell r="DY648">
            <v>0</v>
          </cell>
          <cell r="DZ648">
            <v>0</v>
          </cell>
          <cell r="EA648">
            <v>0</v>
          </cell>
          <cell r="EB648">
            <v>0</v>
          </cell>
          <cell r="EC648">
            <v>0</v>
          </cell>
          <cell r="ED648">
            <v>0</v>
          </cell>
          <cell r="EE648">
            <v>0</v>
          </cell>
        </row>
        <row r="649">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cell r="CJ649">
            <v>0</v>
          </cell>
          <cell r="CK649">
            <v>0</v>
          </cell>
          <cell r="CL649">
            <v>0</v>
          </cell>
          <cell r="CM649">
            <v>0</v>
          </cell>
          <cell r="CN649">
            <v>0</v>
          </cell>
          <cell r="CO649">
            <v>0</v>
          </cell>
          <cell r="CP649">
            <v>0</v>
          </cell>
          <cell r="CQ649">
            <v>0</v>
          </cell>
          <cell r="CR649">
            <v>0</v>
          </cell>
          <cell r="CS649">
            <v>0</v>
          </cell>
          <cell r="CT649">
            <v>0</v>
          </cell>
          <cell r="CU649">
            <v>0</v>
          </cell>
          <cell r="CV649">
            <v>0</v>
          </cell>
          <cell r="CW649">
            <v>0</v>
          </cell>
          <cell r="CX649">
            <v>0</v>
          </cell>
          <cell r="CY649">
            <v>0</v>
          </cell>
          <cell r="CZ649">
            <v>0</v>
          </cell>
          <cell r="DA649">
            <v>0</v>
          </cell>
          <cell r="DB649">
            <v>0</v>
          </cell>
          <cell r="DC649">
            <v>0</v>
          </cell>
          <cell r="DD649">
            <v>0</v>
          </cell>
          <cell r="DE649">
            <v>0</v>
          </cell>
          <cell r="DF649">
            <v>0</v>
          </cell>
          <cell r="DG649">
            <v>0</v>
          </cell>
          <cell r="DH649">
            <v>0</v>
          </cell>
          <cell r="DI649">
            <v>0</v>
          </cell>
          <cell r="DJ649">
            <v>0</v>
          </cell>
          <cell r="DK649">
            <v>0</v>
          </cell>
          <cell r="DL649">
            <v>0</v>
          </cell>
          <cell r="DM649">
            <v>0</v>
          </cell>
          <cell r="DN649">
            <v>0</v>
          </cell>
          <cell r="DO649">
            <v>0</v>
          </cell>
          <cell r="DP649">
            <v>0</v>
          </cell>
          <cell r="DQ649">
            <v>0</v>
          </cell>
          <cell r="DR649">
            <v>0</v>
          </cell>
          <cell r="DS649">
            <v>0</v>
          </cell>
          <cell r="DT649">
            <v>0</v>
          </cell>
          <cell r="DU649">
            <v>0</v>
          </cell>
          <cell r="DV649">
            <v>0</v>
          </cell>
          <cell r="DW649">
            <v>0</v>
          </cell>
          <cell r="DX649">
            <v>0</v>
          </cell>
          <cell r="DY649">
            <v>0</v>
          </cell>
          <cell r="DZ649">
            <v>0</v>
          </cell>
          <cell r="EA649">
            <v>0</v>
          </cell>
          <cell r="EB649">
            <v>0</v>
          </cell>
          <cell r="EC649">
            <v>0</v>
          </cell>
          <cell r="ED649">
            <v>0</v>
          </cell>
          <cell r="EE649">
            <v>0</v>
          </cell>
        </row>
        <row r="650">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0</v>
          </cell>
          <cell r="CB650">
            <v>0</v>
          </cell>
          <cell r="CC650">
            <v>0</v>
          </cell>
          <cell r="CD650">
            <v>0</v>
          </cell>
          <cell r="CE650">
            <v>0</v>
          </cell>
          <cell r="CF650">
            <v>0</v>
          </cell>
          <cell r="CG650">
            <v>0</v>
          </cell>
          <cell r="CH650">
            <v>0</v>
          </cell>
          <cell r="CI650">
            <v>0</v>
          </cell>
          <cell r="CJ650">
            <v>0</v>
          </cell>
          <cell r="CK650">
            <v>0</v>
          </cell>
          <cell r="CL650">
            <v>0</v>
          </cell>
          <cell r="CM650">
            <v>0</v>
          </cell>
          <cell r="CN650">
            <v>0</v>
          </cell>
          <cell r="CO650">
            <v>0</v>
          </cell>
          <cell r="CP650">
            <v>0</v>
          </cell>
          <cell r="CQ650">
            <v>0</v>
          </cell>
          <cell r="CR650">
            <v>0</v>
          </cell>
          <cell r="CS650">
            <v>0</v>
          </cell>
          <cell r="CT650">
            <v>0</v>
          </cell>
          <cell r="CU650">
            <v>0</v>
          </cell>
          <cell r="CV650">
            <v>0</v>
          </cell>
          <cell r="CW650">
            <v>0</v>
          </cell>
          <cell r="CX650">
            <v>0</v>
          </cell>
          <cell r="CY650">
            <v>0</v>
          </cell>
          <cell r="CZ650">
            <v>0</v>
          </cell>
          <cell r="DA650">
            <v>0</v>
          </cell>
          <cell r="DB650">
            <v>0</v>
          </cell>
          <cell r="DC650">
            <v>0</v>
          </cell>
          <cell r="DD650">
            <v>0</v>
          </cell>
          <cell r="DE650">
            <v>0</v>
          </cell>
          <cell r="DF650">
            <v>0</v>
          </cell>
          <cell r="DG650">
            <v>0</v>
          </cell>
          <cell r="DH650">
            <v>0</v>
          </cell>
          <cell r="DI650">
            <v>0</v>
          </cell>
          <cell r="DJ650">
            <v>0</v>
          </cell>
          <cell r="DK650">
            <v>0</v>
          </cell>
          <cell r="DL650">
            <v>0</v>
          </cell>
          <cell r="DM650">
            <v>0</v>
          </cell>
          <cell r="DN650">
            <v>0</v>
          </cell>
          <cell r="DO650">
            <v>0</v>
          </cell>
          <cell r="DP650">
            <v>0</v>
          </cell>
          <cell r="DQ650">
            <v>0</v>
          </cell>
          <cell r="DR650">
            <v>0</v>
          </cell>
          <cell r="DS650">
            <v>0</v>
          </cell>
          <cell r="DT650">
            <v>0</v>
          </cell>
          <cell r="DU650">
            <v>0</v>
          </cell>
          <cell r="DV650">
            <v>0</v>
          </cell>
          <cell r="DW650">
            <v>0</v>
          </cell>
          <cell r="DX650">
            <v>0</v>
          </cell>
          <cell r="DY650">
            <v>0</v>
          </cell>
          <cell r="DZ650">
            <v>0</v>
          </cell>
          <cell r="EA650">
            <v>0</v>
          </cell>
          <cell r="EB650">
            <v>0</v>
          </cell>
          <cell r="EC650">
            <v>0</v>
          </cell>
          <cell r="ED650">
            <v>0</v>
          </cell>
          <cell r="EE650">
            <v>0</v>
          </cell>
        </row>
        <row r="651">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0</v>
          </cell>
          <cell r="CB651">
            <v>0</v>
          </cell>
          <cell r="CC651">
            <v>0</v>
          </cell>
          <cell r="CD651">
            <v>0</v>
          </cell>
          <cell r="CE651">
            <v>0</v>
          </cell>
          <cell r="CF651">
            <v>0</v>
          </cell>
          <cell r="CG651">
            <v>0</v>
          </cell>
          <cell r="CH651">
            <v>0</v>
          </cell>
          <cell r="CI651">
            <v>0</v>
          </cell>
          <cell r="CJ651">
            <v>0</v>
          </cell>
          <cell r="CK651">
            <v>0</v>
          </cell>
          <cell r="CL651">
            <v>0</v>
          </cell>
          <cell r="CM651">
            <v>0</v>
          </cell>
          <cell r="CN651">
            <v>0</v>
          </cell>
          <cell r="CO651">
            <v>0</v>
          </cell>
          <cell r="CP651">
            <v>0</v>
          </cell>
          <cell r="CQ651">
            <v>0</v>
          </cell>
          <cell r="CR651">
            <v>0</v>
          </cell>
          <cell r="CS651">
            <v>0</v>
          </cell>
          <cell r="CT651">
            <v>0</v>
          </cell>
          <cell r="CU651">
            <v>0</v>
          </cell>
          <cell r="CV651">
            <v>0</v>
          </cell>
          <cell r="CW651">
            <v>0</v>
          </cell>
          <cell r="CX651">
            <v>0</v>
          </cell>
          <cell r="CY651">
            <v>0</v>
          </cell>
          <cell r="CZ651">
            <v>0</v>
          </cell>
          <cell r="DA651">
            <v>0</v>
          </cell>
          <cell r="DB651">
            <v>0</v>
          </cell>
          <cell r="DC651">
            <v>0</v>
          </cell>
          <cell r="DD651">
            <v>0</v>
          </cell>
          <cell r="DE651">
            <v>0</v>
          </cell>
          <cell r="DF651">
            <v>0</v>
          </cell>
          <cell r="DG651">
            <v>0</v>
          </cell>
          <cell r="DH651">
            <v>0</v>
          </cell>
          <cell r="DI651">
            <v>0</v>
          </cell>
          <cell r="DJ651">
            <v>0</v>
          </cell>
          <cell r="DK651">
            <v>0</v>
          </cell>
          <cell r="DL651">
            <v>0</v>
          </cell>
          <cell r="DM651">
            <v>0</v>
          </cell>
          <cell r="DN651">
            <v>0</v>
          </cell>
          <cell r="DO651">
            <v>0</v>
          </cell>
          <cell r="DP651">
            <v>0</v>
          </cell>
          <cell r="DQ651">
            <v>0</v>
          </cell>
          <cell r="DR651">
            <v>0</v>
          </cell>
          <cell r="DS651">
            <v>0</v>
          </cell>
          <cell r="DT651">
            <v>0</v>
          </cell>
          <cell r="DU651">
            <v>0</v>
          </cell>
          <cell r="DV651">
            <v>0</v>
          </cell>
          <cell r="DW651">
            <v>0</v>
          </cell>
          <cell r="DX651">
            <v>0</v>
          </cell>
          <cell r="DY651">
            <v>0</v>
          </cell>
          <cell r="DZ651">
            <v>0</v>
          </cell>
          <cell r="EA651">
            <v>0</v>
          </cell>
          <cell r="EB651">
            <v>0</v>
          </cell>
          <cell r="EC651">
            <v>0</v>
          </cell>
          <cell r="ED651">
            <v>0</v>
          </cell>
          <cell r="EE651">
            <v>0</v>
          </cell>
        </row>
        <row r="652">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0</v>
          </cell>
          <cell r="CB652">
            <v>0</v>
          </cell>
          <cell r="CC652">
            <v>0</v>
          </cell>
          <cell r="CD652">
            <v>0</v>
          </cell>
          <cell r="CE652">
            <v>0</v>
          </cell>
          <cell r="CF652">
            <v>0</v>
          </cell>
          <cell r="CG652">
            <v>0</v>
          </cell>
          <cell r="CH652">
            <v>0</v>
          </cell>
          <cell r="CI652">
            <v>0</v>
          </cell>
          <cell r="CJ652">
            <v>0</v>
          </cell>
          <cell r="CK652">
            <v>0</v>
          </cell>
          <cell r="CL652">
            <v>0</v>
          </cell>
          <cell r="CM652">
            <v>0</v>
          </cell>
          <cell r="CN652">
            <v>0</v>
          </cell>
          <cell r="CO652">
            <v>0</v>
          </cell>
          <cell r="CP652">
            <v>0</v>
          </cell>
          <cell r="CQ652">
            <v>0</v>
          </cell>
          <cell r="CR652">
            <v>0</v>
          </cell>
          <cell r="CS652">
            <v>0</v>
          </cell>
          <cell r="CT652">
            <v>0</v>
          </cell>
          <cell r="CU652">
            <v>0</v>
          </cell>
          <cell r="CV652">
            <v>0</v>
          </cell>
          <cell r="CW652">
            <v>0</v>
          </cell>
          <cell r="CX652">
            <v>0</v>
          </cell>
          <cell r="CY652">
            <v>0</v>
          </cell>
          <cell r="CZ652">
            <v>0</v>
          </cell>
          <cell r="DA652">
            <v>0</v>
          </cell>
          <cell r="DB652">
            <v>0</v>
          </cell>
          <cell r="DC652">
            <v>0</v>
          </cell>
          <cell r="DD652">
            <v>0</v>
          </cell>
          <cell r="DE652">
            <v>0</v>
          </cell>
          <cell r="DF652">
            <v>0</v>
          </cell>
          <cell r="DG652">
            <v>0</v>
          </cell>
          <cell r="DH652">
            <v>0</v>
          </cell>
          <cell r="DI652">
            <v>0</v>
          </cell>
          <cell r="DJ652">
            <v>0</v>
          </cell>
          <cell r="DK652">
            <v>0</v>
          </cell>
          <cell r="DL652">
            <v>0</v>
          </cell>
          <cell r="DM652">
            <v>0</v>
          </cell>
          <cell r="DN652">
            <v>0</v>
          </cell>
          <cell r="DO652">
            <v>0</v>
          </cell>
          <cell r="DP652">
            <v>0</v>
          </cell>
          <cell r="DQ652">
            <v>0</v>
          </cell>
          <cell r="DR652">
            <v>0</v>
          </cell>
          <cell r="DS652">
            <v>0</v>
          </cell>
          <cell r="DT652">
            <v>0</v>
          </cell>
          <cell r="DU652">
            <v>0</v>
          </cell>
          <cell r="DV652">
            <v>0</v>
          </cell>
          <cell r="DW652">
            <v>0</v>
          </cell>
          <cell r="DX652">
            <v>0</v>
          </cell>
          <cell r="DY652">
            <v>0</v>
          </cell>
          <cell r="DZ652">
            <v>0</v>
          </cell>
          <cell r="EA652">
            <v>0</v>
          </cell>
          <cell r="EB652">
            <v>0</v>
          </cell>
          <cell r="EC652">
            <v>0</v>
          </cell>
          <cell r="ED652">
            <v>0</v>
          </cell>
          <cell r="EE652">
            <v>0</v>
          </cell>
        </row>
        <row r="653">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0</v>
          </cell>
          <cell r="CB653">
            <v>0</v>
          </cell>
          <cell r="CC653">
            <v>0</v>
          </cell>
          <cell r="CD653">
            <v>0</v>
          </cell>
          <cell r="CE653">
            <v>0</v>
          </cell>
          <cell r="CF653">
            <v>0</v>
          </cell>
          <cell r="CG653">
            <v>0</v>
          </cell>
          <cell r="CH653">
            <v>0</v>
          </cell>
          <cell r="CI653">
            <v>0</v>
          </cell>
          <cell r="CJ653">
            <v>0</v>
          </cell>
          <cell r="CK653">
            <v>0</v>
          </cell>
          <cell r="CL653">
            <v>0</v>
          </cell>
          <cell r="CM653">
            <v>0</v>
          </cell>
          <cell r="CN653">
            <v>0</v>
          </cell>
          <cell r="CO653">
            <v>0</v>
          </cell>
          <cell r="CP653">
            <v>0</v>
          </cell>
          <cell r="CQ653">
            <v>0</v>
          </cell>
          <cell r="CR653">
            <v>0</v>
          </cell>
          <cell r="CS653">
            <v>0</v>
          </cell>
          <cell r="CT653">
            <v>0</v>
          </cell>
          <cell r="CU653">
            <v>0</v>
          </cell>
          <cell r="CV653">
            <v>0</v>
          </cell>
          <cell r="CW653">
            <v>0</v>
          </cell>
          <cell r="CX653">
            <v>0</v>
          </cell>
          <cell r="CY653">
            <v>0</v>
          </cell>
          <cell r="CZ653">
            <v>0</v>
          </cell>
          <cell r="DA653">
            <v>0</v>
          </cell>
          <cell r="DB653">
            <v>0</v>
          </cell>
          <cell r="DC653">
            <v>0</v>
          </cell>
          <cell r="DD653">
            <v>0</v>
          </cell>
          <cell r="DE653">
            <v>0</v>
          </cell>
          <cell r="DF653">
            <v>0</v>
          </cell>
          <cell r="DG653">
            <v>0</v>
          </cell>
          <cell r="DH653">
            <v>0</v>
          </cell>
          <cell r="DI653">
            <v>0</v>
          </cell>
          <cell r="DJ653">
            <v>0</v>
          </cell>
          <cell r="DK653">
            <v>0</v>
          </cell>
          <cell r="DL653">
            <v>0</v>
          </cell>
          <cell r="DM653">
            <v>0</v>
          </cell>
          <cell r="DN653">
            <v>0</v>
          </cell>
          <cell r="DO653">
            <v>0</v>
          </cell>
          <cell r="DP653">
            <v>0</v>
          </cell>
          <cell r="DQ653">
            <v>0</v>
          </cell>
          <cell r="DR653">
            <v>0</v>
          </cell>
          <cell r="DS653">
            <v>0</v>
          </cell>
          <cell r="DT653">
            <v>0</v>
          </cell>
          <cell r="DU653">
            <v>0</v>
          </cell>
          <cell r="DV653">
            <v>0</v>
          </cell>
          <cell r="DW653">
            <v>0</v>
          </cell>
          <cell r="DX653">
            <v>0</v>
          </cell>
          <cell r="DY653">
            <v>0</v>
          </cell>
          <cell r="DZ653">
            <v>0</v>
          </cell>
          <cell r="EA653">
            <v>0</v>
          </cell>
          <cell r="EB653">
            <v>0</v>
          </cell>
          <cell r="EC653">
            <v>0</v>
          </cell>
          <cell r="ED653">
            <v>0</v>
          </cell>
          <cell r="EE653">
            <v>0</v>
          </cell>
        </row>
        <row r="654">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0</v>
          </cell>
          <cell r="CB654">
            <v>0</v>
          </cell>
          <cell r="CC654">
            <v>0</v>
          </cell>
          <cell r="CD654">
            <v>0</v>
          </cell>
          <cell r="CE654">
            <v>0</v>
          </cell>
          <cell r="CF654">
            <v>0</v>
          </cell>
          <cell r="CG654">
            <v>0</v>
          </cell>
          <cell r="CH654">
            <v>0</v>
          </cell>
          <cell r="CI654">
            <v>0</v>
          </cell>
          <cell r="CJ654">
            <v>0</v>
          </cell>
          <cell r="CK654">
            <v>0</v>
          </cell>
          <cell r="CL654">
            <v>0</v>
          </cell>
          <cell r="CM654">
            <v>0</v>
          </cell>
          <cell r="CN654">
            <v>0</v>
          </cell>
          <cell r="CO654">
            <v>0</v>
          </cell>
          <cell r="CP654">
            <v>0</v>
          </cell>
          <cell r="CQ654">
            <v>0</v>
          </cell>
          <cell r="CR654">
            <v>0</v>
          </cell>
          <cell r="CS654">
            <v>0</v>
          </cell>
          <cell r="CT654">
            <v>0</v>
          </cell>
          <cell r="CU654">
            <v>0</v>
          </cell>
          <cell r="CV654">
            <v>0</v>
          </cell>
          <cell r="CW654">
            <v>0</v>
          </cell>
          <cell r="CX654">
            <v>0</v>
          </cell>
          <cell r="CY654">
            <v>0</v>
          </cell>
          <cell r="CZ654">
            <v>0</v>
          </cell>
          <cell r="DA654">
            <v>0</v>
          </cell>
          <cell r="DB654">
            <v>0</v>
          </cell>
          <cell r="DC654">
            <v>0</v>
          </cell>
          <cell r="DD654">
            <v>0</v>
          </cell>
          <cell r="DE654">
            <v>0</v>
          </cell>
          <cell r="DF654">
            <v>0</v>
          </cell>
          <cell r="DG654">
            <v>0</v>
          </cell>
          <cell r="DH654">
            <v>0</v>
          </cell>
          <cell r="DI654">
            <v>0</v>
          </cell>
          <cell r="DJ654">
            <v>0</v>
          </cell>
          <cell r="DK654">
            <v>0</v>
          </cell>
          <cell r="DL654">
            <v>0</v>
          </cell>
          <cell r="DM654">
            <v>0</v>
          </cell>
          <cell r="DN654">
            <v>0</v>
          </cell>
          <cell r="DO654">
            <v>0</v>
          </cell>
          <cell r="DP654">
            <v>0</v>
          </cell>
          <cell r="DQ654">
            <v>0</v>
          </cell>
          <cell r="DR654">
            <v>0</v>
          </cell>
          <cell r="DS654">
            <v>0</v>
          </cell>
          <cell r="DT654">
            <v>0</v>
          </cell>
          <cell r="DU654">
            <v>0</v>
          </cell>
          <cell r="DV654">
            <v>0</v>
          </cell>
          <cell r="DW654">
            <v>0</v>
          </cell>
          <cell r="DX654">
            <v>0</v>
          </cell>
          <cell r="DY654">
            <v>0</v>
          </cell>
          <cell r="DZ654">
            <v>0</v>
          </cell>
          <cell r="EA654">
            <v>0</v>
          </cell>
          <cell r="EB654">
            <v>0</v>
          </cell>
          <cell r="EC654">
            <v>0</v>
          </cell>
          <cell r="ED654">
            <v>0</v>
          </cell>
          <cell r="EE654">
            <v>0</v>
          </cell>
        </row>
        <row r="655">
          <cell r="A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v>0</v>
          </cell>
          <cell r="CE655">
            <v>0</v>
          </cell>
          <cell r="CF655">
            <v>0</v>
          </cell>
          <cell r="CG655">
            <v>0</v>
          </cell>
          <cell r="CH655">
            <v>0</v>
          </cell>
          <cell r="CI655">
            <v>0</v>
          </cell>
          <cell r="CJ655">
            <v>0</v>
          </cell>
          <cell r="CK655">
            <v>0</v>
          </cell>
          <cell r="CL655">
            <v>0</v>
          </cell>
          <cell r="CM655">
            <v>0</v>
          </cell>
          <cell r="CN655">
            <v>0</v>
          </cell>
          <cell r="CO655">
            <v>0</v>
          </cell>
          <cell r="CP655">
            <v>0</v>
          </cell>
          <cell r="CQ655">
            <v>0</v>
          </cell>
          <cell r="CR655">
            <v>0</v>
          </cell>
          <cell r="CS655">
            <v>0</v>
          </cell>
          <cell r="CT655">
            <v>0</v>
          </cell>
          <cell r="CU655">
            <v>0</v>
          </cell>
          <cell r="CV655">
            <v>0</v>
          </cell>
          <cell r="CW655">
            <v>0</v>
          </cell>
          <cell r="CX655">
            <v>0</v>
          </cell>
          <cell r="CY655">
            <v>0</v>
          </cell>
          <cell r="CZ655">
            <v>0</v>
          </cell>
          <cell r="DA655">
            <v>0</v>
          </cell>
          <cell r="DB655">
            <v>0</v>
          </cell>
          <cell r="DC655">
            <v>0</v>
          </cell>
          <cell r="DD655">
            <v>0</v>
          </cell>
          <cell r="DE655">
            <v>0</v>
          </cell>
          <cell r="DF655">
            <v>0</v>
          </cell>
          <cell r="DG655">
            <v>0</v>
          </cell>
          <cell r="DH655">
            <v>0</v>
          </cell>
          <cell r="DI655">
            <v>0</v>
          </cell>
          <cell r="DJ655">
            <v>0</v>
          </cell>
          <cell r="DK655">
            <v>0</v>
          </cell>
          <cell r="DL655">
            <v>0</v>
          </cell>
          <cell r="DM655">
            <v>0</v>
          </cell>
          <cell r="DN655">
            <v>0</v>
          </cell>
          <cell r="DO655">
            <v>0</v>
          </cell>
          <cell r="DP655">
            <v>0</v>
          </cell>
          <cell r="DQ655">
            <v>0</v>
          </cell>
          <cell r="DR655">
            <v>0</v>
          </cell>
          <cell r="DS655">
            <v>0</v>
          </cell>
          <cell r="DT655">
            <v>0</v>
          </cell>
          <cell r="DU655">
            <v>0</v>
          </cell>
          <cell r="DV655">
            <v>0</v>
          </cell>
          <cell r="DW655">
            <v>0</v>
          </cell>
          <cell r="DX655">
            <v>0</v>
          </cell>
          <cell r="DY655">
            <v>0</v>
          </cell>
          <cell r="DZ655">
            <v>0</v>
          </cell>
          <cell r="EA655">
            <v>0</v>
          </cell>
          <cell r="EB655">
            <v>0</v>
          </cell>
          <cell r="EC655">
            <v>0</v>
          </cell>
          <cell r="ED655">
            <v>0</v>
          </cell>
          <cell r="EE655">
            <v>0</v>
          </cell>
        </row>
        <row r="656">
          <cell r="A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v>0</v>
          </cell>
          <cell r="CE656">
            <v>0</v>
          </cell>
          <cell r="CF656">
            <v>0</v>
          </cell>
          <cell r="CG656">
            <v>0</v>
          </cell>
          <cell r="CH656">
            <v>0</v>
          </cell>
          <cell r="CI656">
            <v>0</v>
          </cell>
          <cell r="CJ656">
            <v>0</v>
          </cell>
          <cell r="CK656">
            <v>0</v>
          </cell>
          <cell r="CL656">
            <v>0</v>
          </cell>
          <cell r="CM656">
            <v>0</v>
          </cell>
          <cell r="CN656">
            <v>0</v>
          </cell>
          <cell r="CO656">
            <v>0</v>
          </cell>
          <cell r="CP656">
            <v>0</v>
          </cell>
          <cell r="CQ656">
            <v>0</v>
          </cell>
          <cell r="CR656">
            <v>0</v>
          </cell>
          <cell r="CS656">
            <v>0</v>
          </cell>
          <cell r="CT656">
            <v>0</v>
          </cell>
          <cell r="CU656">
            <v>0</v>
          </cell>
          <cell r="CV656">
            <v>0</v>
          </cell>
          <cell r="CW656">
            <v>0</v>
          </cell>
          <cell r="CX656">
            <v>0</v>
          </cell>
          <cell r="CY656">
            <v>0</v>
          </cell>
          <cell r="CZ656">
            <v>0</v>
          </cell>
          <cell r="DA656">
            <v>0</v>
          </cell>
          <cell r="DB656">
            <v>0</v>
          </cell>
          <cell r="DC656">
            <v>0</v>
          </cell>
          <cell r="DD656">
            <v>0</v>
          </cell>
          <cell r="DE656">
            <v>0</v>
          </cell>
          <cell r="DF656">
            <v>0</v>
          </cell>
          <cell r="DG656">
            <v>0</v>
          </cell>
          <cell r="DH656">
            <v>0</v>
          </cell>
          <cell r="DI656">
            <v>0</v>
          </cell>
          <cell r="DJ656">
            <v>0</v>
          </cell>
          <cell r="DK656">
            <v>0</v>
          </cell>
          <cell r="DL656">
            <v>0</v>
          </cell>
          <cell r="DM656">
            <v>0</v>
          </cell>
          <cell r="DN656">
            <v>0</v>
          </cell>
          <cell r="DO656">
            <v>0</v>
          </cell>
          <cell r="DP656">
            <v>0</v>
          </cell>
          <cell r="DQ656">
            <v>0</v>
          </cell>
          <cell r="DR656">
            <v>0</v>
          </cell>
          <cell r="DS656">
            <v>0</v>
          </cell>
          <cell r="DT656">
            <v>0</v>
          </cell>
          <cell r="DU656">
            <v>0</v>
          </cell>
          <cell r="DV656">
            <v>0</v>
          </cell>
          <cell r="DW656">
            <v>0</v>
          </cell>
          <cell r="DX656">
            <v>0</v>
          </cell>
          <cell r="DY656">
            <v>0</v>
          </cell>
          <cell r="DZ656">
            <v>0</v>
          </cell>
          <cell r="EA656">
            <v>0</v>
          </cell>
          <cell r="EB656">
            <v>0</v>
          </cell>
          <cell r="EC656">
            <v>0</v>
          </cell>
          <cell r="ED656">
            <v>0</v>
          </cell>
          <cell r="EE656">
            <v>0</v>
          </cell>
        </row>
        <row r="657">
          <cell r="A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v>0</v>
          </cell>
          <cell r="CE657">
            <v>0</v>
          </cell>
          <cell r="CF657">
            <v>0</v>
          </cell>
          <cell r="CG657">
            <v>0</v>
          </cell>
          <cell r="CH657">
            <v>0</v>
          </cell>
          <cell r="CI657">
            <v>0</v>
          </cell>
          <cell r="CJ657">
            <v>0</v>
          </cell>
          <cell r="CK657">
            <v>0</v>
          </cell>
          <cell r="CL657">
            <v>0</v>
          </cell>
          <cell r="CM657">
            <v>0</v>
          </cell>
          <cell r="CN657">
            <v>0</v>
          </cell>
          <cell r="CO657">
            <v>0</v>
          </cell>
          <cell r="CP657">
            <v>0</v>
          </cell>
          <cell r="CQ657">
            <v>0</v>
          </cell>
          <cell r="CR657">
            <v>0</v>
          </cell>
          <cell r="CS657">
            <v>0</v>
          </cell>
          <cell r="CT657">
            <v>0</v>
          </cell>
          <cell r="CU657">
            <v>0</v>
          </cell>
          <cell r="CV657">
            <v>0</v>
          </cell>
          <cell r="CW657">
            <v>0</v>
          </cell>
          <cell r="CX657">
            <v>0</v>
          </cell>
          <cell r="CY657">
            <v>0</v>
          </cell>
          <cell r="CZ657">
            <v>0</v>
          </cell>
          <cell r="DA657">
            <v>0</v>
          </cell>
          <cell r="DB657">
            <v>0</v>
          </cell>
          <cell r="DC657">
            <v>0</v>
          </cell>
          <cell r="DD657">
            <v>0</v>
          </cell>
          <cell r="DE657">
            <v>0</v>
          </cell>
          <cell r="DF657">
            <v>0</v>
          </cell>
          <cell r="DG657">
            <v>0</v>
          </cell>
          <cell r="DH657">
            <v>0</v>
          </cell>
          <cell r="DI657">
            <v>0</v>
          </cell>
          <cell r="DJ657">
            <v>0</v>
          </cell>
          <cell r="DK657">
            <v>0</v>
          </cell>
          <cell r="DL657">
            <v>0</v>
          </cell>
          <cell r="DM657">
            <v>0</v>
          </cell>
          <cell r="DN657">
            <v>0</v>
          </cell>
          <cell r="DO657">
            <v>0</v>
          </cell>
          <cell r="DP657">
            <v>0</v>
          </cell>
          <cell r="DQ657">
            <v>0</v>
          </cell>
          <cell r="DR657">
            <v>0</v>
          </cell>
          <cell r="DS657">
            <v>0</v>
          </cell>
          <cell r="DT657">
            <v>0</v>
          </cell>
          <cell r="DU657">
            <v>0</v>
          </cell>
          <cell r="DV657">
            <v>0</v>
          </cell>
          <cell r="DW657">
            <v>0</v>
          </cell>
          <cell r="DX657">
            <v>0</v>
          </cell>
          <cell r="DY657">
            <v>0</v>
          </cell>
          <cell r="DZ657">
            <v>0</v>
          </cell>
          <cell r="EA657">
            <v>0</v>
          </cell>
          <cell r="EB657">
            <v>0</v>
          </cell>
          <cell r="EC657">
            <v>0</v>
          </cell>
          <cell r="ED657">
            <v>0</v>
          </cell>
          <cell r="EE657">
            <v>0</v>
          </cell>
        </row>
        <row r="658">
          <cell r="A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cell r="BZ658">
            <v>0</v>
          </cell>
          <cell r="CA658">
            <v>0</v>
          </cell>
          <cell r="CB658">
            <v>0</v>
          </cell>
          <cell r="CC658">
            <v>0</v>
          </cell>
          <cell r="CD658">
            <v>0</v>
          </cell>
          <cell r="CE658">
            <v>0</v>
          </cell>
          <cell r="CF658">
            <v>0</v>
          </cell>
          <cell r="CG658">
            <v>0</v>
          </cell>
          <cell r="CH658">
            <v>0</v>
          </cell>
          <cell r="CI658">
            <v>0</v>
          </cell>
          <cell r="CJ658">
            <v>0</v>
          </cell>
          <cell r="CK658">
            <v>0</v>
          </cell>
          <cell r="CL658">
            <v>0</v>
          </cell>
          <cell r="CM658">
            <v>0</v>
          </cell>
          <cell r="CN658">
            <v>0</v>
          </cell>
          <cell r="CO658">
            <v>0</v>
          </cell>
          <cell r="CP658">
            <v>0</v>
          </cell>
          <cell r="CQ658">
            <v>0</v>
          </cell>
          <cell r="CR658">
            <v>0</v>
          </cell>
          <cell r="CS658">
            <v>0</v>
          </cell>
          <cell r="CT658">
            <v>0</v>
          </cell>
          <cell r="CU658">
            <v>0</v>
          </cell>
          <cell r="CV658">
            <v>0</v>
          </cell>
          <cell r="CW658">
            <v>0</v>
          </cell>
          <cell r="CX658">
            <v>0</v>
          </cell>
          <cell r="CY658">
            <v>0</v>
          </cell>
          <cell r="CZ658">
            <v>0</v>
          </cell>
          <cell r="DA658">
            <v>0</v>
          </cell>
          <cell r="DB658">
            <v>0</v>
          </cell>
          <cell r="DC658">
            <v>0</v>
          </cell>
          <cell r="DD658">
            <v>0</v>
          </cell>
          <cell r="DE658">
            <v>0</v>
          </cell>
          <cell r="DF658">
            <v>0</v>
          </cell>
          <cell r="DG658">
            <v>0</v>
          </cell>
          <cell r="DH658">
            <v>0</v>
          </cell>
          <cell r="DI658">
            <v>0</v>
          </cell>
          <cell r="DJ658">
            <v>0</v>
          </cell>
          <cell r="DK658">
            <v>0</v>
          </cell>
          <cell r="DL658">
            <v>0</v>
          </cell>
          <cell r="DM658">
            <v>0</v>
          </cell>
          <cell r="DN658">
            <v>0</v>
          </cell>
          <cell r="DO658">
            <v>0</v>
          </cell>
          <cell r="DP658">
            <v>0</v>
          </cell>
          <cell r="DQ658">
            <v>0</v>
          </cell>
          <cell r="DR658">
            <v>0</v>
          </cell>
          <cell r="DS658">
            <v>0</v>
          </cell>
          <cell r="DT658">
            <v>0</v>
          </cell>
          <cell r="DU658">
            <v>0</v>
          </cell>
          <cell r="DV658">
            <v>0</v>
          </cell>
          <cell r="DW658">
            <v>0</v>
          </cell>
          <cell r="DX658">
            <v>0</v>
          </cell>
          <cell r="DY658">
            <v>0</v>
          </cell>
          <cell r="DZ658">
            <v>0</v>
          </cell>
          <cell r="EA658">
            <v>0</v>
          </cell>
          <cell r="EB658">
            <v>0</v>
          </cell>
          <cell r="EC658">
            <v>0</v>
          </cell>
          <cell r="ED658">
            <v>0</v>
          </cell>
          <cell r="EE658">
            <v>0</v>
          </cell>
        </row>
        <row r="659">
          <cell r="A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0</v>
          </cell>
          <cell r="CB659">
            <v>0</v>
          </cell>
          <cell r="CC659">
            <v>0</v>
          </cell>
          <cell r="CD659">
            <v>0</v>
          </cell>
          <cell r="CE659">
            <v>0</v>
          </cell>
          <cell r="CF659">
            <v>0</v>
          </cell>
          <cell r="CG659">
            <v>0</v>
          </cell>
          <cell r="CH659">
            <v>0</v>
          </cell>
          <cell r="CI659">
            <v>0</v>
          </cell>
          <cell r="CJ659">
            <v>0</v>
          </cell>
          <cell r="CK659">
            <v>0</v>
          </cell>
          <cell r="CL659">
            <v>0</v>
          </cell>
          <cell r="CM659">
            <v>0</v>
          </cell>
          <cell r="CN659">
            <v>0</v>
          </cell>
          <cell r="CO659">
            <v>0</v>
          </cell>
          <cell r="CP659">
            <v>0</v>
          </cell>
          <cell r="CQ659">
            <v>0</v>
          </cell>
          <cell r="CR659">
            <v>0</v>
          </cell>
          <cell r="CS659">
            <v>0</v>
          </cell>
          <cell r="CT659">
            <v>0</v>
          </cell>
          <cell r="CU659">
            <v>0</v>
          </cell>
          <cell r="CV659">
            <v>0</v>
          </cell>
          <cell r="CW659">
            <v>0</v>
          </cell>
          <cell r="CX659">
            <v>0</v>
          </cell>
          <cell r="CY659">
            <v>0</v>
          </cell>
          <cell r="CZ659">
            <v>0</v>
          </cell>
          <cell r="DA659">
            <v>0</v>
          </cell>
          <cell r="DB659">
            <v>0</v>
          </cell>
          <cell r="DC659">
            <v>0</v>
          </cell>
          <cell r="DD659">
            <v>0</v>
          </cell>
          <cell r="DE659">
            <v>0</v>
          </cell>
          <cell r="DF659">
            <v>0</v>
          </cell>
          <cell r="DG659">
            <v>0</v>
          </cell>
          <cell r="DH659">
            <v>0</v>
          </cell>
          <cell r="DI659">
            <v>0</v>
          </cell>
          <cell r="DJ659">
            <v>0</v>
          </cell>
          <cell r="DK659">
            <v>0</v>
          </cell>
          <cell r="DL659">
            <v>0</v>
          </cell>
          <cell r="DM659">
            <v>0</v>
          </cell>
          <cell r="DN659">
            <v>0</v>
          </cell>
          <cell r="DO659">
            <v>0</v>
          </cell>
          <cell r="DP659">
            <v>0</v>
          </cell>
          <cell r="DQ659">
            <v>0</v>
          </cell>
          <cell r="DR659">
            <v>0</v>
          </cell>
          <cell r="DS659">
            <v>0</v>
          </cell>
          <cell r="DT659">
            <v>0</v>
          </cell>
          <cell r="DU659">
            <v>0</v>
          </cell>
          <cell r="DV659">
            <v>0</v>
          </cell>
          <cell r="DW659">
            <v>0</v>
          </cell>
          <cell r="DX659">
            <v>0</v>
          </cell>
          <cell r="DY659">
            <v>0</v>
          </cell>
          <cell r="DZ659">
            <v>0</v>
          </cell>
          <cell r="EA659">
            <v>0</v>
          </cell>
          <cell r="EB659">
            <v>0</v>
          </cell>
          <cell r="EC659">
            <v>0</v>
          </cell>
          <cell r="ED659">
            <v>0</v>
          </cell>
          <cell r="EE659">
            <v>0</v>
          </cell>
        </row>
        <row r="660">
          <cell r="A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0</v>
          </cell>
          <cell r="CB660">
            <v>0</v>
          </cell>
          <cell r="CC660">
            <v>0</v>
          </cell>
          <cell r="CD660">
            <v>0</v>
          </cell>
          <cell r="CE660">
            <v>0</v>
          </cell>
          <cell r="CF660">
            <v>0</v>
          </cell>
          <cell r="CG660">
            <v>0</v>
          </cell>
          <cell r="CH660">
            <v>0</v>
          </cell>
          <cell r="CI660">
            <v>0</v>
          </cell>
          <cell r="CJ660">
            <v>0</v>
          </cell>
          <cell r="CK660">
            <v>0</v>
          </cell>
          <cell r="CL660">
            <v>0</v>
          </cell>
          <cell r="CM660">
            <v>0</v>
          </cell>
          <cell r="CN660">
            <v>0</v>
          </cell>
          <cell r="CO660">
            <v>0</v>
          </cell>
          <cell r="CP660">
            <v>0</v>
          </cell>
          <cell r="CQ660">
            <v>0</v>
          </cell>
          <cell r="CR660">
            <v>0</v>
          </cell>
          <cell r="CS660">
            <v>0</v>
          </cell>
          <cell r="CT660">
            <v>0</v>
          </cell>
          <cell r="CU660">
            <v>0</v>
          </cell>
          <cell r="CV660">
            <v>0</v>
          </cell>
          <cell r="CW660">
            <v>0</v>
          </cell>
          <cell r="CX660">
            <v>0</v>
          </cell>
          <cell r="CY660">
            <v>0</v>
          </cell>
          <cell r="CZ660">
            <v>0</v>
          </cell>
          <cell r="DA660">
            <v>0</v>
          </cell>
          <cell r="DB660">
            <v>0</v>
          </cell>
          <cell r="DC660">
            <v>0</v>
          </cell>
          <cell r="DD660">
            <v>0</v>
          </cell>
          <cell r="DE660">
            <v>0</v>
          </cell>
          <cell r="DF660">
            <v>0</v>
          </cell>
          <cell r="DG660">
            <v>0</v>
          </cell>
          <cell r="DH660">
            <v>0</v>
          </cell>
          <cell r="DI660">
            <v>0</v>
          </cell>
          <cell r="DJ660">
            <v>0</v>
          </cell>
          <cell r="DK660">
            <v>0</v>
          </cell>
          <cell r="DL660">
            <v>0</v>
          </cell>
          <cell r="DM660">
            <v>0</v>
          </cell>
          <cell r="DN660">
            <v>0</v>
          </cell>
          <cell r="DO660">
            <v>0</v>
          </cell>
          <cell r="DP660">
            <v>0</v>
          </cell>
          <cell r="DQ660">
            <v>0</v>
          </cell>
          <cell r="DR660">
            <v>0</v>
          </cell>
          <cell r="DS660">
            <v>0</v>
          </cell>
          <cell r="DT660">
            <v>0</v>
          </cell>
          <cell r="DU660">
            <v>0</v>
          </cell>
          <cell r="DV660">
            <v>0</v>
          </cell>
          <cell r="DW660">
            <v>0</v>
          </cell>
          <cell r="DX660">
            <v>0</v>
          </cell>
          <cell r="DY660">
            <v>0</v>
          </cell>
          <cell r="DZ660">
            <v>0</v>
          </cell>
          <cell r="EA660">
            <v>0</v>
          </cell>
          <cell r="EB660">
            <v>0</v>
          </cell>
          <cell r="EC660">
            <v>0</v>
          </cell>
          <cell r="ED660">
            <v>0</v>
          </cell>
          <cell r="EE660">
            <v>0</v>
          </cell>
        </row>
        <row r="661">
          <cell r="A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v>
          </cell>
          <cell r="CB661">
            <v>0</v>
          </cell>
          <cell r="CC661">
            <v>0</v>
          </cell>
          <cell r="CD661">
            <v>0</v>
          </cell>
          <cell r="CE661">
            <v>0</v>
          </cell>
          <cell r="CF661">
            <v>0</v>
          </cell>
          <cell r="CG661">
            <v>0</v>
          </cell>
          <cell r="CH661">
            <v>0</v>
          </cell>
          <cell r="CI661">
            <v>0</v>
          </cell>
          <cell r="CJ661">
            <v>0</v>
          </cell>
          <cell r="CK661">
            <v>0</v>
          </cell>
          <cell r="CL661">
            <v>0</v>
          </cell>
          <cell r="CM661">
            <v>0</v>
          </cell>
          <cell r="CN661">
            <v>0</v>
          </cell>
          <cell r="CO661">
            <v>0</v>
          </cell>
          <cell r="CP661">
            <v>0</v>
          </cell>
          <cell r="CQ661">
            <v>0</v>
          </cell>
          <cell r="CR661">
            <v>0</v>
          </cell>
          <cell r="CS661">
            <v>0</v>
          </cell>
          <cell r="CT661">
            <v>0</v>
          </cell>
          <cell r="CU661">
            <v>0</v>
          </cell>
          <cell r="CV661">
            <v>0</v>
          </cell>
          <cell r="CW661">
            <v>0</v>
          </cell>
          <cell r="CX661">
            <v>0</v>
          </cell>
          <cell r="CY661">
            <v>0</v>
          </cell>
          <cell r="CZ661">
            <v>0</v>
          </cell>
          <cell r="DA661">
            <v>0</v>
          </cell>
          <cell r="DB661">
            <v>0</v>
          </cell>
          <cell r="DC661">
            <v>0</v>
          </cell>
          <cell r="DD661">
            <v>0</v>
          </cell>
          <cell r="DE661">
            <v>0</v>
          </cell>
          <cell r="DF661">
            <v>0</v>
          </cell>
          <cell r="DG661">
            <v>0</v>
          </cell>
          <cell r="DH661">
            <v>0</v>
          </cell>
          <cell r="DI661">
            <v>0</v>
          </cell>
          <cell r="DJ661">
            <v>0</v>
          </cell>
          <cell r="DK661">
            <v>0</v>
          </cell>
          <cell r="DL661">
            <v>0</v>
          </cell>
          <cell r="DM661">
            <v>0</v>
          </cell>
          <cell r="DN661">
            <v>0</v>
          </cell>
          <cell r="DO661">
            <v>0</v>
          </cell>
          <cell r="DP661">
            <v>0</v>
          </cell>
          <cell r="DQ661">
            <v>0</v>
          </cell>
          <cell r="DR661">
            <v>0</v>
          </cell>
          <cell r="DS661">
            <v>0</v>
          </cell>
          <cell r="DT661">
            <v>0</v>
          </cell>
          <cell r="DU661">
            <v>0</v>
          </cell>
          <cell r="DV661">
            <v>0</v>
          </cell>
          <cell r="DW661">
            <v>0</v>
          </cell>
          <cell r="DX661">
            <v>0</v>
          </cell>
          <cell r="DY661">
            <v>0</v>
          </cell>
          <cell r="DZ661">
            <v>0</v>
          </cell>
          <cell r="EA661">
            <v>0</v>
          </cell>
          <cell r="EB661">
            <v>0</v>
          </cell>
          <cell r="EC661">
            <v>0</v>
          </cell>
          <cell r="ED661">
            <v>0</v>
          </cell>
          <cell r="EE661">
            <v>0</v>
          </cell>
        </row>
        <row r="662">
          <cell r="A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0</v>
          </cell>
          <cell r="CB662">
            <v>0</v>
          </cell>
          <cell r="CC662">
            <v>0</v>
          </cell>
          <cell r="CD662">
            <v>0</v>
          </cell>
          <cell r="CE662">
            <v>0</v>
          </cell>
          <cell r="CF662">
            <v>0</v>
          </cell>
          <cell r="CG662">
            <v>0</v>
          </cell>
          <cell r="CH662">
            <v>0</v>
          </cell>
          <cell r="CI662">
            <v>0</v>
          </cell>
          <cell r="CJ662">
            <v>0</v>
          </cell>
          <cell r="CK662">
            <v>0</v>
          </cell>
          <cell r="CL662">
            <v>0</v>
          </cell>
          <cell r="CM662">
            <v>0</v>
          </cell>
          <cell r="CN662">
            <v>0</v>
          </cell>
          <cell r="CO662">
            <v>0</v>
          </cell>
          <cell r="CP662">
            <v>0</v>
          </cell>
          <cell r="CQ662">
            <v>0</v>
          </cell>
          <cell r="CR662">
            <v>0</v>
          </cell>
          <cell r="CS662">
            <v>0</v>
          </cell>
          <cell r="CT662">
            <v>0</v>
          </cell>
          <cell r="CU662">
            <v>0</v>
          </cell>
          <cell r="CV662">
            <v>0</v>
          </cell>
          <cell r="CW662">
            <v>0</v>
          </cell>
          <cell r="CX662">
            <v>0</v>
          </cell>
          <cell r="CY662">
            <v>0</v>
          </cell>
          <cell r="CZ662">
            <v>0</v>
          </cell>
          <cell r="DA662">
            <v>0</v>
          </cell>
          <cell r="DB662">
            <v>0</v>
          </cell>
          <cell r="DC662">
            <v>0</v>
          </cell>
          <cell r="DD662">
            <v>0</v>
          </cell>
          <cell r="DE662">
            <v>0</v>
          </cell>
          <cell r="DF662">
            <v>0</v>
          </cell>
          <cell r="DG662">
            <v>0</v>
          </cell>
          <cell r="DH662">
            <v>0</v>
          </cell>
          <cell r="DI662">
            <v>0</v>
          </cell>
          <cell r="DJ662">
            <v>0</v>
          </cell>
          <cell r="DK662">
            <v>0</v>
          </cell>
          <cell r="DL662">
            <v>0</v>
          </cell>
          <cell r="DM662">
            <v>0</v>
          </cell>
          <cell r="DN662">
            <v>0</v>
          </cell>
          <cell r="DO662">
            <v>0</v>
          </cell>
          <cell r="DP662">
            <v>0</v>
          </cell>
          <cell r="DQ662">
            <v>0</v>
          </cell>
          <cell r="DR662">
            <v>0</v>
          </cell>
          <cell r="DS662">
            <v>0</v>
          </cell>
          <cell r="DT662">
            <v>0</v>
          </cell>
          <cell r="DU662">
            <v>0</v>
          </cell>
          <cell r="DV662">
            <v>0</v>
          </cell>
          <cell r="DW662">
            <v>0</v>
          </cell>
          <cell r="DX662">
            <v>0</v>
          </cell>
          <cell r="DY662">
            <v>0</v>
          </cell>
          <cell r="DZ662">
            <v>0</v>
          </cell>
          <cell r="EA662">
            <v>0</v>
          </cell>
          <cell r="EB662">
            <v>0</v>
          </cell>
          <cell r="EC662">
            <v>0</v>
          </cell>
          <cell r="ED662">
            <v>0</v>
          </cell>
        </row>
        <row r="663">
          <cell r="A663" t="str">
            <v>Peak Capacity (Nameplate)</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0</v>
          </cell>
          <cell r="CB663">
            <v>0</v>
          </cell>
          <cell r="CC663">
            <v>0</v>
          </cell>
          <cell r="CD663">
            <v>0</v>
          </cell>
          <cell r="CE663">
            <v>0</v>
          </cell>
          <cell r="CF663">
            <v>0</v>
          </cell>
          <cell r="CG663">
            <v>0</v>
          </cell>
          <cell r="CH663">
            <v>0</v>
          </cell>
          <cell r="CI663">
            <v>0</v>
          </cell>
          <cell r="CJ663">
            <v>0</v>
          </cell>
          <cell r="CK663">
            <v>0</v>
          </cell>
          <cell r="CL663">
            <v>0</v>
          </cell>
          <cell r="CM663">
            <v>0</v>
          </cell>
          <cell r="CN663">
            <v>0</v>
          </cell>
          <cell r="CO663">
            <v>0</v>
          </cell>
          <cell r="CP663">
            <v>0</v>
          </cell>
          <cell r="CQ663">
            <v>0</v>
          </cell>
          <cell r="CR663">
            <v>0</v>
          </cell>
          <cell r="CS663">
            <v>0</v>
          </cell>
          <cell r="CT663">
            <v>0</v>
          </cell>
          <cell r="CU663">
            <v>0</v>
          </cell>
          <cell r="CV663">
            <v>0</v>
          </cell>
          <cell r="CW663">
            <v>0</v>
          </cell>
          <cell r="CX663">
            <v>0</v>
          </cell>
          <cell r="CY663">
            <v>0</v>
          </cell>
          <cell r="CZ663">
            <v>0</v>
          </cell>
          <cell r="DA663">
            <v>0</v>
          </cell>
          <cell r="DB663">
            <v>0</v>
          </cell>
          <cell r="DC663">
            <v>0</v>
          </cell>
          <cell r="DD663">
            <v>0</v>
          </cell>
          <cell r="DE663">
            <v>0</v>
          </cell>
          <cell r="DF663">
            <v>0</v>
          </cell>
          <cell r="DG663">
            <v>0</v>
          </cell>
          <cell r="DH663">
            <v>0</v>
          </cell>
          <cell r="DI663">
            <v>0</v>
          </cell>
          <cell r="DJ663">
            <v>0</v>
          </cell>
          <cell r="DK663">
            <v>0</v>
          </cell>
          <cell r="DL663">
            <v>0</v>
          </cell>
          <cell r="DM663">
            <v>0</v>
          </cell>
          <cell r="DN663">
            <v>0</v>
          </cell>
          <cell r="DO663">
            <v>0</v>
          </cell>
          <cell r="DP663">
            <v>0</v>
          </cell>
          <cell r="DQ663">
            <v>0</v>
          </cell>
          <cell r="DR663">
            <v>0</v>
          </cell>
          <cell r="DS663">
            <v>0</v>
          </cell>
          <cell r="DT663">
            <v>0</v>
          </cell>
          <cell r="DU663">
            <v>0</v>
          </cell>
          <cell r="DV663">
            <v>0</v>
          </cell>
          <cell r="DW663">
            <v>0</v>
          </cell>
          <cell r="DX663">
            <v>0</v>
          </cell>
          <cell r="DY663">
            <v>0</v>
          </cell>
          <cell r="DZ663">
            <v>0</v>
          </cell>
          <cell r="EA663">
            <v>0</v>
          </cell>
          <cell r="EB663">
            <v>0</v>
          </cell>
          <cell r="EC663">
            <v>0</v>
          </cell>
          <cell r="ED663">
            <v>0</v>
          </cell>
        </row>
        <row r="664">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0</v>
          </cell>
          <cell r="CB664">
            <v>0</v>
          </cell>
          <cell r="CC664">
            <v>0</v>
          </cell>
          <cell r="CD664">
            <v>0</v>
          </cell>
          <cell r="CE664">
            <v>0</v>
          </cell>
          <cell r="CF664">
            <v>0</v>
          </cell>
          <cell r="CG664">
            <v>0</v>
          </cell>
          <cell r="CH664">
            <v>0</v>
          </cell>
          <cell r="CI664">
            <v>0</v>
          </cell>
          <cell r="CJ664">
            <v>0</v>
          </cell>
          <cell r="CK664">
            <v>0</v>
          </cell>
          <cell r="CL664">
            <v>0</v>
          </cell>
          <cell r="CM664">
            <v>0</v>
          </cell>
          <cell r="CN664">
            <v>0</v>
          </cell>
          <cell r="CO664">
            <v>0</v>
          </cell>
          <cell r="CP664">
            <v>0</v>
          </cell>
          <cell r="CQ664">
            <v>0</v>
          </cell>
          <cell r="CR664">
            <v>0</v>
          </cell>
          <cell r="CS664">
            <v>0</v>
          </cell>
          <cell r="CT664">
            <v>0</v>
          </cell>
          <cell r="CU664">
            <v>0</v>
          </cell>
          <cell r="CV664">
            <v>0</v>
          </cell>
          <cell r="CW664">
            <v>0</v>
          </cell>
          <cell r="CX664">
            <v>0</v>
          </cell>
          <cell r="CY664">
            <v>0</v>
          </cell>
          <cell r="CZ664">
            <v>0</v>
          </cell>
          <cell r="DA664">
            <v>0</v>
          </cell>
          <cell r="DB664">
            <v>0</v>
          </cell>
          <cell r="DC664">
            <v>0</v>
          </cell>
          <cell r="DD664">
            <v>0</v>
          </cell>
          <cell r="DE664">
            <v>0</v>
          </cell>
          <cell r="DF664">
            <v>0</v>
          </cell>
          <cell r="DG664">
            <v>0</v>
          </cell>
          <cell r="DH664">
            <v>0</v>
          </cell>
          <cell r="DI664">
            <v>0</v>
          </cell>
          <cell r="DJ664">
            <v>0</v>
          </cell>
          <cell r="DK664">
            <v>0</v>
          </cell>
          <cell r="DL664">
            <v>0</v>
          </cell>
          <cell r="DM664">
            <v>0</v>
          </cell>
          <cell r="DN664">
            <v>0</v>
          </cell>
          <cell r="DO664">
            <v>0</v>
          </cell>
          <cell r="DP664">
            <v>0</v>
          </cell>
          <cell r="DQ664">
            <v>0</v>
          </cell>
          <cell r="DR664">
            <v>0</v>
          </cell>
          <cell r="DS664">
            <v>0</v>
          </cell>
          <cell r="DT664">
            <v>0</v>
          </cell>
          <cell r="DU664">
            <v>0</v>
          </cell>
          <cell r="DV664">
            <v>0</v>
          </cell>
          <cell r="DW664">
            <v>0</v>
          </cell>
          <cell r="DX664">
            <v>0</v>
          </cell>
          <cell r="DY664">
            <v>0</v>
          </cell>
          <cell r="DZ664">
            <v>0</v>
          </cell>
          <cell r="EA664">
            <v>0</v>
          </cell>
          <cell r="EB664">
            <v>0</v>
          </cell>
          <cell r="EC664">
            <v>0</v>
          </cell>
          <cell r="ED664">
            <v>0</v>
          </cell>
          <cell r="EE664">
            <v>0</v>
          </cell>
        </row>
        <row r="665">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0</v>
          </cell>
          <cell r="CB665">
            <v>0</v>
          </cell>
          <cell r="CC665">
            <v>0</v>
          </cell>
          <cell r="CD665">
            <v>0</v>
          </cell>
          <cell r="CE665">
            <v>0</v>
          </cell>
          <cell r="CF665">
            <v>0</v>
          </cell>
          <cell r="CG665">
            <v>0</v>
          </cell>
          <cell r="CH665">
            <v>0</v>
          </cell>
          <cell r="CI665">
            <v>0</v>
          </cell>
          <cell r="CJ665">
            <v>0</v>
          </cell>
          <cell r="CK665">
            <v>0</v>
          </cell>
          <cell r="CL665">
            <v>0</v>
          </cell>
          <cell r="CM665">
            <v>0</v>
          </cell>
          <cell r="CN665">
            <v>0</v>
          </cell>
          <cell r="CO665">
            <v>0</v>
          </cell>
          <cell r="CP665">
            <v>0</v>
          </cell>
          <cell r="CQ665">
            <v>0</v>
          </cell>
          <cell r="CR665">
            <v>0</v>
          </cell>
          <cell r="CS665">
            <v>0</v>
          </cell>
          <cell r="CT665">
            <v>0</v>
          </cell>
          <cell r="CU665">
            <v>0</v>
          </cell>
          <cell r="CV665">
            <v>0</v>
          </cell>
          <cell r="CW665">
            <v>0</v>
          </cell>
          <cell r="CX665">
            <v>0</v>
          </cell>
          <cell r="CY665">
            <v>0</v>
          </cell>
          <cell r="CZ665">
            <v>0</v>
          </cell>
          <cell r="DA665">
            <v>0</v>
          </cell>
          <cell r="DB665">
            <v>0</v>
          </cell>
          <cell r="DC665">
            <v>0</v>
          </cell>
          <cell r="DD665">
            <v>0</v>
          </cell>
          <cell r="DE665">
            <v>0</v>
          </cell>
          <cell r="DF665">
            <v>0</v>
          </cell>
          <cell r="DG665">
            <v>0</v>
          </cell>
          <cell r="DH665">
            <v>0</v>
          </cell>
          <cell r="DI665">
            <v>0</v>
          </cell>
          <cell r="DJ665">
            <v>0</v>
          </cell>
          <cell r="DK665">
            <v>0</v>
          </cell>
          <cell r="DL665">
            <v>0</v>
          </cell>
          <cell r="DM665">
            <v>0</v>
          </cell>
          <cell r="DN665">
            <v>0</v>
          </cell>
          <cell r="DO665">
            <v>0</v>
          </cell>
          <cell r="DP665">
            <v>0</v>
          </cell>
          <cell r="DQ665">
            <v>0</v>
          </cell>
          <cell r="DR665">
            <v>0</v>
          </cell>
          <cell r="DS665">
            <v>0</v>
          </cell>
          <cell r="DT665">
            <v>0</v>
          </cell>
          <cell r="DU665">
            <v>0</v>
          </cell>
          <cell r="DV665">
            <v>0</v>
          </cell>
          <cell r="DW665">
            <v>0</v>
          </cell>
          <cell r="DX665">
            <v>0</v>
          </cell>
          <cell r="DY665">
            <v>0</v>
          </cell>
          <cell r="DZ665">
            <v>0</v>
          </cell>
          <cell r="EA665">
            <v>0</v>
          </cell>
          <cell r="EB665">
            <v>0</v>
          </cell>
          <cell r="EC665">
            <v>0</v>
          </cell>
          <cell r="ED665">
            <v>0</v>
          </cell>
          <cell r="EE665">
            <v>0</v>
          </cell>
        </row>
        <row r="666">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0</v>
          </cell>
          <cell r="CB666">
            <v>0</v>
          </cell>
          <cell r="CC666">
            <v>0</v>
          </cell>
          <cell r="CD666">
            <v>0</v>
          </cell>
          <cell r="CE666">
            <v>0</v>
          </cell>
          <cell r="CF666">
            <v>0</v>
          </cell>
          <cell r="CG666">
            <v>0</v>
          </cell>
          <cell r="CH666">
            <v>0</v>
          </cell>
          <cell r="CI666">
            <v>0</v>
          </cell>
          <cell r="CJ666">
            <v>0</v>
          </cell>
          <cell r="CK666">
            <v>0</v>
          </cell>
          <cell r="CL666">
            <v>0</v>
          </cell>
          <cell r="CM666">
            <v>0</v>
          </cell>
          <cell r="CN666">
            <v>0</v>
          </cell>
          <cell r="CO666">
            <v>0</v>
          </cell>
          <cell r="CP666">
            <v>0</v>
          </cell>
          <cell r="CQ666">
            <v>0</v>
          </cell>
          <cell r="CR666">
            <v>0</v>
          </cell>
          <cell r="CS666">
            <v>0</v>
          </cell>
          <cell r="CT666">
            <v>0</v>
          </cell>
          <cell r="CU666">
            <v>0</v>
          </cell>
          <cell r="CV666">
            <v>0</v>
          </cell>
          <cell r="CW666">
            <v>0</v>
          </cell>
          <cell r="CX666">
            <v>0</v>
          </cell>
          <cell r="CY666">
            <v>0</v>
          </cell>
          <cell r="CZ666">
            <v>0</v>
          </cell>
          <cell r="DA666">
            <v>0</v>
          </cell>
          <cell r="DB666">
            <v>0</v>
          </cell>
          <cell r="DC666">
            <v>0</v>
          </cell>
          <cell r="DD666">
            <v>0</v>
          </cell>
          <cell r="DE666">
            <v>0</v>
          </cell>
          <cell r="DF666">
            <v>0</v>
          </cell>
          <cell r="DG666">
            <v>0</v>
          </cell>
          <cell r="DH666">
            <v>0</v>
          </cell>
          <cell r="DI666">
            <v>0</v>
          </cell>
          <cell r="DJ666">
            <v>0</v>
          </cell>
          <cell r="DK666">
            <v>0</v>
          </cell>
          <cell r="DL666">
            <v>0</v>
          </cell>
          <cell r="DM666">
            <v>0</v>
          </cell>
          <cell r="DN666">
            <v>0</v>
          </cell>
          <cell r="DO666">
            <v>0</v>
          </cell>
          <cell r="DP666">
            <v>0</v>
          </cell>
          <cell r="DQ666">
            <v>0</v>
          </cell>
          <cell r="DR666">
            <v>0</v>
          </cell>
          <cell r="DS666">
            <v>0</v>
          </cell>
          <cell r="DT666">
            <v>0</v>
          </cell>
          <cell r="DU666">
            <v>0</v>
          </cell>
          <cell r="DV666">
            <v>0</v>
          </cell>
          <cell r="DW666">
            <v>0</v>
          </cell>
          <cell r="DX666">
            <v>0</v>
          </cell>
          <cell r="DY666">
            <v>0</v>
          </cell>
          <cell r="DZ666">
            <v>0</v>
          </cell>
          <cell r="EA666">
            <v>0</v>
          </cell>
          <cell r="EB666">
            <v>0</v>
          </cell>
          <cell r="EC666">
            <v>0</v>
          </cell>
          <cell r="ED666">
            <v>0</v>
          </cell>
          <cell r="EE666">
            <v>0</v>
          </cell>
        </row>
        <row r="667">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0</v>
          </cell>
          <cell r="CB667">
            <v>0</v>
          </cell>
          <cell r="CC667">
            <v>0</v>
          </cell>
          <cell r="CD667">
            <v>0</v>
          </cell>
          <cell r="CE667">
            <v>0</v>
          </cell>
          <cell r="CF667">
            <v>0</v>
          </cell>
          <cell r="CG667">
            <v>0</v>
          </cell>
          <cell r="CH667">
            <v>0</v>
          </cell>
          <cell r="CI667">
            <v>0</v>
          </cell>
          <cell r="CJ667">
            <v>0</v>
          </cell>
          <cell r="CK667">
            <v>0</v>
          </cell>
          <cell r="CL667">
            <v>0</v>
          </cell>
          <cell r="CM667">
            <v>0</v>
          </cell>
          <cell r="CN667">
            <v>0</v>
          </cell>
          <cell r="CO667">
            <v>0</v>
          </cell>
          <cell r="CP667">
            <v>0</v>
          </cell>
          <cell r="CQ667">
            <v>0</v>
          </cell>
          <cell r="CR667">
            <v>0</v>
          </cell>
          <cell r="CS667">
            <v>0</v>
          </cell>
          <cell r="CT667">
            <v>0</v>
          </cell>
          <cell r="CU667">
            <v>0</v>
          </cell>
          <cell r="CV667">
            <v>0</v>
          </cell>
          <cell r="CW667">
            <v>0</v>
          </cell>
          <cell r="CX667">
            <v>0</v>
          </cell>
          <cell r="CY667">
            <v>0</v>
          </cell>
          <cell r="CZ667">
            <v>0</v>
          </cell>
          <cell r="DA667">
            <v>0</v>
          </cell>
          <cell r="DB667">
            <v>0</v>
          </cell>
          <cell r="DC667">
            <v>0</v>
          </cell>
          <cell r="DD667">
            <v>0</v>
          </cell>
          <cell r="DE667">
            <v>0</v>
          </cell>
          <cell r="DF667">
            <v>0</v>
          </cell>
          <cell r="DG667">
            <v>0</v>
          </cell>
          <cell r="DH667">
            <v>0</v>
          </cell>
          <cell r="DI667">
            <v>0</v>
          </cell>
          <cell r="DJ667">
            <v>0</v>
          </cell>
          <cell r="DK667">
            <v>0</v>
          </cell>
          <cell r="DL667">
            <v>0</v>
          </cell>
          <cell r="DM667">
            <v>0</v>
          </cell>
          <cell r="DN667">
            <v>0</v>
          </cell>
          <cell r="DO667">
            <v>0</v>
          </cell>
          <cell r="DP667">
            <v>0</v>
          </cell>
          <cell r="DQ667">
            <v>0</v>
          </cell>
          <cell r="DR667">
            <v>0</v>
          </cell>
          <cell r="DS667">
            <v>0</v>
          </cell>
          <cell r="DT667">
            <v>0</v>
          </cell>
          <cell r="DU667">
            <v>0</v>
          </cell>
          <cell r="DV667">
            <v>0</v>
          </cell>
          <cell r="DW667">
            <v>0</v>
          </cell>
          <cell r="DX667">
            <v>0</v>
          </cell>
          <cell r="DY667">
            <v>0</v>
          </cell>
          <cell r="DZ667">
            <v>0</v>
          </cell>
          <cell r="EA667">
            <v>0</v>
          </cell>
          <cell r="EB667">
            <v>0</v>
          </cell>
          <cell r="EC667">
            <v>0</v>
          </cell>
          <cell r="ED667">
            <v>0</v>
          </cell>
          <cell r="EE667">
            <v>0</v>
          </cell>
        </row>
        <row r="668">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0</v>
          </cell>
          <cell r="CB668">
            <v>0</v>
          </cell>
          <cell r="CC668">
            <v>0</v>
          </cell>
          <cell r="CD668">
            <v>0</v>
          </cell>
          <cell r="CE668">
            <v>0</v>
          </cell>
          <cell r="CF668">
            <v>0</v>
          </cell>
          <cell r="CG668">
            <v>0</v>
          </cell>
          <cell r="CH668">
            <v>0</v>
          </cell>
          <cell r="CI668">
            <v>0</v>
          </cell>
          <cell r="CJ668">
            <v>0</v>
          </cell>
          <cell r="CK668">
            <v>0</v>
          </cell>
          <cell r="CL668">
            <v>0</v>
          </cell>
          <cell r="CM668">
            <v>0</v>
          </cell>
          <cell r="CN668">
            <v>0</v>
          </cell>
          <cell r="CO668">
            <v>0</v>
          </cell>
          <cell r="CP668">
            <v>0</v>
          </cell>
          <cell r="CQ668">
            <v>0</v>
          </cell>
          <cell r="CR668">
            <v>0</v>
          </cell>
          <cell r="CS668">
            <v>0</v>
          </cell>
          <cell r="CT668">
            <v>0</v>
          </cell>
          <cell r="CU668">
            <v>0</v>
          </cell>
          <cell r="CV668">
            <v>0</v>
          </cell>
          <cell r="CW668">
            <v>0</v>
          </cell>
          <cell r="CX668">
            <v>0</v>
          </cell>
          <cell r="CY668">
            <v>0</v>
          </cell>
          <cell r="CZ668">
            <v>0</v>
          </cell>
          <cell r="DA668">
            <v>0</v>
          </cell>
          <cell r="DB668">
            <v>0</v>
          </cell>
          <cell r="DC668">
            <v>0</v>
          </cell>
          <cell r="DD668">
            <v>0</v>
          </cell>
          <cell r="DE668">
            <v>0</v>
          </cell>
          <cell r="DF668">
            <v>0</v>
          </cell>
          <cell r="DG668">
            <v>0</v>
          </cell>
          <cell r="DH668">
            <v>0</v>
          </cell>
          <cell r="DI668">
            <v>0</v>
          </cell>
          <cell r="DJ668">
            <v>0</v>
          </cell>
          <cell r="DK668">
            <v>0</v>
          </cell>
          <cell r="DL668">
            <v>0</v>
          </cell>
          <cell r="DM668">
            <v>0</v>
          </cell>
          <cell r="DN668">
            <v>0</v>
          </cell>
          <cell r="DO668">
            <v>0</v>
          </cell>
          <cell r="DP668">
            <v>0</v>
          </cell>
          <cell r="DQ668">
            <v>0</v>
          </cell>
          <cell r="DR668">
            <v>0</v>
          </cell>
          <cell r="DS668">
            <v>0</v>
          </cell>
          <cell r="DT668">
            <v>0</v>
          </cell>
          <cell r="DU668">
            <v>0</v>
          </cell>
          <cell r="DV668">
            <v>0</v>
          </cell>
          <cell r="DW668">
            <v>0</v>
          </cell>
          <cell r="DX668">
            <v>0</v>
          </cell>
          <cell r="DY668">
            <v>0</v>
          </cell>
          <cell r="DZ668">
            <v>0</v>
          </cell>
          <cell r="EA668">
            <v>0</v>
          </cell>
          <cell r="EB668">
            <v>0</v>
          </cell>
          <cell r="EC668">
            <v>0</v>
          </cell>
          <cell r="ED668">
            <v>0</v>
          </cell>
          <cell r="EE668">
            <v>0</v>
          </cell>
        </row>
        <row r="669">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0</v>
          </cell>
          <cell r="CB669">
            <v>0</v>
          </cell>
          <cell r="CC669">
            <v>0</v>
          </cell>
          <cell r="CD669">
            <v>0</v>
          </cell>
          <cell r="CE669">
            <v>0</v>
          </cell>
          <cell r="CF669">
            <v>0</v>
          </cell>
          <cell r="CG669">
            <v>0</v>
          </cell>
          <cell r="CH669">
            <v>0</v>
          </cell>
          <cell r="CI669">
            <v>0</v>
          </cell>
          <cell r="CJ669">
            <v>0</v>
          </cell>
          <cell r="CK669">
            <v>0</v>
          </cell>
          <cell r="CL669">
            <v>0</v>
          </cell>
          <cell r="CM669">
            <v>0</v>
          </cell>
          <cell r="CN669">
            <v>0</v>
          </cell>
          <cell r="CO669">
            <v>0</v>
          </cell>
          <cell r="CP669">
            <v>0</v>
          </cell>
          <cell r="CQ669">
            <v>0</v>
          </cell>
          <cell r="CR669">
            <v>0</v>
          </cell>
          <cell r="CS669">
            <v>0</v>
          </cell>
          <cell r="CT669">
            <v>0</v>
          </cell>
          <cell r="CU669">
            <v>0</v>
          </cell>
          <cell r="CV669">
            <v>0</v>
          </cell>
          <cell r="CW669">
            <v>0</v>
          </cell>
          <cell r="CX669">
            <v>0</v>
          </cell>
          <cell r="CY669">
            <v>0</v>
          </cell>
          <cell r="CZ669">
            <v>0</v>
          </cell>
          <cell r="DA669">
            <v>0</v>
          </cell>
          <cell r="DB669">
            <v>0</v>
          </cell>
          <cell r="DC669">
            <v>0</v>
          </cell>
          <cell r="DD669">
            <v>0</v>
          </cell>
          <cell r="DE669">
            <v>0</v>
          </cell>
          <cell r="DF669">
            <v>0</v>
          </cell>
          <cell r="DG669">
            <v>0</v>
          </cell>
          <cell r="DH669">
            <v>0</v>
          </cell>
          <cell r="DI669">
            <v>0</v>
          </cell>
          <cell r="DJ669">
            <v>0</v>
          </cell>
          <cell r="DK669">
            <v>0</v>
          </cell>
          <cell r="DL669">
            <v>0</v>
          </cell>
          <cell r="DM669">
            <v>0</v>
          </cell>
          <cell r="DN669">
            <v>0</v>
          </cell>
          <cell r="DO669">
            <v>0</v>
          </cell>
          <cell r="DP669">
            <v>0</v>
          </cell>
          <cell r="DQ669">
            <v>0</v>
          </cell>
          <cell r="DR669">
            <v>0</v>
          </cell>
          <cell r="DS669">
            <v>0</v>
          </cell>
          <cell r="DT669">
            <v>0</v>
          </cell>
          <cell r="DU669">
            <v>0</v>
          </cell>
          <cell r="DV669">
            <v>0</v>
          </cell>
          <cell r="DW669">
            <v>0</v>
          </cell>
          <cell r="DX669">
            <v>0</v>
          </cell>
          <cell r="DY669">
            <v>0</v>
          </cell>
          <cell r="DZ669">
            <v>0</v>
          </cell>
          <cell r="EA669">
            <v>0</v>
          </cell>
          <cell r="EB669">
            <v>0</v>
          </cell>
          <cell r="EC669">
            <v>0</v>
          </cell>
          <cell r="ED669">
            <v>0</v>
          </cell>
          <cell r="EE669">
            <v>0</v>
          </cell>
        </row>
        <row r="670">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0</v>
          </cell>
          <cell r="CB670">
            <v>0</v>
          </cell>
          <cell r="CC670">
            <v>0</v>
          </cell>
          <cell r="CD670">
            <v>0</v>
          </cell>
          <cell r="CE670">
            <v>0</v>
          </cell>
          <cell r="CF670">
            <v>0</v>
          </cell>
          <cell r="CG670">
            <v>0</v>
          </cell>
          <cell r="CH670">
            <v>0</v>
          </cell>
          <cell r="CI670">
            <v>0</v>
          </cell>
          <cell r="CJ670">
            <v>0</v>
          </cell>
          <cell r="CK670">
            <v>0</v>
          </cell>
          <cell r="CL670">
            <v>0</v>
          </cell>
          <cell r="CM670">
            <v>0</v>
          </cell>
          <cell r="CN670">
            <v>0</v>
          </cell>
          <cell r="CO670">
            <v>0</v>
          </cell>
          <cell r="CP670">
            <v>0</v>
          </cell>
          <cell r="CQ670">
            <v>0</v>
          </cell>
          <cell r="CR670">
            <v>0</v>
          </cell>
          <cell r="CS670">
            <v>0</v>
          </cell>
          <cell r="CT670">
            <v>0</v>
          </cell>
          <cell r="CU670">
            <v>0</v>
          </cell>
          <cell r="CV670">
            <v>0</v>
          </cell>
          <cell r="CW670">
            <v>0</v>
          </cell>
          <cell r="CX670">
            <v>0</v>
          </cell>
          <cell r="CY670">
            <v>0</v>
          </cell>
          <cell r="CZ670">
            <v>0</v>
          </cell>
          <cell r="DA670">
            <v>0</v>
          </cell>
          <cell r="DB670">
            <v>0</v>
          </cell>
          <cell r="DC670">
            <v>0</v>
          </cell>
          <cell r="DD670">
            <v>0</v>
          </cell>
          <cell r="DE670">
            <v>0</v>
          </cell>
          <cell r="DF670">
            <v>0</v>
          </cell>
          <cell r="DG670">
            <v>0</v>
          </cell>
          <cell r="DH670">
            <v>0</v>
          </cell>
          <cell r="DI670">
            <v>0</v>
          </cell>
          <cell r="DJ670">
            <v>0</v>
          </cell>
          <cell r="DK670">
            <v>0</v>
          </cell>
          <cell r="DL670">
            <v>0</v>
          </cell>
          <cell r="DM670">
            <v>0</v>
          </cell>
          <cell r="DN670">
            <v>0</v>
          </cell>
          <cell r="DO670">
            <v>0</v>
          </cell>
          <cell r="DP670">
            <v>0</v>
          </cell>
          <cell r="DQ670">
            <v>0</v>
          </cell>
          <cell r="DR670">
            <v>0</v>
          </cell>
          <cell r="DS670">
            <v>0</v>
          </cell>
          <cell r="DT670">
            <v>0</v>
          </cell>
          <cell r="DU670">
            <v>0</v>
          </cell>
          <cell r="DV670">
            <v>0</v>
          </cell>
          <cell r="DW670">
            <v>0</v>
          </cell>
          <cell r="DX670">
            <v>0</v>
          </cell>
          <cell r="DY670">
            <v>0</v>
          </cell>
          <cell r="DZ670">
            <v>0</v>
          </cell>
          <cell r="EA670">
            <v>0</v>
          </cell>
          <cell r="EB670">
            <v>0</v>
          </cell>
          <cell r="EC670">
            <v>0</v>
          </cell>
          <cell r="ED670">
            <v>0</v>
          </cell>
          <cell r="EE670">
            <v>0</v>
          </cell>
        </row>
        <row r="671">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0</v>
          </cell>
          <cell r="CB671">
            <v>0</v>
          </cell>
          <cell r="CC671">
            <v>0</v>
          </cell>
          <cell r="CD671">
            <v>0</v>
          </cell>
          <cell r="CE671">
            <v>0</v>
          </cell>
          <cell r="CF671">
            <v>0</v>
          </cell>
          <cell r="CG671">
            <v>0</v>
          </cell>
          <cell r="CH671">
            <v>0</v>
          </cell>
          <cell r="CI671">
            <v>0</v>
          </cell>
          <cell r="CJ671">
            <v>0</v>
          </cell>
          <cell r="CK671">
            <v>0</v>
          </cell>
          <cell r="CL671">
            <v>0</v>
          </cell>
          <cell r="CM671">
            <v>0</v>
          </cell>
          <cell r="CN671">
            <v>0</v>
          </cell>
          <cell r="CO671">
            <v>0</v>
          </cell>
          <cell r="CP671">
            <v>0</v>
          </cell>
          <cell r="CQ671">
            <v>0</v>
          </cell>
          <cell r="CR671">
            <v>0</v>
          </cell>
          <cell r="CS671">
            <v>0</v>
          </cell>
          <cell r="CT671">
            <v>0</v>
          </cell>
          <cell r="CU671">
            <v>0</v>
          </cell>
          <cell r="CV671">
            <v>0</v>
          </cell>
          <cell r="CW671">
            <v>0</v>
          </cell>
          <cell r="CX671">
            <v>0</v>
          </cell>
          <cell r="CY671">
            <v>0</v>
          </cell>
          <cell r="CZ671">
            <v>0</v>
          </cell>
          <cell r="DA671">
            <v>0</v>
          </cell>
          <cell r="DB671">
            <v>0</v>
          </cell>
          <cell r="DC671">
            <v>0</v>
          </cell>
          <cell r="DD671">
            <v>0</v>
          </cell>
          <cell r="DE671">
            <v>0</v>
          </cell>
          <cell r="DF671">
            <v>0</v>
          </cell>
          <cell r="DG671">
            <v>0</v>
          </cell>
          <cell r="DH671">
            <v>0</v>
          </cell>
          <cell r="DI671">
            <v>0</v>
          </cell>
          <cell r="DJ671">
            <v>0</v>
          </cell>
          <cell r="DK671">
            <v>0</v>
          </cell>
          <cell r="DL671">
            <v>0</v>
          </cell>
          <cell r="DM671">
            <v>0</v>
          </cell>
          <cell r="DN671">
            <v>0</v>
          </cell>
          <cell r="DO671">
            <v>0</v>
          </cell>
          <cell r="DP671">
            <v>0</v>
          </cell>
          <cell r="DQ671">
            <v>0</v>
          </cell>
          <cell r="DR671">
            <v>0</v>
          </cell>
          <cell r="DS671">
            <v>0</v>
          </cell>
          <cell r="DT671">
            <v>0</v>
          </cell>
          <cell r="DU671">
            <v>0</v>
          </cell>
          <cell r="DV671">
            <v>0</v>
          </cell>
          <cell r="DW671">
            <v>0</v>
          </cell>
          <cell r="DX671">
            <v>0</v>
          </cell>
          <cell r="DY671">
            <v>0</v>
          </cell>
          <cell r="DZ671">
            <v>0</v>
          </cell>
          <cell r="EA671">
            <v>0</v>
          </cell>
          <cell r="EB671">
            <v>0</v>
          </cell>
          <cell r="EC671">
            <v>0</v>
          </cell>
          <cell r="ED671">
            <v>0</v>
          </cell>
          <cell r="EE671">
            <v>0</v>
          </cell>
        </row>
        <row r="672">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0</v>
          </cell>
          <cell r="CB672">
            <v>0</v>
          </cell>
          <cell r="CC672">
            <v>0</v>
          </cell>
          <cell r="CD672">
            <v>0</v>
          </cell>
          <cell r="CE672">
            <v>0</v>
          </cell>
          <cell r="CF672">
            <v>0</v>
          </cell>
          <cell r="CG672">
            <v>0</v>
          </cell>
          <cell r="CH672">
            <v>0</v>
          </cell>
          <cell r="CI672">
            <v>0</v>
          </cell>
          <cell r="CJ672">
            <v>0</v>
          </cell>
          <cell r="CK672">
            <v>0</v>
          </cell>
          <cell r="CL672">
            <v>0</v>
          </cell>
          <cell r="CM672">
            <v>0</v>
          </cell>
          <cell r="CN672">
            <v>0</v>
          </cell>
          <cell r="CO672">
            <v>0</v>
          </cell>
          <cell r="CP672">
            <v>0</v>
          </cell>
          <cell r="CQ672">
            <v>0</v>
          </cell>
          <cell r="CR672">
            <v>0</v>
          </cell>
          <cell r="CS672">
            <v>0</v>
          </cell>
          <cell r="CT672">
            <v>0</v>
          </cell>
          <cell r="CU672">
            <v>0</v>
          </cell>
          <cell r="CV672">
            <v>0</v>
          </cell>
          <cell r="CW672">
            <v>0</v>
          </cell>
          <cell r="CX672">
            <v>0</v>
          </cell>
          <cell r="CY672">
            <v>0</v>
          </cell>
          <cell r="CZ672">
            <v>0</v>
          </cell>
          <cell r="DA672">
            <v>0</v>
          </cell>
          <cell r="DB672">
            <v>0</v>
          </cell>
          <cell r="DC672">
            <v>0</v>
          </cell>
          <cell r="DD672">
            <v>0</v>
          </cell>
          <cell r="DE672">
            <v>0</v>
          </cell>
          <cell r="DF672">
            <v>0</v>
          </cell>
          <cell r="DG672">
            <v>0</v>
          </cell>
          <cell r="DH672">
            <v>0</v>
          </cell>
          <cell r="DI672">
            <v>0</v>
          </cell>
          <cell r="DJ672">
            <v>0</v>
          </cell>
          <cell r="DK672">
            <v>0</v>
          </cell>
          <cell r="DL672">
            <v>0</v>
          </cell>
          <cell r="DM672">
            <v>0</v>
          </cell>
          <cell r="DN672">
            <v>0</v>
          </cell>
          <cell r="DO672">
            <v>0</v>
          </cell>
          <cell r="DP672">
            <v>0</v>
          </cell>
          <cell r="DQ672">
            <v>0</v>
          </cell>
          <cell r="DR672">
            <v>0</v>
          </cell>
          <cell r="DS672">
            <v>0</v>
          </cell>
          <cell r="DT672">
            <v>0</v>
          </cell>
          <cell r="DU672">
            <v>0</v>
          </cell>
          <cell r="DV672">
            <v>0</v>
          </cell>
          <cell r="DW672">
            <v>0</v>
          </cell>
          <cell r="DX672">
            <v>0</v>
          </cell>
          <cell r="DY672">
            <v>0</v>
          </cell>
          <cell r="DZ672">
            <v>0</v>
          </cell>
          <cell r="EA672">
            <v>0</v>
          </cell>
          <cell r="EB672">
            <v>0</v>
          </cell>
          <cell r="EC672">
            <v>0</v>
          </cell>
          <cell r="ED672">
            <v>0</v>
          </cell>
          <cell r="EE672">
            <v>0</v>
          </cell>
        </row>
        <row r="673">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0</v>
          </cell>
          <cell r="CB673">
            <v>0</v>
          </cell>
          <cell r="CC673">
            <v>0</v>
          </cell>
          <cell r="CD673">
            <v>0</v>
          </cell>
          <cell r="CE673">
            <v>0</v>
          </cell>
          <cell r="CF673">
            <v>0</v>
          </cell>
          <cell r="CG673">
            <v>0</v>
          </cell>
          <cell r="CH673">
            <v>0</v>
          </cell>
          <cell r="CI673">
            <v>0</v>
          </cell>
          <cell r="CJ673">
            <v>0</v>
          </cell>
          <cell r="CK673">
            <v>0</v>
          </cell>
          <cell r="CL673">
            <v>0</v>
          </cell>
          <cell r="CM673">
            <v>0</v>
          </cell>
          <cell r="CN673">
            <v>0</v>
          </cell>
          <cell r="CO673">
            <v>0</v>
          </cell>
          <cell r="CP673">
            <v>0</v>
          </cell>
          <cell r="CQ673">
            <v>0</v>
          </cell>
          <cell r="CR673">
            <v>0</v>
          </cell>
          <cell r="CS673">
            <v>0</v>
          </cell>
          <cell r="CT673">
            <v>0</v>
          </cell>
          <cell r="CU673">
            <v>0</v>
          </cell>
          <cell r="CV673">
            <v>0</v>
          </cell>
          <cell r="CW673">
            <v>0</v>
          </cell>
          <cell r="CX673">
            <v>0</v>
          </cell>
          <cell r="CY673">
            <v>0</v>
          </cell>
          <cell r="CZ673">
            <v>0</v>
          </cell>
          <cell r="DA673">
            <v>0</v>
          </cell>
          <cell r="DB673">
            <v>0</v>
          </cell>
          <cell r="DC673">
            <v>0</v>
          </cell>
          <cell r="DD673">
            <v>0</v>
          </cell>
          <cell r="DE673">
            <v>0</v>
          </cell>
          <cell r="DF673">
            <v>0</v>
          </cell>
          <cell r="DG673">
            <v>0</v>
          </cell>
          <cell r="DH673">
            <v>0</v>
          </cell>
          <cell r="DI673">
            <v>0</v>
          </cell>
          <cell r="DJ673">
            <v>0</v>
          </cell>
          <cell r="DK673">
            <v>0</v>
          </cell>
          <cell r="DL673">
            <v>0</v>
          </cell>
          <cell r="DM673">
            <v>0</v>
          </cell>
          <cell r="DN673">
            <v>0</v>
          </cell>
          <cell r="DO673">
            <v>0</v>
          </cell>
          <cell r="DP673">
            <v>0</v>
          </cell>
          <cell r="DQ673">
            <v>0</v>
          </cell>
          <cell r="DR673">
            <v>0</v>
          </cell>
          <cell r="DS673">
            <v>0</v>
          </cell>
          <cell r="DT673">
            <v>0</v>
          </cell>
          <cell r="DU673">
            <v>0</v>
          </cell>
          <cell r="DV673">
            <v>0</v>
          </cell>
          <cell r="DW673">
            <v>0</v>
          </cell>
          <cell r="DX673">
            <v>0</v>
          </cell>
          <cell r="DY673">
            <v>0</v>
          </cell>
          <cell r="DZ673">
            <v>0</v>
          </cell>
          <cell r="EA673">
            <v>0</v>
          </cell>
          <cell r="EB673">
            <v>0</v>
          </cell>
          <cell r="EC673">
            <v>0</v>
          </cell>
          <cell r="ED673">
            <v>0</v>
          </cell>
          <cell r="EE673">
            <v>0</v>
          </cell>
        </row>
        <row r="674">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0</v>
          </cell>
          <cell r="CB674">
            <v>0</v>
          </cell>
          <cell r="CC674">
            <v>0</v>
          </cell>
          <cell r="CD674">
            <v>0</v>
          </cell>
          <cell r="CE674">
            <v>0</v>
          </cell>
          <cell r="CF674">
            <v>0</v>
          </cell>
          <cell r="CG674">
            <v>0</v>
          </cell>
          <cell r="CH674">
            <v>0</v>
          </cell>
          <cell r="CI674">
            <v>0</v>
          </cell>
          <cell r="CJ674">
            <v>0</v>
          </cell>
          <cell r="CK674">
            <v>0</v>
          </cell>
          <cell r="CL674">
            <v>0</v>
          </cell>
          <cell r="CM674">
            <v>0</v>
          </cell>
          <cell r="CN674">
            <v>0</v>
          </cell>
          <cell r="CO674">
            <v>0</v>
          </cell>
          <cell r="CP674">
            <v>0</v>
          </cell>
          <cell r="CQ674">
            <v>0</v>
          </cell>
          <cell r="CR674">
            <v>0</v>
          </cell>
          <cell r="CS674">
            <v>0</v>
          </cell>
          <cell r="CT674">
            <v>0</v>
          </cell>
          <cell r="CU674">
            <v>0</v>
          </cell>
          <cell r="CV674">
            <v>0</v>
          </cell>
          <cell r="CW674">
            <v>0</v>
          </cell>
          <cell r="CX674">
            <v>0</v>
          </cell>
          <cell r="CY674">
            <v>0</v>
          </cell>
          <cell r="CZ674">
            <v>0</v>
          </cell>
          <cell r="DA674">
            <v>0</v>
          </cell>
          <cell r="DB674">
            <v>0</v>
          </cell>
          <cell r="DC674">
            <v>0</v>
          </cell>
          <cell r="DD674">
            <v>0</v>
          </cell>
          <cell r="DE674">
            <v>0</v>
          </cell>
          <cell r="DF674">
            <v>0</v>
          </cell>
          <cell r="DG674">
            <v>0</v>
          </cell>
          <cell r="DH674">
            <v>0</v>
          </cell>
          <cell r="DI674">
            <v>0</v>
          </cell>
          <cell r="DJ674">
            <v>0</v>
          </cell>
          <cell r="DK674">
            <v>0</v>
          </cell>
          <cell r="DL674">
            <v>0</v>
          </cell>
          <cell r="DM674">
            <v>0</v>
          </cell>
          <cell r="DN674">
            <v>0</v>
          </cell>
          <cell r="DO674">
            <v>0</v>
          </cell>
          <cell r="DP674">
            <v>0</v>
          </cell>
          <cell r="DQ674">
            <v>0</v>
          </cell>
          <cell r="DR674">
            <v>0</v>
          </cell>
          <cell r="DS674">
            <v>0</v>
          </cell>
          <cell r="DT674">
            <v>0</v>
          </cell>
          <cell r="DU674">
            <v>0</v>
          </cell>
          <cell r="DV674">
            <v>0</v>
          </cell>
          <cell r="DW674">
            <v>0</v>
          </cell>
          <cell r="DX674">
            <v>0</v>
          </cell>
          <cell r="DY674">
            <v>0</v>
          </cell>
          <cell r="DZ674">
            <v>0</v>
          </cell>
          <cell r="EA674">
            <v>0</v>
          </cell>
          <cell r="EB674">
            <v>0</v>
          </cell>
          <cell r="EC674">
            <v>0</v>
          </cell>
          <cell r="ED674">
            <v>0</v>
          </cell>
          <cell r="EE674">
            <v>0</v>
          </cell>
        </row>
        <row r="675">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0</v>
          </cell>
          <cell r="CB675">
            <v>0</v>
          </cell>
          <cell r="CC675">
            <v>0</v>
          </cell>
          <cell r="CD675">
            <v>0</v>
          </cell>
          <cell r="CE675">
            <v>0</v>
          </cell>
          <cell r="CF675">
            <v>0</v>
          </cell>
          <cell r="CG675">
            <v>0</v>
          </cell>
          <cell r="CH675">
            <v>0</v>
          </cell>
          <cell r="CI675">
            <v>0</v>
          </cell>
          <cell r="CJ675">
            <v>0</v>
          </cell>
          <cell r="CK675">
            <v>0</v>
          </cell>
          <cell r="CL675">
            <v>0</v>
          </cell>
          <cell r="CM675">
            <v>0</v>
          </cell>
          <cell r="CN675">
            <v>0</v>
          </cell>
          <cell r="CO675">
            <v>0</v>
          </cell>
          <cell r="CP675">
            <v>0</v>
          </cell>
          <cell r="CQ675">
            <v>0</v>
          </cell>
          <cell r="CR675">
            <v>0</v>
          </cell>
          <cell r="CS675">
            <v>0</v>
          </cell>
          <cell r="CT675">
            <v>0</v>
          </cell>
          <cell r="CU675">
            <v>0</v>
          </cell>
          <cell r="CV675">
            <v>0</v>
          </cell>
          <cell r="CW675">
            <v>0</v>
          </cell>
          <cell r="CX675">
            <v>0</v>
          </cell>
          <cell r="CY675">
            <v>0</v>
          </cell>
          <cell r="CZ675">
            <v>0</v>
          </cell>
          <cell r="DA675">
            <v>0</v>
          </cell>
          <cell r="DB675">
            <v>0</v>
          </cell>
          <cell r="DC675">
            <v>0</v>
          </cell>
          <cell r="DD675">
            <v>0</v>
          </cell>
          <cell r="DE675">
            <v>0</v>
          </cell>
          <cell r="DF675">
            <v>0</v>
          </cell>
          <cell r="DG675">
            <v>0</v>
          </cell>
          <cell r="DH675">
            <v>0</v>
          </cell>
          <cell r="DI675">
            <v>0</v>
          </cell>
          <cell r="DJ675">
            <v>0</v>
          </cell>
          <cell r="DK675">
            <v>0</v>
          </cell>
          <cell r="DL675">
            <v>0</v>
          </cell>
          <cell r="DM675">
            <v>0</v>
          </cell>
          <cell r="DN675">
            <v>0</v>
          </cell>
          <cell r="DO675">
            <v>0</v>
          </cell>
          <cell r="DP675">
            <v>0</v>
          </cell>
          <cell r="DQ675">
            <v>0</v>
          </cell>
          <cell r="DR675">
            <v>0</v>
          </cell>
          <cell r="DS675">
            <v>0</v>
          </cell>
          <cell r="DT675">
            <v>0</v>
          </cell>
          <cell r="DU675">
            <v>0</v>
          </cell>
          <cell r="DV675">
            <v>0</v>
          </cell>
          <cell r="DW675">
            <v>0</v>
          </cell>
          <cell r="DX675">
            <v>0</v>
          </cell>
          <cell r="DY675">
            <v>0</v>
          </cell>
          <cell r="DZ675">
            <v>0</v>
          </cell>
          <cell r="EA675">
            <v>0</v>
          </cell>
          <cell r="EB675">
            <v>0</v>
          </cell>
          <cell r="EC675">
            <v>0</v>
          </cell>
          <cell r="ED675">
            <v>0</v>
          </cell>
          <cell r="EE675">
            <v>0</v>
          </cell>
        </row>
        <row r="676">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0</v>
          </cell>
          <cell r="CB676">
            <v>0</v>
          </cell>
          <cell r="CC676">
            <v>0</v>
          </cell>
          <cell r="CD676">
            <v>0</v>
          </cell>
          <cell r="CE676">
            <v>0</v>
          </cell>
          <cell r="CF676">
            <v>0</v>
          </cell>
          <cell r="CG676">
            <v>0</v>
          </cell>
          <cell r="CH676">
            <v>0</v>
          </cell>
          <cell r="CI676">
            <v>0</v>
          </cell>
          <cell r="CJ676">
            <v>0</v>
          </cell>
          <cell r="CK676">
            <v>0</v>
          </cell>
          <cell r="CL676">
            <v>0</v>
          </cell>
          <cell r="CM676">
            <v>0</v>
          </cell>
          <cell r="CN676">
            <v>0</v>
          </cell>
          <cell r="CO676">
            <v>0</v>
          </cell>
          <cell r="CP676">
            <v>0</v>
          </cell>
          <cell r="CQ676">
            <v>0</v>
          </cell>
          <cell r="CR676">
            <v>0</v>
          </cell>
          <cell r="CS676">
            <v>0</v>
          </cell>
          <cell r="CT676">
            <v>0</v>
          </cell>
          <cell r="CU676">
            <v>0</v>
          </cell>
          <cell r="CV676">
            <v>0</v>
          </cell>
          <cell r="CW676">
            <v>0</v>
          </cell>
          <cell r="CX676">
            <v>0</v>
          </cell>
          <cell r="CY676">
            <v>0</v>
          </cell>
          <cell r="CZ676">
            <v>0</v>
          </cell>
          <cell r="DA676">
            <v>0</v>
          </cell>
          <cell r="DB676">
            <v>0</v>
          </cell>
          <cell r="DC676">
            <v>0</v>
          </cell>
          <cell r="DD676">
            <v>0</v>
          </cell>
          <cell r="DE676">
            <v>0</v>
          </cell>
          <cell r="DF676">
            <v>0</v>
          </cell>
          <cell r="DG676">
            <v>0</v>
          </cell>
          <cell r="DH676">
            <v>0</v>
          </cell>
          <cell r="DI676">
            <v>0</v>
          </cell>
          <cell r="DJ676">
            <v>0</v>
          </cell>
          <cell r="DK676">
            <v>0</v>
          </cell>
          <cell r="DL676">
            <v>0</v>
          </cell>
          <cell r="DM676">
            <v>0</v>
          </cell>
          <cell r="DN676">
            <v>0</v>
          </cell>
          <cell r="DO676">
            <v>0</v>
          </cell>
          <cell r="DP676">
            <v>0</v>
          </cell>
          <cell r="DQ676">
            <v>0</v>
          </cell>
          <cell r="DR676">
            <v>0</v>
          </cell>
          <cell r="DS676">
            <v>0</v>
          </cell>
          <cell r="DT676">
            <v>0</v>
          </cell>
          <cell r="DU676">
            <v>0</v>
          </cell>
          <cell r="DV676">
            <v>0</v>
          </cell>
          <cell r="DW676">
            <v>0</v>
          </cell>
          <cell r="DX676">
            <v>0</v>
          </cell>
          <cell r="DY676">
            <v>0</v>
          </cell>
          <cell r="DZ676">
            <v>0</v>
          </cell>
          <cell r="EA676">
            <v>0</v>
          </cell>
          <cell r="EB676">
            <v>0</v>
          </cell>
          <cell r="EC676">
            <v>0</v>
          </cell>
          <cell r="ED676">
            <v>0</v>
          </cell>
          <cell r="EE676">
            <v>0</v>
          </cell>
        </row>
        <row r="677">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0</v>
          </cell>
          <cell r="CB677">
            <v>0</v>
          </cell>
          <cell r="CC677">
            <v>0</v>
          </cell>
          <cell r="CD677">
            <v>0</v>
          </cell>
          <cell r="CE677">
            <v>0</v>
          </cell>
          <cell r="CF677">
            <v>0</v>
          </cell>
          <cell r="CG677">
            <v>0</v>
          </cell>
          <cell r="CH677">
            <v>0</v>
          </cell>
          <cell r="CI677">
            <v>0</v>
          </cell>
          <cell r="CJ677">
            <v>0</v>
          </cell>
          <cell r="CK677">
            <v>0</v>
          </cell>
          <cell r="CL677">
            <v>0</v>
          </cell>
          <cell r="CM677">
            <v>0</v>
          </cell>
          <cell r="CN677">
            <v>0</v>
          </cell>
          <cell r="CO677">
            <v>0</v>
          </cell>
          <cell r="CP677">
            <v>0</v>
          </cell>
          <cell r="CQ677">
            <v>0</v>
          </cell>
          <cell r="CR677">
            <v>0</v>
          </cell>
          <cell r="CS677">
            <v>0</v>
          </cell>
          <cell r="CT677">
            <v>0</v>
          </cell>
          <cell r="CU677">
            <v>0</v>
          </cell>
          <cell r="CV677">
            <v>0</v>
          </cell>
          <cell r="CW677">
            <v>0</v>
          </cell>
          <cell r="CX677">
            <v>0</v>
          </cell>
          <cell r="CY677">
            <v>0</v>
          </cell>
          <cell r="CZ677">
            <v>0</v>
          </cell>
          <cell r="DA677">
            <v>0</v>
          </cell>
          <cell r="DB677">
            <v>0</v>
          </cell>
          <cell r="DC677">
            <v>0</v>
          </cell>
          <cell r="DD677">
            <v>0</v>
          </cell>
          <cell r="DE677">
            <v>0</v>
          </cell>
          <cell r="DF677">
            <v>0</v>
          </cell>
          <cell r="DG677">
            <v>0</v>
          </cell>
          <cell r="DH677">
            <v>0</v>
          </cell>
          <cell r="DI677">
            <v>0</v>
          </cell>
          <cell r="DJ677">
            <v>0</v>
          </cell>
          <cell r="DK677">
            <v>0</v>
          </cell>
          <cell r="DL677">
            <v>0</v>
          </cell>
          <cell r="DM677">
            <v>0</v>
          </cell>
          <cell r="DN677">
            <v>0</v>
          </cell>
          <cell r="DO677">
            <v>0</v>
          </cell>
          <cell r="DP677">
            <v>0</v>
          </cell>
          <cell r="DQ677">
            <v>0</v>
          </cell>
          <cell r="DR677">
            <v>0</v>
          </cell>
          <cell r="DS677">
            <v>0</v>
          </cell>
          <cell r="DT677">
            <v>0</v>
          </cell>
          <cell r="DU677">
            <v>0</v>
          </cell>
          <cell r="DV677">
            <v>0</v>
          </cell>
          <cell r="DW677">
            <v>0</v>
          </cell>
          <cell r="DX677">
            <v>0</v>
          </cell>
          <cell r="DY677">
            <v>0</v>
          </cell>
          <cell r="DZ677">
            <v>0</v>
          </cell>
          <cell r="EA677">
            <v>0</v>
          </cell>
          <cell r="EB677">
            <v>0</v>
          </cell>
          <cell r="EC677">
            <v>0</v>
          </cell>
          <cell r="ED677">
            <v>0</v>
          </cell>
          <cell r="EE677">
            <v>0</v>
          </cell>
        </row>
        <row r="678">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0</v>
          </cell>
          <cell r="CB678">
            <v>0</v>
          </cell>
          <cell r="CC678">
            <v>0</v>
          </cell>
          <cell r="CD678">
            <v>0</v>
          </cell>
          <cell r="CE678">
            <v>0</v>
          </cell>
          <cell r="CF678">
            <v>0</v>
          </cell>
          <cell r="CG678">
            <v>0</v>
          </cell>
          <cell r="CH678">
            <v>0</v>
          </cell>
          <cell r="CI678">
            <v>0</v>
          </cell>
          <cell r="CJ678">
            <v>0</v>
          </cell>
          <cell r="CK678">
            <v>0</v>
          </cell>
          <cell r="CL678">
            <v>0</v>
          </cell>
          <cell r="CM678">
            <v>0</v>
          </cell>
          <cell r="CN678">
            <v>0</v>
          </cell>
          <cell r="CO678">
            <v>0</v>
          </cell>
          <cell r="CP678">
            <v>0</v>
          </cell>
          <cell r="CQ678">
            <v>0</v>
          </cell>
          <cell r="CR678">
            <v>0</v>
          </cell>
          <cell r="CS678">
            <v>0</v>
          </cell>
          <cell r="CT678">
            <v>0</v>
          </cell>
          <cell r="CU678">
            <v>0</v>
          </cell>
          <cell r="CV678">
            <v>0</v>
          </cell>
          <cell r="CW678">
            <v>0</v>
          </cell>
          <cell r="CX678">
            <v>0</v>
          </cell>
          <cell r="CY678">
            <v>0</v>
          </cell>
          <cell r="CZ678">
            <v>0</v>
          </cell>
          <cell r="DA678">
            <v>0</v>
          </cell>
          <cell r="DB678">
            <v>0</v>
          </cell>
          <cell r="DC678">
            <v>0</v>
          </cell>
          <cell r="DD678">
            <v>0</v>
          </cell>
          <cell r="DE678">
            <v>0</v>
          </cell>
          <cell r="DF678">
            <v>0</v>
          </cell>
          <cell r="DG678">
            <v>0</v>
          </cell>
          <cell r="DH678">
            <v>0</v>
          </cell>
          <cell r="DI678">
            <v>0</v>
          </cell>
          <cell r="DJ678">
            <v>0</v>
          </cell>
          <cell r="DK678">
            <v>0</v>
          </cell>
          <cell r="DL678">
            <v>0</v>
          </cell>
          <cell r="DM678">
            <v>0</v>
          </cell>
          <cell r="DN678">
            <v>0</v>
          </cell>
          <cell r="DO678">
            <v>0</v>
          </cell>
          <cell r="DP678">
            <v>0</v>
          </cell>
          <cell r="DQ678">
            <v>0</v>
          </cell>
          <cell r="DR678">
            <v>0</v>
          </cell>
          <cell r="DS678">
            <v>0</v>
          </cell>
          <cell r="DT678">
            <v>0</v>
          </cell>
          <cell r="DU678">
            <v>0</v>
          </cell>
          <cell r="DV678">
            <v>0</v>
          </cell>
          <cell r="DW678">
            <v>0</v>
          </cell>
          <cell r="DX678">
            <v>0</v>
          </cell>
          <cell r="DY678">
            <v>0</v>
          </cell>
          <cell r="DZ678">
            <v>0</v>
          </cell>
          <cell r="EA678">
            <v>0</v>
          </cell>
          <cell r="EB678">
            <v>0</v>
          </cell>
          <cell r="EC678">
            <v>0</v>
          </cell>
          <cell r="ED678">
            <v>0</v>
          </cell>
          <cell r="EE678">
            <v>0</v>
          </cell>
        </row>
        <row r="679">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0</v>
          </cell>
          <cell r="CB679">
            <v>0</v>
          </cell>
          <cell r="CC679">
            <v>0</v>
          </cell>
          <cell r="CD679">
            <v>0</v>
          </cell>
          <cell r="CE679">
            <v>0</v>
          </cell>
          <cell r="CF679">
            <v>0</v>
          </cell>
          <cell r="CG679">
            <v>0</v>
          </cell>
          <cell r="CH679">
            <v>0</v>
          </cell>
          <cell r="CI679">
            <v>0</v>
          </cell>
          <cell r="CJ679">
            <v>0</v>
          </cell>
          <cell r="CK679">
            <v>0</v>
          </cell>
          <cell r="CL679">
            <v>0</v>
          </cell>
          <cell r="CM679">
            <v>0</v>
          </cell>
          <cell r="CN679">
            <v>0</v>
          </cell>
          <cell r="CO679">
            <v>0</v>
          </cell>
          <cell r="CP679">
            <v>0</v>
          </cell>
          <cell r="CQ679">
            <v>0</v>
          </cell>
          <cell r="CR679">
            <v>0</v>
          </cell>
          <cell r="CS679">
            <v>0</v>
          </cell>
          <cell r="CT679">
            <v>0</v>
          </cell>
          <cell r="CU679">
            <v>0</v>
          </cell>
          <cell r="CV679">
            <v>0</v>
          </cell>
          <cell r="CW679">
            <v>0</v>
          </cell>
          <cell r="CX679">
            <v>0</v>
          </cell>
          <cell r="CY679">
            <v>0</v>
          </cell>
          <cell r="CZ679">
            <v>0</v>
          </cell>
          <cell r="DA679">
            <v>0</v>
          </cell>
          <cell r="DB679">
            <v>0</v>
          </cell>
          <cell r="DC679">
            <v>0</v>
          </cell>
          <cell r="DD679">
            <v>0</v>
          </cell>
          <cell r="DE679">
            <v>0</v>
          </cell>
          <cell r="DF679">
            <v>0</v>
          </cell>
          <cell r="DG679">
            <v>0</v>
          </cell>
          <cell r="DH679">
            <v>0</v>
          </cell>
          <cell r="DI679">
            <v>0</v>
          </cell>
          <cell r="DJ679">
            <v>0</v>
          </cell>
          <cell r="DK679">
            <v>0</v>
          </cell>
          <cell r="DL679">
            <v>0</v>
          </cell>
          <cell r="DM679">
            <v>0</v>
          </cell>
          <cell r="DN679">
            <v>0</v>
          </cell>
          <cell r="DO679">
            <v>0</v>
          </cell>
          <cell r="DP679">
            <v>0</v>
          </cell>
          <cell r="DQ679">
            <v>0</v>
          </cell>
          <cell r="DR679">
            <v>0</v>
          </cell>
          <cell r="DS679">
            <v>0</v>
          </cell>
          <cell r="DT679">
            <v>0</v>
          </cell>
          <cell r="DU679">
            <v>0</v>
          </cell>
          <cell r="DV679">
            <v>0</v>
          </cell>
          <cell r="DW679">
            <v>0</v>
          </cell>
          <cell r="DX679">
            <v>0</v>
          </cell>
          <cell r="DY679">
            <v>0</v>
          </cell>
          <cell r="DZ679">
            <v>0</v>
          </cell>
          <cell r="EA679">
            <v>0</v>
          </cell>
          <cell r="EB679">
            <v>0</v>
          </cell>
          <cell r="EC679">
            <v>0</v>
          </cell>
          <cell r="ED679">
            <v>0</v>
          </cell>
          <cell r="EE679">
            <v>0</v>
          </cell>
        </row>
        <row r="680">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0</v>
          </cell>
          <cell r="CB680">
            <v>0</v>
          </cell>
          <cell r="CC680">
            <v>0</v>
          </cell>
          <cell r="CD680">
            <v>0</v>
          </cell>
          <cell r="CE680">
            <v>0</v>
          </cell>
          <cell r="CF680">
            <v>0</v>
          </cell>
          <cell r="CG680">
            <v>0</v>
          </cell>
          <cell r="CH680">
            <v>0</v>
          </cell>
          <cell r="CI680">
            <v>0</v>
          </cell>
          <cell r="CJ680">
            <v>0</v>
          </cell>
          <cell r="CK680">
            <v>0</v>
          </cell>
          <cell r="CL680">
            <v>0</v>
          </cell>
          <cell r="CM680">
            <v>0</v>
          </cell>
          <cell r="CN680">
            <v>0</v>
          </cell>
          <cell r="CO680">
            <v>0</v>
          </cell>
          <cell r="CP680">
            <v>0</v>
          </cell>
          <cell r="CQ680">
            <v>0</v>
          </cell>
          <cell r="CR680">
            <v>0</v>
          </cell>
          <cell r="CS680">
            <v>0</v>
          </cell>
          <cell r="CT680">
            <v>0</v>
          </cell>
          <cell r="CU680">
            <v>0</v>
          </cell>
          <cell r="CV680">
            <v>0</v>
          </cell>
          <cell r="CW680">
            <v>0</v>
          </cell>
          <cell r="CX680">
            <v>0</v>
          </cell>
          <cell r="CY680">
            <v>0</v>
          </cell>
          <cell r="CZ680">
            <v>0</v>
          </cell>
          <cell r="DA680">
            <v>0</v>
          </cell>
          <cell r="DB680">
            <v>0</v>
          </cell>
          <cell r="DC680">
            <v>0</v>
          </cell>
          <cell r="DD680">
            <v>0</v>
          </cell>
          <cell r="DE680">
            <v>0</v>
          </cell>
          <cell r="DF680">
            <v>0</v>
          </cell>
          <cell r="DG680">
            <v>0</v>
          </cell>
          <cell r="DH680">
            <v>0</v>
          </cell>
          <cell r="DI680">
            <v>0</v>
          </cell>
          <cell r="DJ680">
            <v>0</v>
          </cell>
          <cell r="DK680">
            <v>0</v>
          </cell>
          <cell r="DL680">
            <v>0</v>
          </cell>
          <cell r="DM680">
            <v>0</v>
          </cell>
          <cell r="DN680">
            <v>0</v>
          </cell>
          <cell r="DO680">
            <v>0</v>
          </cell>
          <cell r="DP680">
            <v>0</v>
          </cell>
          <cell r="DQ680">
            <v>0</v>
          </cell>
          <cell r="DR680">
            <v>0</v>
          </cell>
          <cell r="DS680">
            <v>0</v>
          </cell>
          <cell r="DT680">
            <v>0</v>
          </cell>
          <cell r="DU680">
            <v>0</v>
          </cell>
          <cell r="DV680">
            <v>0</v>
          </cell>
          <cell r="DW680">
            <v>0</v>
          </cell>
          <cell r="DX680">
            <v>0</v>
          </cell>
          <cell r="DY680">
            <v>0</v>
          </cell>
          <cell r="DZ680">
            <v>0</v>
          </cell>
          <cell r="EA680">
            <v>0</v>
          </cell>
          <cell r="EB680">
            <v>0</v>
          </cell>
          <cell r="EC680">
            <v>0</v>
          </cell>
          <cell r="ED680">
            <v>0</v>
          </cell>
          <cell r="EE680">
            <v>0</v>
          </cell>
        </row>
        <row r="681">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0</v>
          </cell>
          <cell r="CB681">
            <v>0</v>
          </cell>
          <cell r="CC681">
            <v>0</v>
          </cell>
          <cell r="CD681">
            <v>0</v>
          </cell>
          <cell r="CE681">
            <v>0</v>
          </cell>
          <cell r="CF681">
            <v>0</v>
          </cell>
          <cell r="CG681">
            <v>0</v>
          </cell>
          <cell r="CH681">
            <v>0</v>
          </cell>
          <cell r="CI681">
            <v>0</v>
          </cell>
          <cell r="CJ681">
            <v>0</v>
          </cell>
          <cell r="CK681">
            <v>0</v>
          </cell>
          <cell r="CL681">
            <v>0</v>
          </cell>
          <cell r="CM681">
            <v>0</v>
          </cell>
          <cell r="CN681">
            <v>0</v>
          </cell>
          <cell r="CO681">
            <v>0</v>
          </cell>
          <cell r="CP681">
            <v>0</v>
          </cell>
          <cell r="CQ681">
            <v>0</v>
          </cell>
          <cell r="CR681">
            <v>0</v>
          </cell>
          <cell r="CS681">
            <v>0</v>
          </cell>
          <cell r="CT681">
            <v>0</v>
          </cell>
          <cell r="CU681">
            <v>0</v>
          </cell>
          <cell r="CV681">
            <v>0</v>
          </cell>
          <cell r="CW681">
            <v>0</v>
          </cell>
          <cell r="CX681">
            <v>0</v>
          </cell>
          <cell r="CY681">
            <v>0</v>
          </cell>
          <cell r="CZ681">
            <v>0</v>
          </cell>
          <cell r="DA681">
            <v>0</v>
          </cell>
          <cell r="DB681">
            <v>0</v>
          </cell>
          <cell r="DC681">
            <v>0</v>
          </cell>
          <cell r="DD681">
            <v>0</v>
          </cell>
          <cell r="DE681">
            <v>0</v>
          </cell>
          <cell r="DF681">
            <v>0</v>
          </cell>
          <cell r="DG681">
            <v>0</v>
          </cell>
          <cell r="DH681">
            <v>0</v>
          </cell>
          <cell r="DI681">
            <v>0</v>
          </cell>
          <cell r="DJ681">
            <v>0</v>
          </cell>
          <cell r="DK681">
            <v>0</v>
          </cell>
          <cell r="DL681">
            <v>0</v>
          </cell>
          <cell r="DM681">
            <v>0</v>
          </cell>
          <cell r="DN681">
            <v>0</v>
          </cell>
          <cell r="DO681">
            <v>0</v>
          </cell>
          <cell r="DP681">
            <v>0</v>
          </cell>
          <cell r="DQ681">
            <v>0</v>
          </cell>
          <cell r="DR681">
            <v>0</v>
          </cell>
          <cell r="DS681">
            <v>0</v>
          </cell>
          <cell r="DT681">
            <v>0</v>
          </cell>
          <cell r="DU681">
            <v>0</v>
          </cell>
          <cell r="DV681">
            <v>0</v>
          </cell>
          <cell r="DW681">
            <v>0</v>
          </cell>
          <cell r="DX681">
            <v>0</v>
          </cell>
          <cell r="DY681">
            <v>0</v>
          </cell>
          <cell r="DZ681">
            <v>0</v>
          </cell>
          <cell r="EA681">
            <v>0</v>
          </cell>
          <cell r="EB681">
            <v>0</v>
          </cell>
          <cell r="EC681">
            <v>0</v>
          </cell>
          <cell r="ED681">
            <v>0</v>
          </cell>
          <cell r="EE681">
            <v>0</v>
          </cell>
        </row>
        <row r="682">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0</v>
          </cell>
          <cell r="CB682">
            <v>0</v>
          </cell>
          <cell r="CC682">
            <v>0</v>
          </cell>
          <cell r="CD682">
            <v>0</v>
          </cell>
          <cell r="CE682">
            <v>0</v>
          </cell>
          <cell r="CF682">
            <v>0</v>
          </cell>
          <cell r="CG682">
            <v>0</v>
          </cell>
          <cell r="CH682">
            <v>0</v>
          </cell>
          <cell r="CI682">
            <v>0</v>
          </cell>
          <cell r="CJ682">
            <v>0</v>
          </cell>
          <cell r="CK682">
            <v>0</v>
          </cell>
          <cell r="CL682">
            <v>0</v>
          </cell>
          <cell r="CM682">
            <v>0</v>
          </cell>
          <cell r="CN682">
            <v>0</v>
          </cell>
          <cell r="CO682">
            <v>0</v>
          </cell>
          <cell r="CP682">
            <v>0</v>
          </cell>
          <cell r="CQ682">
            <v>0</v>
          </cell>
          <cell r="CR682">
            <v>0</v>
          </cell>
          <cell r="CS682">
            <v>0</v>
          </cell>
          <cell r="CT682">
            <v>0</v>
          </cell>
          <cell r="CU682">
            <v>0</v>
          </cell>
          <cell r="CV682">
            <v>0</v>
          </cell>
          <cell r="CW682">
            <v>0</v>
          </cell>
          <cell r="CX682">
            <v>0</v>
          </cell>
          <cell r="CY682">
            <v>0</v>
          </cell>
          <cell r="CZ682">
            <v>0</v>
          </cell>
          <cell r="DA682">
            <v>0</v>
          </cell>
          <cell r="DB682">
            <v>0</v>
          </cell>
          <cell r="DC682">
            <v>0</v>
          </cell>
          <cell r="DD682">
            <v>0</v>
          </cell>
          <cell r="DE682">
            <v>0</v>
          </cell>
          <cell r="DF682">
            <v>0</v>
          </cell>
          <cell r="DG682">
            <v>0</v>
          </cell>
          <cell r="DH682">
            <v>0</v>
          </cell>
          <cell r="DI682">
            <v>0</v>
          </cell>
          <cell r="DJ682">
            <v>0</v>
          </cell>
          <cell r="DK682">
            <v>0</v>
          </cell>
          <cell r="DL682">
            <v>0</v>
          </cell>
          <cell r="DM682">
            <v>0</v>
          </cell>
          <cell r="DN682">
            <v>0</v>
          </cell>
          <cell r="DO682">
            <v>0</v>
          </cell>
          <cell r="DP682">
            <v>0</v>
          </cell>
          <cell r="DQ682">
            <v>0</v>
          </cell>
          <cell r="DR682">
            <v>0</v>
          </cell>
          <cell r="DS682">
            <v>0</v>
          </cell>
          <cell r="DT682">
            <v>0</v>
          </cell>
          <cell r="DU682">
            <v>0</v>
          </cell>
          <cell r="DV682">
            <v>0</v>
          </cell>
          <cell r="DW682">
            <v>0</v>
          </cell>
          <cell r="DX682">
            <v>0</v>
          </cell>
          <cell r="DY682">
            <v>0</v>
          </cell>
          <cell r="DZ682">
            <v>0</v>
          </cell>
          <cell r="EA682">
            <v>0</v>
          </cell>
          <cell r="EB682">
            <v>0</v>
          </cell>
          <cell r="EC682">
            <v>0</v>
          </cell>
          <cell r="ED682">
            <v>0</v>
          </cell>
          <cell r="EE682">
            <v>0</v>
          </cell>
        </row>
        <row r="683">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0</v>
          </cell>
          <cell r="CB683">
            <v>0</v>
          </cell>
          <cell r="CC683">
            <v>0</v>
          </cell>
          <cell r="CD683">
            <v>0</v>
          </cell>
          <cell r="CE683">
            <v>0</v>
          </cell>
          <cell r="CF683">
            <v>0</v>
          </cell>
          <cell r="CG683">
            <v>0</v>
          </cell>
          <cell r="CH683">
            <v>0</v>
          </cell>
          <cell r="CI683">
            <v>0</v>
          </cell>
          <cell r="CJ683">
            <v>0</v>
          </cell>
          <cell r="CK683">
            <v>0</v>
          </cell>
          <cell r="CL683">
            <v>0</v>
          </cell>
          <cell r="CM683">
            <v>0</v>
          </cell>
          <cell r="CN683">
            <v>0</v>
          </cell>
          <cell r="CO683">
            <v>0</v>
          </cell>
          <cell r="CP683">
            <v>0</v>
          </cell>
          <cell r="CQ683">
            <v>0</v>
          </cell>
          <cell r="CR683">
            <v>0</v>
          </cell>
          <cell r="CS683">
            <v>0</v>
          </cell>
          <cell r="CT683">
            <v>0</v>
          </cell>
          <cell r="CU683">
            <v>0</v>
          </cell>
          <cell r="CV683">
            <v>0</v>
          </cell>
          <cell r="CW683">
            <v>0</v>
          </cell>
          <cell r="CX683">
            <v>0</v>
          </cell>
          <cell r="CY683">
            <v>0</v>
          </cell>
          <cell r="CZ683">
            <v>0</v>
          </cell>
          <cell r="DA683">
            <v>0</v>
          </cell>
          <cell r="DB683">
            <v>0</v>
          </cell>
          <cell r="DC683">
            <v>0</v>
          </cell>
          <cell r="DD683">
            <v>0</v>
          </cell>
          <cell r="DE683">
            <v>0</v>
          </cell>
          <cell r="DF683">
            <v>0</v>
          </cell>
          <cell r="DG683">
            <v>0</v>
          </cell>
          <cell r="DH683">
            <v>0</v>
          </cell>
          <cell r="DI683">
            <v>0</v>
          </cell>
          <cell r="DJ683">
            <v>0</v>
          </cell>
          <cell r="DK683">
            <v>0</v>
          </cell>
          <cell r="DL683">
            <v>0</v>
          </cell>
          <cell r="DM683">
            <v>0</v>
          </cell>
          <cell r="DN683">
            <v>0</v>
          </cell>
          <cell r="DO683">
            <v>0</v>
          </cell>
          <cell r="DP683">
            <v>0</v>
          </cell>
          <cell r="DQ683">
            <v>0</v>
          </cell>
          <cell r="DR683">
            <v>0</v>
          </cell>
          <cell r="DS683">
            <v>0</v>
          </cell>
          <cell r="DT683">
            <v>0</v>
          </cell>
          <cell r="DU683">
            <v>0</v>
          </cell>
          <cell r="DV683">
            <v>0</v>
          </cell>
          <cell r="DW683">
            <v>0</v>
          </cell>
          <cell r="DX683">
            <v>0</v>
          </cell>
          <cell r="DY683">
            <v>0</v>
          </cell>
          <cell r="DZ683">
            <v>0</v>
          </cell>
          <cell r="EA683">
            <v>0</v>
          </cell>
          <cell r="EB683">
            <v>0</v>
          </cell>
          <cell r="EC683">
            <v>0</v>
          </cell>
          <cell r="ED683">
            <v>0</v>
          </cell>
          <cell r="EE683">
            <v>0</v>
          </cell>
        </row>
        <row r="684">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0</v>
          </cell>
          <cell r="CB684">
            <v>0</v>
          </cell>
          <cell r="CC684">
            <v>0</v>
          </cell>
          <cell r="CD684">
            <v>0</v>
          </cell>
          <cell r="CE684">
            <v>0</v>
          </cell>
          <cell r="CF684">
            <v>0</v>
          </cell>
          <cell r="CG684">
            <v>0</v>
          </cell>
          <cell r="CH684">
            <v>0</v>
          </cell>
          <cell r="CI684">
            <v>0</v>
          </cell>
          <cell r="CJ684">
            <v>0</v>
          </cell>
          <cell r="CK684">
            <v>0</v>
          </cell>
          <cell r="CL684">
            <v>0</v>
          </cell>
          <cell r="CM684">
            <v>0</v>
          </cell>
          <cell r="CN684">
            <v>0</v>
          </cell>
          <cell r="CO684">
            <v>0</v>
          </cell>
          <cell r="CP684">
            <v>0</v>
          </cell>
          <cell r="CQ684">
            <v>0</v>
          </cell>
          <cell r="CR684">
            <v>0</v>
          </cell>
          <cell r="CS684">
            <v>0</v>
          </cell>
          <cell r="CT684">
            <v>0</v>
          </cell>
          <cell r="CU684">
            <v>0</v>
          </cell>
          <cell r="CV684">
            <v>0</v>
          </cell>
          <cell r="CW684">
            <v>0</v>
          </cell>
          <cell r="CX684">
            <v>0</v>
          </cell>
          <cell r="CY684">
            <v>0</v>
          </cell>
          <cell r="CZ684">
            <v>0</v>
          </cell>
          <cell r="DA684">
            <v>0</v>
          </cell>
          <cell r="DB684">
            <v>0</v>
          </cell>
          <cell r="DC684">
            <v>0</v>
          </cell>
          <cell r="DD684">
            <v>0</v>
          </cell>
          <cell r="DE684">
            <v>0</v>
          </cell>
          <cell r="DF684">
            <v>0</v>
          </cell>
          <cell r="DG684">
            <v>0</v>
          </cell>
          <cell r="DH684">
            <v>0</v>
          </cell>
          <cell r="DI684">
            <v>0</v>
          </cell>
          <cell r="DJ684">
            <v>0</v>
          </cell>
          <cell r="DK684">
            <v>0</v>
          </cell>
          <cell r="DL684">
            <v>0</v>
          </cell>
          <cell r="DM684">
            <v>0</v>
          </cell>
          <cell r="DN684">
            <v>0</v>
          </cell>
          <cell r="DO684">
            <v>0</v>
          </cell>
          <cell r="DP684">
            <v>0</v>
          </cell>
          <cell r="DQ684">
            <v>0</v>
          </cell>
          <cell r="DR684">
            <v>0</v>
          </cell>
          <cell r="DS684">
            <v>0</v>
          </cell>
          <cell r="DT684">
            <v>0</v>
          </cell>
          <cell r="DU684">
            <v>0</v>
          </cell>
          <cell r="DV684">
            <v>0</v>
          </cell>
          <cell r="DW684">
            <v>0</v>
          </cell>
          <cell r="DX684">
            <v>0</v>
          </cell>
          <cell r="DY684">
            <v>0</v>
          </cell>
          <cell r="DZ684">
            <v>0</v>
          </cell>
          <cell r="EA684">
            <v>0</v>
          </cell>
          <cell r="EB684">
            <v>0</v>
          </cell>
          <cell r="EC684">
            <v>0</v>
          </cell>
          <cell r="ED684">
            <v>0</v>
          </cell>
          <cell r="EE684">
            <v>0</v>
          </cell>
        </row>
        <row r="685">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0</v>
          </cell>
          <cell r="CB685">
            <v>0</v>
          </cell>
          <cell r="CC685">
            <v>0</v>
          </cell>
          <cell r="CD685">
            <v>0</v>
          </cell>
          <cell r="CE685">
            <v>0</v>
          </cell>
          <cell r="CF685">
            <v>0</v>
          </cell>
          <cell r="CG685">
            <v>0</v>
          </cell>
          <cell r="CH685">
            <v>0</v>
          </cell>
          <cell r="CI685">
            <v>0</v>
          </cell>
          <cell r="CJ685">
            <v>0</v>
          </cell>
          <cell r="CK685">
            <v>0</v>
          </cell>
          <cell r="CL685">
            <v>0</v>
          </cell>
          <cell r="CM685">
            <v>0</v>
          </cell>
          <cell r="CN685">
            <v>0</v>
          </cell>
          <cell r="CO685">
            <v>0</v>
          </cell>
          <cell r="CP685">
            <v>0</v>
          </cell>
          <cell r="CQ685">
            <v>0</v>
          </cell>
          <cell r="CR685">
            <v>0</v>
          </cell>
          <cell r="CS685">
            <v>0</v>
          </cell>
          <cell r="CT685">
            <v>0</v>
          </cell>
          <cell r="CU685">
            <v>0</v>
          </cell>
          <cell r="CV685">
            <v>0</v>
          </cell>
          <cell r="CW685">
            <v>0</v>
          </cell>
          <cell r="CX685">
            <v>0</v>
          </cell>
          <cell r="CY685">
            <v>0</v>
          </cell>
          <cell r="CZ685">
            <v>0</v>
          </cell>
          <cell r="DA685">
            <v>0</v>
          </cell>
          <cell r="DB685">
            <v>0</v>
          </cell>
          <cell r="DC685">
            <v>0</v>
          </cell>
          <cell r="DD685">
            <v>0</v>
          </cell>
          <cell r="DE685">
            <v>0</v>
          </cell>
          <cell r="DF685">
            <v>0</v>
          </cell>
          <cell r="DG685">
            <v>0</v>
          </cell>
          <cell r="DH685">
            <v>0</v>
          </cell>
          <cell r="DI685">
            <v>0</v>
          </cell>
          <cell r="DJ685">
            <v>0</v>
          </cell>
          <cell r="DK685">
            <v>0</v>
          </cell>
          <cell r="DL685">
            <v>0</v>
          </cell>
          <cell r="DM685">
            <v>0</v>
          </cell>
          <cell r="DN685">
            <v>0</v>
          </cell>
          <cell r="DO685">
            <v>0</v>
          </cell>
          <cell r="DP685">
            <v>0</v>
          </cell>
          <cell r="DQ685">
            <v>0</v>
          </cell>
          <cell r="DR685">
            <v>0</v>
          </cell>
          <cell r="DS685">
            <v>0</v>
          </cell>
          <cell r="DT685">
            <v>0</v>
          </cell>
          <cell r="DU685">
            <v>0</v>
          </cell>
          <cell r="DV685">
            <v>0</v>
          </cell>
          <cell r="DW685">
            <v>0</v>
          </cell>
          <cell r="DX685">
            <v>0</v>
          </cell>
          <cell r="DY685">
            <v>0</v>
          </cell>
          <cell r="DZ685">
            <v>0</v>
          </cell>
          <cell r="EA685">
            <v>0</v>
          </cell>
          <cell r="EB685">
            <v>0</v>
          </cell>
          <cell r="EC685">
            <v>0</v>
          </cell>
          <cell r="ED685">
            <v>0</v>
          </cell>
          <cell r="EE685">
            <v>0</v>
          </cell>
        </row>
        <row r="686">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0</v>
          </cell>
          <cell r="CB686">
            <v>0</v>
          </cell>
          <cell r="CC686">
            <v>0</v>
          </cell>
          <cell r="CD686">
            <v>0</v>
          </cell>
          <cell r="CE686">
            <v>0</v>
          </cell>
          <cell r="CF686">
            <v>0</v>
          </cell>
          <cell r="CG686">
            <v>0</v>
          </cell>
          <cell r="CH686">
            <v>0</v>
          </cell>
          <cell r="CI686">
            <v>0</v>
          </cell>
          <cell r="CJ686">
            <v>0</v>
          </cell>
          <cell r="CK686">
            <v>0</v>
          </cell>
          <cell r="CL686">
            <v>0</v>
          </cell>
          <cell r="CM686">
            <v>0</v>
          </cell>
          <cell r="CN686">
            <v>0</v>
          </cell>
          <cell r="CO686">
            <v>0</v>
          </cell>
          <cell r="CP686">
            <v>0</v>
          </cell>
          <cell r="CQ686">
            <v>0</v>
          </cell>
          <cell r="CR686">
            <v>0</v>
          </cell>
          <cell r="CS686">
            <v>0</v>
          </cell>
          <cell r="CT686">
            <v>0</v>
          </cell>
          <cell r="CU686">
            <v>0</v>
          </cell>
          <cell r="CV686">
            <v>0</v>
          </cell>
          <cell r="CW686">
            <v>0</v>
          </cell>
          <cell r="CX686">
            <v>0</v>
          </cell>
          <cell r="CY686">
            <v>0</v>
          </cell>
          <cell r="CZ686">
            <v>0</v>
          </cell>
          <cell r="DA686">
            <v>0</v>
          </cell>
          <cell r="DB686">
            <v>0</v>
          </cell>
          <cell r="DC686">
            <v>0</v>
          </cell>
          <cell r="DD686">
            <v>0</v>
          </cell>
          <cell r="DE686">
            <v>0</v>
          </cell>
          <cell r="DF686">
            <v>0</v>
          </cell>
          <cell r="DG686">
            <v>0</v>
          </cell>
          <cell r="DH686">
            <v>0</v>
          </cell>
          <cell r="DI686">
            <v>0</v>
          </cell>
          <cell r="DJ686">
            <v>0</v>
          </cell>
          <cell r="DK686">
            <v>0</v>
          </cell>
          <cell r="DL686">
            <v>0</v>
          </cell>
          <cell r="DM686">
            <v>0</v>
          </cell>
          <cell r="DN686">
            <v>0</v>
          </cell>
          <cell r="DO686">
            <v>0</v>
          </cell>
          <cell r="DP686">
            <v>0</v>
          </cell>
          <cell r="DQ686">
            <v>0</v>
          </cell>
          <cell r="DR686">
            <v>0</v>
          </cell>
          <cell r="DS686">
            <v>0</v>
          </cell>
          <cell r="DT686">
            <v>0</v>
          </cell>
          <cell r="DU686">
            <v>0</v>
          </cell>
          <cell r="DV686">
            <v>0</v>
          </cell>
          <cell r="DW686">
            <v>0</v>
          </cell>
          <cell r="DX686">
            <v>0</v>
          </cell>
          <cell r="DY686">
            <v>0</v>
          </cell>
          <cell r="DZ686">
            <v>0</v>
          </cell>
          <cell r="EA686">
            <v>0</v>
          </cell>
          <cell r="EB686">
            <v>0</v>
          </cell>
          <cell r="EC686">
            <v>0</v>
          </cell>
          <cell r="ED686">
            <v>0</v>
          </cell>
          <cell r="EE686">
            <v>0</v>
          </cell>
        </row>
        <row r="687">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0</v>
          </cell>
          <cell r="CB687">
            <v>0</v>
          </cell>
          <cell r="CC687">
            <v>0</v>
          </cell>
          <cell r="CD687">
            <v>0</v>
          </cell>
          <cell r="CE687">
            <v>0</v>
          </cell>
          <cell r="CF687">
            <v>0</v>
          </cell>
          <cell r="CG687">
            <v>0</v>
          </cell>
          <cell r="CH687">
            <v>0</v>
          </cell>
          <cell r="CI687">
            <v>0</v>
          </cell>
          <cell r="CJ687">
            <v>0</v>
          </cell>
          <cell r="CK687">
            <v>0</v>
          </cell>
          <cell r="CL687">
            <v>0</v>
          </cell>
          <cell r="CM687">
            <v>0</v>
          </cell>
          <cell r="CN687">
            <v>0</v>
          </cell>
          <cell r="CO687">
            <v>0</v>
          </cell>
          <cell r="CP687">
            <v>0</v>
          </cell>
          <cell r="CQ687">
            <v>0</v>
          </cell>
          <cell r="CR687">
            <v>0</v>
          </cell>
          <cell r="CS687">
            <v>0</v>
          </cell>
          <cell r="CT687">
            <v>0</v>
          </cell>
          <cell r="CU687">
            <v>0</v>
          </cell>
          <cell r="CV687">
            <v>0</v>
          </cell>
          <cell r="CW687">
            <v>0</v>
          </cell>
          <cell r="CX687">
            <v>0</v>
          </cell>
          <cell r="CY687">
            <v>0</v>
          </cell>
          <cell r="CZ687">
            <v>0</v>
          </cell>
          <cell r="DA687">
            <v>0</v>
          </cell>
          <cell r="DB687">
            <v>0</v>
          </cell>
          <cell r="DC687">
            <v>0</v>
          </cell>
          <cell r="DD687">
            <v>0</v>
          </cell>
          <cell r="DE687">
            <v>0</v>
          </cell>
          <cell r="DF687">
            <v>0</v>
          </cell>
          <cell r="DG687">
            <v>0</v>
          </cell>
          <cell r="DH687">
            <v>0</v>
          </cell>
          <cell r="DI687">
            <v>0</v>
          </cell>
          <cell r="DJ687">
            <v>0</v>
          </cell>
          <cell r="DK687">
            <v>0</v>
          </cell>
          <cell r="DL687">
            <v>0</v>
          </cell>
          <cell r="DM687">
            <v>0</v>
          </cell>
          <cell r="DN687">
            <v>0</v>
          </cell>
          <cell r="DO687">
            <v>0</v>
          </cell>
          <cell r="DP687">
            <v>0</v>
          </cell>
          <cell r="DQ687">
            <v>0</v>
          </cell>
          <cell r="DR687">
            <v>0</v>
          </cell>
          <cell r="DS687">
            <v>0</v>
          </cell>
          <cell r="DT687">
            <v>0</v>
          </cell>
          <cell r="DU687">
            <v>0</v>
          </cell>
          <cell r="DV687">
            <v>0</v>
          </cell>
          <cell r="DW687">
            <v>0</v>
          </cell>
          <cell r="DX687">
            <v>0</v>
          </cell>
          <cell r="DY687">
            <v>0</v>
          </cell>
          <cell r="DZ687">
            <v>0</v>
          </cell>
          <cell r="EA687">
            <v>0</v>
          </cell>
          <cell r="EB687">
            <v>0</v>
          </cell>
          <cell r="EC687">
            <v>0</v>
          </cell>
          <cell r="ED687">
            <v>0</v>
          </cell>
          <cell r="EE687">
            <v>0</v>
          </cell>
        </row>
        <row r="688">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0</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cell r="DZ688">
            <v>0</v>
          </cell>
          <cell r="EA688">
            <v>0</v>
          </cell>
          <cell r="EB688">
            <v>0</v>
          </cell>
          <cell r="EC688">
            <v>0</v>
          </cell>
          <cell r="ED688">
            <v>0</v>
          </cell>
          <cell r="EE688">
            <v>0</v>
          </cell>
        </row>
        <row r="689">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0</v>
          </cell>
          <cell r="CB689">
            <v>0</v>
          </cell>
          <cell r="CC689">
            <v>0</v>
          </cell>
          <cell r="CD689">
            <v>0</v>
          </cell>
          <cell r="CE689">
            <v>0</v>
          </cell>
          <cell r="CF689">
            <v>0</v>
          </cell>
          <cell r="CG689">
            <v>0</v>
          </cell>
          <cell r="CH689">
            <v>0</v>
          </cell>
          <cell r="CI689">
            <v>0</v>
          </cell>
          <cell r="CJ689">
            <v>0</v>
          </cell>
          <cell r="CK689">
            <v>0</v>
          </cell>
          <cell r="CL689">
            <v>0</v>
          </cell>
          <cell r="CM689">
            <v>0</v>
          </cell>
          <cell r="CN689">
            <v>0</v>
          </cell>
          <cell r="CO689">
            <v>0</v>
          </cell>
          <cell r="CP689">
            <v>0</v>
          </cell>
          <cell r="CQ689">
            <v>0</v>
          </cell>
          <cell r="CR689">
            <v>0</v>
          </cell>
          <cell r="CS689">
            <v>0</v>
          </cell>
          <cell r="CT689">
            <v>0</v>
          </cell>
          <cell r="CU689">
            <v>0</v>
          </cell>
          <cell r="CV689">
            <v>0</v>
          </cell>
          <cell r="CW689">
            <v>0</v>
          </cell>
          <cell r="CX689">
            <v>0</v>
          </cell>
          <cell r="CY689">
            <v>0</v>
          </cell>
          <cell r="CZ689">
            <v>0</v>
          </cell>
          <cell r="DA689">
            <v>0</v>
          </cell>
          <cell r="DB689">
            <v>0</v>
          </cell>
          <cell r="DC689">
            <v>0</v>
          </cell>
          <cell r="DD689">
            <v>0</v>
          </cell>
          <cell r="DE689">
            <v>0</v>
          </cell>
          <cell r="DF689">
            <v>0</v>
          </cell>
          <cell r="DG689">
            <v>0</v>
          </cell>
          <cell r="DH689">
            <v>0</v>
          </cell>
          <cell r="DI689">
            <v>0</v>
          </cell>
          <cell r="DJ689">
            <v>0</v>
          </cell>
          <cell r="DK689">
            <v>0</v>
          </cell>
          <cell r="DL689">
            <v>0</v>
          </cell>
          <cell r="DM689">
            <v>0</v>
          </cell>
          <cell r="DN689">
            <v>0</v>
          </cell>
          <cell r="DO689">
            <v>0</v>
          </cell>
          <cell r="DP689">
            <v>0</v>
          </cell>
          <cell r="DQ689">
            <v>0</v>
          </cell>
          <cell r="DR689">
            <v>0</v>
          </cell>
          <cell r="DS689">
            <v>0</v>
          </cell>
          <cell r="DT689">
            <v>0</v>
          </cell>
          <cell r="DU689">
            <v>0</v>
          </cell>
          <cell r="DV689">
            <v>0</v>
          </cell>
          <cell r="DW689">
            <v>0</v>
          </cell>
          <cell r="DX689">
            <v>0</v>
          </cell>
          <cell r="DY689">
            <v>0</v>
          </cell>
          <cell r="DZ689">
            <v>0</v>
          </cell>
          <cell r="EA689">
            <v>0</v>
          </cell>
          <cell r="EB689">
            <v>0</v>
          </cell>
          <cell r="EC689">
            <v>0</v>
          </cell>
          <cell r="ED689">
            <v>0</v>
          </cell>
          <cell r="EE689">
            <v>0</v>
          </cell>
        </row>
        <row r="690">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0</v>
          </cell>
          <cell r="CB690">
            <v>0</v>
          </cell>
          <cell r="CC690">
            <v>0</v>
          </cell>
          <cell r="CD690">
            <v>0</v>
          </cell>
          <cell r="CE690">
            <v>0</v>
          </cell>
          <cell r="CF690">
            <v>0</v>
          </cell>
          <cell r="CG690">
            <v>0</v>
          </cell>
          <cell r="CH690">
            <v>0</v>
          </cell>
          <cell r="CI690">
            <v>0</v>
          </cell>
          <cell r="CJ690">
            <v>0</v>
          </cell>
          <cell r="CK690">
            <v>0</v>
          </cell>
          <cell r="CL690">
            <v>0</v>
          </cell>
          <cell r="CM690">
            <v>0</v>
          </cell>
          <cell r="CN690">
            <v>0</v>
          </cell>
          <cell r="CO690">
            <v>0</v>
          </cell>
          <cell r="CP690">
            <v>0</v>
          </cell>
          <cell r="CQ690">
            <v>0</v>
          </cell>
          <cell r="CR690">
            <v>0</v>
          </cell>
          <cell r="CS690">
            <v>0</v>
          </cell>
          <cell r="CT690">
            <v>0</v>
          </cell>
          <cell r="CU690">
            <v>0</v>
          </cell>
          <cell r="CV690">
            <v>0</v>
          </cell>
          <cell r="CW690">
            <v>0</v>
          </cell>
          <cell r="CX690">
            <v>0</v>
          </cell>
          <cell r="CY690">
            <v>0</v>
          </cell>
          <cell r="CZ690">
            <v>0</v>
          </cell>
          <cell r="DA690">
            <v>0</v>
          </cell>
          <cell r="DB690">
            <v>0</v>
          </cell>
          <cell r="DC690">
            <v>0</v>
          </cell>
          <cell r="DD690">
            <v>0</v>
          </cell>
          <cell r="DE690">
            <v>0</v>
          </cell>
          <cell r="DF690">
            <v>0</v>
          </cell>
          <cell r="DG690">
            <v>0</v>
          </cell>
          <cell r="DH690">
            <v>0</v>
          </cell>
          <cell r="DI690">
            <v>0</v>
          </cell>
          <cell r="DJ690">
            <v>0</v>
          </cell>
          <cell r="DK690">
            <v>0</v>
          </cell>
          <cell r="DL690">
            <v>0</v>
          </cell>
          <cell r="DM690">
            <v>0</v>
          </cell>
          <cell r="DN690">
            <v>0</v>
          </cell>
          <cell r="DO690">
            <v>0</v>
          </cell>
          <cell r="DP690">
            <v>0</v>
          </cell>
          <cell r="DQ690">
            <v>0</v>
          </cell>
          <cell r="DR690">
            <v>0</v>
          </cell>
          <cell r="DS690">
            <v>0</v>
          </cell>
          <cell r="DT690">
            <v>0</v>
          </cell>
          <cell r="DU690">
            <v>0</v>
          </cell>
          <cell r="DV690">
            <v>0</v>
          </cell>
          <cell r="DW690">
            <v>0</v>
          </cell>
          <cell r="DX690">
            <v>0</v>
          </cell>
          <cell r="DY690">
            <v>0</v>
          </cell>
          <cell r="DZ690">
            <v>0</v>
          </cell>
          <cell r="EA690">
            <v>0</v>
          </cell>
          <cell r="EB690">
            <v>0</v>
          </cell>
          <cell r="EC690">
            <v>0</v>
          </cell>
          <cell r="ED690">
            <v>0</v>
          </cell>
          <cell r="EE690">
            <v>0</v>
          </cell>
        </row>
        <row r="691">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0</v>
          </cell>
          <cell r="CB691">
            <v>0</v>
          </cell>
          <cell r="CC691">
            <v>0</v>
          </cell>
          <cell r="CD691">
            <v>0</v>
          </cell>
          <cell r="CE691">
            <v>0</v>
          </cell>
          <cell r="CF691">
            <v>0</v>
          </cell>
          <cell r="CG691">
            <v>0</v>
          </cell>
          <cell r="CH691">
            <v>0</v>
          </cell>
          <cell r="CI691">
            <v>0</v>
          </cell>
          <cell r="CJ691">
            <v>0</v>
          </cell>
          <cell r="CK691">
            <v>0</v>
          </cell>
          <cell r="CL691">
            <v>0</v>
          </cell>
          <cell r="CM691">
            <v>0</v>
          </cell>
          <cell r="CN691">
            <v>0</v>
          </cell>
          <cell r="CO691">
            <v>0</v>
          </cell>
          <cell r="CP691">
            <v>0</v>
          </cell>
          <cell r="CQ691">
            <v>0</v>
          </cell>
          <cell r="CR691">
            <v>0</v>
          </cell>
          <cell r="CS691">
            <v>0</v>
          </cell>
          <cell r="CT691">
            <v>0</v>
          </cell>
          <cell r="CU691">
            <v>0</v>
          </cell>
          <cell r="CV691">
            <v>0</v>
          </cell>
          <cell r="CW691">
            <v>0</v>
          </cell>
          <cell r="CX691">
            <v>0</v>
          </cell>
          <cell r="CY691">
            <v>0</v>
          </cell>
          <cell r="CZ691">
            <v>0</v>
          </cell>
          <cell r="DA691">
            <v>0</v>
          </cell>
          <cell r="DB691">
            <v>0</v>
          </cell>
          <cell r="DC691">
            <v>0</v>
          </cell>
          <cell r="DD691">
            <v>0</v>
          </cell>
          <cell r="DE691">
            <v>0</v>
          </cell>
          <cell r="DF691">
            <v>0</v>
          </cell>
          <cell r="DG691">
            <v>0</v>
          </cell>
          <cell r="DH691">
            <v>0</v>
          </cell>
          <cell r="DI691">
            <v>0</v>
          </cell>
          <cell r="DJ691">
            <v>0</v>
          </cell>
          <cell r="DK691">
            <v>0</v>
          </cell>
          <cell r="DL691">
            <v>0</v>
          </cell>
          <cell r="DM691">
            <v>0</v>
          </cell>
          <cell r="DN691">
            <v>0</v>
          </cell>
          <cell r="DO691">
            <v>0</v>
          </cell>
          <cell r="DP691">
            <v>0</v>
          </cell>
          <cell r="DQ691">
            <v>0</v>
          </cell>
          <cell r="DR691">
            <v>0</v>
          </cell>
          <cell r="DS691">
            <v>0</v>
          </cell>
          <cell r="DT691">
            <v>0</v>
          </cell>
          <cell r="DU691">
            <v>0</v>
          </cell>
          <cell r="DV691">
            <v>0</v>
          </cell>
          <cell r="DW691">
            <v>0</v>
          </cell>
          <cell r="DX691">
            <v>0</v>
          </cell>
          <cell r="DY691">
            <v>0</v>
          </cell>
          <cell r="DZ691">
            <v>0</v>
          </cell>
          <cell r="EA691">
            <v>0</v>
          </cell>
          <cell r="EB691">
            <v>0</v>
          </cell>
          <cell r="EC691">
            <v>0</v>
          </cell>
          <cell r="ED691">
            <v>0</v>
          </cell>
          <cell r="EE691">
            <v>0</v>
          </cell>
        </row>
        <row r="692">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0</v>
          </cell>
          <cell r="CB692">
            <v>0</v>
          </cell>
          <cell r="CC692">
            <v>0</v>
          </cell>
          <cell r="CD692">
            <v>0</v>
          </cell>
          <cell r="CE692">
            <v>0</v>
          </cell>
          <cell r="CF692">
            <v>0</v>
          </cell>
          <cell r="CG692">
            <v>0</v>
          </cell>
          <cell r="CH692">
            <v>0</v>
          </cell>
          <cell r="CI692">
            <v>0</v>
          </cell>
          <cell r="CJ692">
            <v>0</v>
          </cell>
          <cell r="CK692">
            <v>0</v>
          </cell>
          <cell r="CL692">
            <v>0</v>
          </cell>
          <cell r="CM692">
            <v>0</v>
          </cell>
          <cell r="CN692">
            <v>0</v>
          </cell>
          <cell r="CO692">
            <v>0</v>
          </cell>
          <cell r="CP692">
            <v>0</v>
          </cell>
          <cell r="CQ692">
            <v>0</v>
          </cell>
          <cell r="CR692">
            <v>0</v>
          </cell>
          <cell r="CS692">
            <v>0</v>
          </cell>
          <cell r="CT692">
            <v>0</v>
          </cell>
          <cell r="CU692">
            <v>0</v>
          </cell>
          <cell r="CV692">
            <v>0</v>
          </cell>
          <cell r="CW692">
            <v>0</v>
          </cell>
          <cell r="CX692">
            <v>0</v>
          </cell>
          <cell r="CY692">
            <v>0</v>
          </cell>
          <cell r="CZ692">
            <v>0</v>
          </cell>
          <cell r="DA692">
            <v>0</v>
          </cell>
          <cell r="DB692">
            <v>0</v>
          </cell>
          <cell r="DC692">
            <v>0</v>
          </cell>
          <cell r="DD692">
            <v>0</v>
          </cell>
          <cell r="DE692">
            <v>0</v>
          </cell>
          <cell r="DF692">
            <v>0</v>
          </cell>
          <cell r="DG692">
            <v>0</v>
          </cell>
          <cell r="DH692">
            <v>0</v>
          </cell>
          <cell r="DI692">
            <v>0</v>
          </cell>
          <cell r="DJ692">
            <v>0</v>
          </cell>
          <cell r="DK692">
            <v>0</v>
          </cell>
          <cell r="DL692">
            <v>0</v>
          </cell>
          <cell r="DM692">
            <v>0</v>
          </cell>
          <cell r="DN692">
            <v>0</v>
          </cell>
          <cell r="DO692">
            <v>0</v>
          </cell>
          <cell r="DP692">
            <v>0</v>
          </cell>
          <cell r="DQ692">
            <v>0</v>
          </cell>
          <cell r="DR692">
            <v>0</v>
          </cell>
          <cell r="DS692">
            <v>0</v>
          </cell>
          <cell r="DT692">
            <v>0</v>
          </cell>
          <cell r="DU692">
            <v>0</v>
          </cell>
          <cell r="DV692">
            <v>0</v>
          </cell>
          <cell r="DW692">
            <v>0</v>
          </cell>
          <cell r="DX692">
            <v>0</v>
          </cell>
          <cell r="DY692">
            <v>0</v>
          </cell>
          <cell r="DZ692">
            <v>0</v>
          </cell>
          <cell r="EA692">
            <v>0</v>
          </cell>
          <cell r="EB692">
            <v>0</v>
          </cell>
          <cell r="EC692">
            <v>0</v>
          </cell>
          <cell r="ED692">
            <v>0</v>
          </cell>
          <cell r="EE692">
            <v>0</v>
          </cell>
        </row>
        <row r="693">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0</v>
          </cell>
          <cell r="CB693">
            <v>0</v>
          </cell>
          <cell r="CC693">
            <v>0</v>
          </cell>
          <cell r="CD693">
            <v>0</v>
          </cell>
          <cell r="CE693">
            <v>0</v>
          </cell>
          <cell r="CF693">
            <v>0</v>
          </cell>
          <cell r="CG693">
            <v>0</v>
          </cell>
          <cell r="CH693">
            <v>0</v>
          </cell>
          <cell r="CI693">
            <v>0</v>
          </cell>
          <cell r="CJ693">
            <v>0</v>
          </cell>
          <cell r="CK693">
            <v>0</v>
          </cell>
          <cell r="CL693">
            <v>0</v>
          </cell>
          <cell r="CM693">
            <v>0</v>
          </cell>
          <cell r="CN693">
            <v>0</v>
          </cell>
          <cell r="CO693">
            <v>0</v>
          </cell>
          <cell r="CP693">
            <v>0</v>
          </cell>
          <cell r="CQ693">
            <v>0</v>
          </cell>
          <cell r="CR693">
            <v>0</v>
          </cell>
          <cell r="CS693">
            <v>0</v>
          </cell>
          <cell r="CT693">
            <v>0</v>
          </cell>
          <cell r="CU693">
            <v>0</v>
          </cell>
          <cell r="CV693">
            <v>0</v>
          </cell>
          <cell r="CW693">
            <v>0</v>
          </cell>
          <cell r="CX693">
            <v>0</v>
          </cell>
          <cell r="CY693">
            <v>0</v>
          </cell>
          <cell r="CZ693">
            <v>0</v>
          </cell>
          <cell r="DA693">
            <v>0</v>
          </cell>
          <cell r="DB693">
            <v>0</v>
          </cell>
          <cell r="DC693">
            <v>0</v>
          </cell>
          <cell r="DD693">
            <v>0</v>
          </cell>
          <cell r="DE693">
            <v>0</v>
          </cell>
          <cell r="DF693">
            <v>0</v>
          </cell>
          <cell r="DG693">
            <v>0</v>
          </cell>
          <cell r="DH693">
            <v>0</v>
          </cell>
          <cell r="DI693">
            <v>0</v>
          </cell>
          <cell r="DJ693">
            <v>0</v>
          </cell>
          <cell r="DK693">
            <v>0</v>
          </cell>
          <cell r="DL693">
            <v>0</v>
          </cell>
          <cell r="DM693">
            <v>0</v>
          </cell>
          <cell r="DN693">
            <v>0</v>
          </cell>
          <cell r="DO693">
            <v>0</v>
          </cell>
          <cell r="DP693">
            <v>0</v>
          </cell>
          <cell r="DQ693">
            <v>0</v>
          </cell>
          <cell r="DR693">
            <v>0</v>
          </cell>
          <cell r="DS693">
            <v>0</v>
          </cell>
          <cell r="DT693">
            <v>0</v>
          </cell>
          <cell r="DU693">
            <v>0</v>
          </cell>
          <cell r="DV693">
            <v>0</v>
          </cell>
          <cell r="DW693">
            <v>0</v>
          </cell>
          <cell r="DX693">
            <v>0</v>
          </cell>
          <cell r="DY693">
            <v>0</v>
          </cell>
          <cell r="DZ693">
            <v>0</v>
          </cell>
          <cell r="EA693">
            <v>0</v>
          </cell>
          <cell r="EB693">
            <v>0</v>
          </cell>
          <cell r="EC693">
            <v>0</v>
          </cell>
          <cell r="ED693">
            <v>0</v>
          </cell>
          <cell r="EE693">
            <v>0</v>
          </cell>
        </row>
        <row r="694">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0</v>
          </cell>
          <cell r="CB694">
            <v>0</v>
          </cell>
          <cell r="CC694">
            <v>0</v>
          </cell>
          <cell r="CD694">
            <v>0</v>
          </cell>
          <cell r="CE694">
            <v>0</v>
          </cell>
          <cell r="CF694">
            <v>0</v>
          </cell>
          <cell r="CG694">
            <v>0</v>
          </cell>
          <cell r="CH694">
            <v>0</v>
          </cell>
          <cell r="CI694">
            <v>0</v>
          </cell>
          <cell r="CJ694">
            <v>0</v>
          </cell>
          <cell r="CK694">
            <v>0</v>
          </cell>
          <cell r="CL694">
            <v>0</v>
          </cell>
          <cell r="CM694">
            <v>0</v>
          </cell>
          <cell r="CN694">
            <v>0</v>
          </cell>
          <cell r="CO694">
            <v>0</v>
          </cell>
          <cell r="CP694">
            <v>0</v>
          </cell>
          <cell r="CQ694">
            <v>0</v>
          </cell>
          <cell r="CR694">
            <v>0</v>
          </cell>
          <cell r="CS694">
            <v>0</v>
          </cell>
          <cell r="CT694">
            <v>0</v>
          </cell>
          <cell r="CU694">
            <v>0</v>
          </cell>
          <cell r="CV694">
            <v>0</v>
          </cell>
          <cell r="CW694">
            <v>0</v>
          </cell>
          <cell r="CX694">
            <v>0</v>
          </cell>
          <cell r="CY694">
            <v>0</v>
          </cell>
          <cell r="CZ694">
            <v>0</v>
          </cell>
          <cell r="DA694">
            <v>0</v>
          </cell>
          <cell r="DB694">
            <v>0</v>
          </cell>
          <cell r="DC694">
            <v>0</v>
          </cell>
          <cell r="DD694">
            <v>0</v>
          </cell>
          <cell r="DE694">
            <v>0</v>
          </cell>
          <cell r="DF694">
            <v>0</v>
          </cell>
          <cell r="DG694">
            <v>0</v>
          </cell>
          <cell r="DH694">
            <v>0</v>
          </cell>
          <cell r="DI694">
            <v>0</v>
          </cell>
          <cell r="DJ694">
            <v>0</v>
          </cell>
          <cell r="DK694">
            <v>0</v>
          </cell>
          <cell r="DL694">
            <v>0</v>
          </cell>
          <cell r="DM694">
            <v>0</v>
          </cell>
          <cell r="DN694">
            <v>0</v>
          </cell>
          <cell r="DO694">
            <v>0</v>
          </cell>
          <cell r="DP694">
            <v>0</v>
          </cell>
          <cell r="DQ694">
            <v>0</v>
          </cell>
          <cell r="DR694">
            <v>0</v>
          </cell>
          <cell r="DS694">
            <v>0</v>
          </cell>
          <cell r="DT694">
            <v>0</v>
          </cell>
          <cell r="DU694">
            <v>0</v>
          </cell>
          <cell r="DV694">
            <v>0</v>
          </cell>
          <cell r="DW694">
            <v>0</v>
          </cell>
          <cell r="DX694">
            <v>0</v>
          </cell>
          <cell r="DY694">
            <v>0</v>
          </cell>
          <cell r="DZ694">
            <v>0</v>
          </cell>
          <cell r="EA694">
            <v>0</v>
          </cell>
          <cell r="EB694">
            <v>0</v>
          </cell>
          <cell r="EC694">
            <v>0</v>
          </cell>
          <cell r="ED694">
            <v>0</v>
          </cell>
          <cell r="EE694">
            <v>0</v>
          </cell>
        </row>
        <row r="695">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0</v>
          </cell>
          <cell r="CB695">
            <v>0</v>
          </cell>
          <cell r="CC695">
            <v>0</v>
          </cell>
          <cell r="CD695">
            <v>0</v>
          </cell>
          <cell r="CE695">
            <v>0</v>
          </cell>
          <cell r="CF695">
            <v>0</v>
          </cell>
          <cell r="CG695">
            <v>0</v>
          </cell>
          <cell r="CH695">
            <v>0</v>
          </cell>
          <cell r="CI695">
            <v>0</v>
          </cell>
          <cell r="CJ695">
            <v>0</v>
          </cell>
          <cell r="CK695">
            <v>0</v>
          </cell>
          <cell r="CL695">
            <v>0</v>
          </cell>
          <cell r="CM695">
            <v>0</v>
          </cell>
          <cell r="CN695">
            <v>0</v>
          </cell>
          <cell r="CO695">
            <v>0</v>
          </cell>
          <cell r="CP695">
            <v>0</v>
          </cell>
          <cell r="CQ695">
            <v>0</v>
          </cell>
          <cell r="CR695">
            <v>0</v>
          </cell>
          <cell r="CS695">
            <v>0</v>
          </cell>
          <cell r="CT695">
            <v>0</v>
          </cell>
          <cell r="CU695">
            <v>0</v>
          </cell>
          <cell r="CV695">
            <v>0</v>
          </cell>
          <cell r="CW695">
            <v>0</v>
          </cell>
          <cell r="CX695">
            <v>0</v>
          </cell>
          <cell r="CY695">
            <v>0</v>
          </cell>
          <cell r="CZ695">
            <v>0</v>
          </cell>
          <cell r="DA695">
            <v>0</v>
          </cell>
          <cell r="DB695">
            <v>0</v>
          </cell>
          <cell r="DC695">
            <v>0</v>
          </cell>
          <cell r="DD695">
            <v>0</v>
          </cell>
          <cell r="DE695">
            <v>0</v>
          </cell>
          <cell r="DF695">
            <v>0</v>
          </cell>
          <cell r="DG695">
            <v>0</v>
          </cell>
          <cell r="DH695">
            <v>0</v>
          </cell>
          <cell r="DI695">
            <v>0</v>
          </cell>
          <cell r="DJ695">
            <v>0</v>
          </cell>
          <cell r="DK695">
            <v>0</v>
          </cell>
          <cell r="DL695">
            <v>0</v>
          </cell>
          <cell r="DM695">
            <v>0</v>
          </cell>
          <cell r="DN695">
            <v>0</v>
          </cell>
          <cell r="DO695">
            <v>0</v>
          </cell>
          <cell r="DP695">
            <v>0</v>
          </cell>
          <cell r="DQ695">
            <v>0</v>
          </cell>
          <cell r="DR695">
            <v>0</v>
          </cell>
          <cell r="DS695">
            <v>0</v>
          </cell>
          <cell r="DT695">
            <v>0</v>
          </cell>
          <cell r="DU695">
            <v>0</v>
          </cell>
          <cell r="DV695">
            <v>0</v>
          </cell>
          <cell r="DW695">
            <v>0</v>
          </cell>
          <cell r="DX695">
            <v>0</v>
          </cell>
          <cell r="DY695">
            <v>0</v>
          </cell>
          <cell r="DZ695">
            <v>0</v>
          </cell>
          <cell r="EA695">
            <v>0</v>
          </cell>
          <cell r="EB695">
            <v>0</v>
          </cell>
          <cell r="EC695">
            <v>0</v>
          </cell>
          <cell r="ED695">
            <v>0</v>
          </cell>
          <cell r="EE695">
            <v>0</v>
          </cell>
        </row>
        <row r="696">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0</v>
          </cell>
          <cell r="CB696">
            <v>0</v>
          </cell>
          <cell r="CC696">
            <v>0</v>
          </cell>
          <cell r="CD696">
            <v>0</v>
          </cell>
          <cell r="CE696">
            <v>0</v>
          </cell>
          <cell r="CF696">
            <v>0</v>
          </cell>
          <cell r="CG696">
            <v>0</v>
          </cell>
          <cell r="CH696">
            <v>0</v>
          </cell>
          <cell r="CI696">
            <v>0</v>
          </cell>
          <cell r="CJ696">
            <v>0</v>
          </cell>
          <cell r="CK696">
            <v>0</v>
          </cell>
          <cell r="CL696">
            <v>0</v>
          </cell>
          <cell r="CM696">
            <v>0</v>
          </cell>
          <cell r="CN696">
            <v>0</v>
          </cell>
          <cell r="CO696">
            <v>0</v>
          </cell>
          <cell r="CP696">
            <v>0</v>
          </cell>
          <cell r="CQ696">
            <v>0</v>
          </cell>
          <cell r="CR696">
            <v>0</v>
          </cell>
          <cell r="CS696">
            <v>0</v>
          </cell>
          <cell r="CT696">
            <v>0</v>
          </cell>
          <cell r="CU696">
            <v>0</v>
          </cell>
          <cell r="CV696">
            <v>0</v>
          </cell>
          <cell r="CW696">
            <v>0</v>
          </cell>
          <cell r="CX696">
            <v>0</v>
          </cell>
          <cell r="CY696">
            <v>0</v>
          </cell>
          <cell r="CZ696">
            <v>0</v>
          </cell>
          <cell r="DA696">
            <v>0</v>
          </cell>
          <cell r="DB696">
            <v>0</v>
          </cell>
          <cell r="DC696">
            <v>0</v>
          </cell>
          <cell r="DD696">
            <v>0</v>
          </cell>
          <cell r="DE696">
            <v>0</v>
          </cell>
          <cell r="DF696">
            <v>0</v>
          </cell>
          <cell r="DG696">
            <v>0</v>
          </cell>
          <cell r="DH696">
            <v>0</v>
          </cell>
          <cell r="DI696">
            <v>0</v>
          </cell>
          <cell r="DJ696">
            <v>0</v>
          </cell>
          <cell r="DK696">
            <v>0</v>
          </cell>
          <cell r="DL696">
            <v>0</v>
          </cell>
          <cell r="DM696">
            <v>0</v>
          </cell>
          <cell r="DN696">
            <v>0</v>
          </cell>
          <cell r="DO696">
            <v>0</v>
          </cell>
          <cell r="DP696">
            <v>0</v>
          </cell>
          <cell r="DQ696">
            <v>0</v>
          </cell>
          <cell r="DR696">
            <v>0</v>
          </cell>
          <cell r="DS696">
            <v>0</v>
          </cell>
          <cell r="DT696">
            <v>0</v>
          </cell>
          <cell r="DU696">
            <v>0</v>
          </cell>
          <cell r="DV696">
            <v>0</v>
          </cell>
          <cell r="DW696">
            <v>0</v>
          </cell>
          <cell r="DX696">
            <v>0</v>
          </cell>
          <cell r="DY696">
            <v>0</v>
          </cell>
          <cell r="DZ696">
            <v>0</v>
          </cell>
          <cell r="EA696">
            <v>0</v>
          </cell>
          <cell r="EB696">
            <v>0</v>
          </cell>
          <cell r="EC696">
            <v>0</v>
          </cell>
          <cell r="ED696">
            <v>0</v>
          </cell>
          <cell r="EE696">
            <v>0</v>
          </cell>
        </row>
        <row r="697">
          <cell r="A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0</v>
          </cell>
          <cell r="CB697">
            <v>0</v>
          </cell>
          <cell r="CC697">
            <v>0</v>
          </cell>
          <cell r="CD697">
            <v>0</v>
          </cell>
          <cell r="CE697">
            <v>0</v>
          </cell>
          <cell r="CF697">
            <v>0</v>
          </cell>
          <cell r="CG697">
            <v>0</v>
          </cell>
          <cell r="CH697">
            <v>0</v>
          </cell>
          <cell r="CI697">
            <v>0</v>
          </cell>
          <cell r="CJ697">
            <v>0</v>
          </cell>
          <cell r="CK697">
            <v>0</v>
          </cell>
          <cell r="CL697">
            <v>0</v>
          </cell>
          <cell r="CM697">
            <v>0</v>
          </cell>
          <cell r="CN697">
            <v>0</v>
          </cell>
          <cell r="CO697">
            <v>0</v>
          </cell>
          <cell r="CP697">
            <v>0</v>
          </cell>
          <cell r="CQ697">
            <v>0</v>
          </cell>
          <cell r="CR697">
            <v>0</v>
          </cell>
          <cell r="CS697">
            <v>0</v>
          </cell>
          <cell r="CT697">
            <v>0</v>
          </cell>
          <cell r="CU697">
            <v>0</v>
          </cell>
          <cell r="CV697">
            <v>0</v>
          </cell>
          <cell r="CW697">
            <v>0</v>
          </cell>
          <cell r="CX697">
            <v>0</v>
          </cell>
          <cell r="CY697">
            <v>0</v>
          </cell>
          <cell r="CZ697">
            <v>0</v>
          </cell>
          <cell r="DA697">
            <v>0</v>
          </cell>
          <cell r="DB697">
            <v>0</v>
          </cell>
          <cell r="DC697">
            <v>0</v>
          </cell>
          <cell r="DD697">
            <v>0</v>
          </cell>
          <cell r="DE697">
            <v>0</v>
          </cell>
          <cell r="DF697">
            <v>0</v>
          </cell>
          <cell r="DG697">
            <v>0</v>
          </cell>
          <cell r="DH697">
            <v>0</v>
          </cell>
          <cell r="DI697">
            <v>0</v>
          </cell>
          <cell r="DJ697">
            <v>0</v>
          </cell>
          <cell r="DK697">
            <v>0</v>
          </cell>
          <cell r="DL697">
            <v>0</v>
          </cell>
          <cell r="DM697">
            <v>0</v>
          </cell>
          <cell r="DN697">
            <v>0</v>
          </cell>
          <cell r="DO697">
            <v>0</v>
          </cell>
          <cell r="DP697">
            <v>0</v>
          </cell>
          <cell r="DQ697">
            <v>0</v>
          </cell>
          <cell r="DR697">
            <v>0</v>
          </cell>
          <cell r="DS697">
            <v>0</v>
          </cell>
          <cell r="DT697">
            <v>0</v>
          </cell>
          <cell r="DU697">
            <v>0</v>
          </cell>
          <cell r="DV697">
            <v>0</v>
          </cell>
          <cell r="DW697">
            <v>0</v>
          </cell>
          <cell r="DX697">
            <v>0</v>
          </cell>
          <cell r="DY697">
            <v>0</v>
          </cell>
          <cell r="DZ697">
            <v>0</v>
          </cell>
          <cell r="EA697">
            <v>0</v>
          </cell>
          <cell r="EB697">
            <v>0</v>
          </cell>
          <cell r="EC697">
            <v>0</v>
          </cell>
          <cell r="ED697">
            <v>0</v>
          </cell>
          <cell r="EE697">
            <v>0</v>
          </cell>
        </row>
        <row r="698">
          <cell r="A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0</v>
          </cell>
          <cell r="CB698">
            <v>0</v>
          </cell>
          <cell r="CC698">
            <v>0</v>
          </cell>
          <cell r="CD698">
            <v>0</v>
          </cell>
          <cell r="CE698">
            <v>0</v>
          </cell>
          <cell r="CF698">
            <v>0</v>
          </cell>
          <cell r="CG698">
            <v>0</v>
          </cell>
          <cell r="CH698">
            <v>0</v>
          </cell>
          <cell r="CI698">
            <v>0</v>
          </cell>
          <cell r="CJ698">
            <v>0</v>
          </cell>
          <cell r="CK698">
            <v>0</v>
          </cell>
          <cell r="CL698">
            <v>0</v>
          </cell>
          <cell r="CM698">
            <v>0</v>
          </cell>
          <cell r="CN698">
            <v>0</v>
          </cell>
          <cell r="CO698">
            <v>0</v>
          </cell>
          <cell r="CP698">
            <v>0</v>
          </cell>
          <cell r="CQ698">
            <v>0</v>
          </cell>
          <cell r="CR698">
            <v>0</v>
          </cell>
          <cell r="CS698">
            <v>0</v>
          </cell>
          <cell r="CT698">
            <v>0</v>
          </cell>
          <cell r="CU698">
            <v>0</v>
          </cell>
          <cell r="CV698">
            <v>0</v>
          </cell>
          <cell r="CW698">
            <v>0</v>
          </cell>
          <cell r="CX698">
            <v>0</v>
          </cell>
          <cell r="CY698">
            <v>0</v>
          </cell>
          <cell r="CZ698">
            <v>0</v>
          </cell>
          <cell r="DA698">
            <v>0</v>
          </cell>
          <cell r="DB698">
            <v>0</v>
          </cell>
          <cell r="DC698">
            <v>0</v>
          </cell>
          <cell r="DD698">
            <v>0</v>
          </cell>
          <cell r="DE698">
            <v>0</v>
          </cell>
          <cell r="DF698">
            <v>0</v>
          </cell>
          <cell r="DG698">
            <v>0</v>
          </cell>
          <cell r="DH698">
            <v>0</v>
          </cell>
          <cell r="DI698">
            <v>0</v>
          </cell>
          <cell r="DJ698">
            <v>0</v>
          </cell>
          <cell r="DK698">
            <v>0</v>
          </cell>
          <cell r="DL698">
            <v>0</v>
          </cell>
          <cell r="DM698">
            <v>0</v>
          </cell>
          <cell r="DN698">
            <v>0</v>
          </cell>
          <cell r="DO698">
            <v>0</v>
          </cell>
          <cell r="DP698">
            <v>0</v>
          </cell>
          <cell r="DQ698">
            <v>0</v>
          </cell>
          <cell r="DR698">
            <v>0</v>
          </cell>
          <cell r="DS698">
            <v>0</v>
          </cell>
          <cell r="DT698">
            <v>0</v>
          </cell>
          <cell r="DU698">
            <v>0</v>
          </cell>
          <cell r="DV698">
            <v>0</v>
          </cell>
          <cell r="DW698">
            <v>0</v>
          </cell>
          <cell r="DX698">
            <v>0</v>
          </cell>
          <cell r="DY698">
            <v>0</v>
          </cell>
          <cell r="DZ698">
            <v>0</v>
          </cell>
          <cell r="EA698">
            <v>0</v>
          </cell>
          <cell r="EB698">
            <v>0</v>
          </cell>
          <cell r="EC698">
            <v>0</v>
          </cell>
          <cell r="ED698">
            <v>0</v>
          </cell>
          <cell r="EE698">
            <v>0</v>
          </cell>
        </row>
        <row r="699">
          <cell r="A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0</v>
          </cell>
          <cell r="CB699">
            <v>0</v>
          </cell>
          <cell r="CC699">
            <v>0</v>
          </cell>
          <cell r="CD699">
            <v>0</v>
          </cell>
          <cell r="CE699">
            <v>0</v>
          </cell>
          <cell r="CF699">
            <v>0</v>
          </cell>
          <cell r="CG699">
            <v>0</v>
          </cell>
          <cell r="CH699">
            <v>0</v>
          </cell>
          <cell r="CI699">
            <v>0</v>
          </cell>
          <cell r="CJ699">
            <v>0</v>
          </cell>
          <cell r="CK699">
            <v>0</v>
          </cell>
          <cell r="CL699">
            <v>0</v>
          </cell>
          <cell r="CM699">
            <v>0</v>
          </cell>
          <cell r="CN699">
            <v>0</v>
          </cell>
          <cell r="CO699">
            <v>0</v>
          </cell>
          <cell r="CP699">
            <v>0</v>
          </cell>
          <cell r="CQ699">
            <v>0</v>
          </cell>
          <cell r="CR699">
            <v>0</v>
          </cell>
          <cell r="CS699">
            <v>0</v>
          </cell>
          <cell r="CT699">
            <v>0</v>
          </cell>
          <cell r="CU699">
            <v>0</v>
          </cell>
          <cell r="CV699">
            <v>0</v>
          </cell>
          <cell r="CW699">
            <v>0</v>
          </cell>
          <cell r="CX699">
            <v>0</v>
          </cell>
          <cell r="CY699">
            <v>0</v>
          </cell>
          <cell r="CZ699">
            <v>0</v>
          </cell>
          <cell r="DA699">
            <v>0</v>
          </cell>
          <cell r="DB699">
            <v>0</v>
          </cell>
          <cell r="DC699">
            <v>0</v>
          </cell>
          <cell r="DD699">
            <v>0</v>
          </cell>
          <cell r="DE699">
            <v>0</v>
          </cell>
          <cell r="DF699">
            <v>0</v>
          </cell>
          <cell r="DG699">
            <v>0</v>
          </cell>
          <cell r="DH699">
            <v>0</v>
          </cell>
          <cell r="DI699">
            <v>0</v>
          </cell>
          <cell r="DJ699">
            <v>0</v>
          </cell>
          <cell r="DK699">
            <v>0</v>
          </cell>
          <cell r="DL699">
            <v>0</v>
          </cell>
          <cell r="DM699">
            <v>0</v>
          </cell>
          <cell r="DN699">
            <v>0</v>
          </cell>
          <cell r="DO699">
            <v>0</v>
          </cell>
          <cell r="DP699">
            <v>0</v>
          </cell>
          <cell r="DQ699">
            <v>0</v>
          </cell>
          <cell r="DR699">
            <v>0</v>
          </cell>
          <cell r="DS699">
            <v>0</v>
          </cell>
          <cell r="DT699">
            <v>0</v>
          </cell>
          <cell r="DU699">
            <v>0</v>
          </cell>
          <cell r="DV699">
            <v>0</v>
          </cell>
          <cell r="DW699">
            <v>0</v>
          </cell>
          <cell r="DX699">
            <v>0</v>
          </cell>
          <cell r="DY699">
            <v>0</v>
          </cell>
          <cell r="DZ699">
            <v>0</v>
          </cell>
          <cell r="EA699">
            <v>0</v>
          </cell>
          <cell r="EB699">
            <v>0</v>
          </cell>
          <cell r="EC699">
            <v>0</v>
          </cell>
          <cell r="ED699">
            <v>0</v>
          </cell>
          <cell r="EE699">
            <v>0</v>
          </cell>
        </row>
        <row r="700">
          <cell r="A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cell r="BZ700">
            <v>0</v>
          </cell>
          <cell r="CA700">
            <v>0</v>
          </cell>
          <cell r="CB700">
            <v>0</v>
          </cell>
          <cell r="CC700">
            <v>0</v>
          </cell>
          <cell r="CD700">
            <v>0</v>
          </cell>
          <cell r="CE700">
            <v>0</v>
          </cell>
          <cell r="CF700">
            <v>0</v>
          </cell>
          <cell r="CG700">
            <v>0</v>
          </cell>
          <cell r="CH700">
            <v>0</v>
          </cell>
          <cell r="CI700">
            <v>0</v>
          </cell>
          <cell r="CJ700">
            <v>0</v>
          </cell>
          <cell r="CK700">
            <v>0</v>
          </cell>
          <cell r="CL700">
            <v>0</v>
          </cell>
          <cell r="CM700">
            <v>0</v>
          </cell>
          <cell r="CN700">
            <v>0</v>
          </cell>
          <cell r="CO700">
            <v>0</v>
          </cell>
          <cell r="CP700">
            <v>0</v>
          </cell>
          <cell r="CQ700">
            <v>0</v>
          </cell>
          <cell r="CR700">
            <v>0</v>
          </cell>
          <cell r="CS700">
            <v>0</v>
          </cell>
          <cell r="CT700">
            <v>0</v>
          </cell>
          <cell r="CU700">
            <v>0</v>
          </cell>
          <cell r="CV700">
            <v>0</v>
          </cell>
          <cell r="CW700">
            <v>0</v>
          </cell>
          <cell r="CX700">
            <v>0</v>
          </cell>
          <cell r="CY700">
            <v>0</v>
          </cell>
          <cell r="CZ700">
            <v>0</v>
          </cell>
          <cell r="DA700">
            <v>0</v>
          </cell>
          <cell r="DB700">
            <v>0</v>
          </cell>
          <cell r="DC700">
            <v>0</v>
          </cell>
          <cell r="DD700">
            <v>0</v>
          </cell>
          <cell r="DE700">
            <v>0</v>
          </cell>
          <cell r="DF700">
            <v>0</v>
          </cell>
          <cell r="DG700">
            <v>0</v>
          </cell>
          <cell r="DH700">
            <v>0</v>
          </cell>
          <cell r="DI700">
            <v>0</v>
          </cell>
          <cell r="DJ700">
            <v>0</v>
          </cell>
          <cell r="DK700">
            <v>0</v>
          </cell>
          <cell r="DL700">
            <v>0</v>
          </cell>
          <cell r="DM700">
            <v>0</v>
          </cell>
          <cell r="DN700">
            <v>0</v>
          </cell>
          <cell r="DO700">
            <v>0</v>
          </cell>
          <cell r="DP700">
            <v>0</v>
          </cell>
          <cell r="DQ700">
            <v>0</v>
          </cell>
          <cell r="DR700">
            <v>0</v>
          </cell>
          <cell r="DS700">
            <v>0</v>
          </cell>
          <cell r="DT700">
            <v>0</v>
          </cell>
          <cell r="DU700">
            <v>0</v>
          </cell>
          <cell r="DV700">
            <v>0</v>
          </cell>
          <cell r="DW700">
            <v>0</v>
          </cell>
          <cell r="DX700">
            <v>0</v>
          </cell>
          <cell r="DY700">
            <v>0</v>
          </cell>
          <cell r="DZ700">
            <v>0</v>
          </cell>
          <cell r="EA700">
            <v>0</v>
          </cell>
          <cell r="EB700">
            <v>0</v>
          </cell>
          <cell r="EC700">
            <v>0</v>
          </cell>
          <cell r="ED700">
            <v>0</v>
          </cell>
          <cell r="EE700">
            <v>0</v>
          </cell>
        </row>
        <row r="701">
          <cell r="A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0</v>
          </cell>
          <cell r="CB701">
            <v>0</v>
          </cell>
          <cell r="CC701">
            <v>0</v>
          </cell>
          <cell r="CD701">
            <v>0</v>
          </cell>
          <cell r="CE701">
            <v>0</v>
          </cell>
          <cell r="CF701">
            <v>0</v>
          </cell>
          <cell r="CG701">
            <v>0</v>
          </cell>
          <cell r="CH701">
            <v>0</v>
          </cell>
          <cell r="CI701">
            <v>0</v>
          </cell>
          <cell r="CJ701">
            <v>0</v>
          </cell>
          <cell r="CK701">
            <v>0</v>
          </cell>
          <cell r="CL701">
            <v>0</v>
          </cell>
          <cell r="CM701">
            <v>0</v>
          </cell>
          <cell r="CN701">
            <v>0</v>
          </cell>
          <cell r="CO701">
            <v>0</v>
          </cell>
          <cell r="CP701">
            <v>0</v>
          </cell>
          <cell r="CQ701">
            <v>0</v>
          </cell>
          <cell r="CR701">
            <v>0</v>
          </cell>
          <cell r="CS701">
            <v>0</v>
          </cell>
          <cell r="CT701">
            <v>0</v>
          </cell>
          <cell r="CU701">
            <v>0</v>
          </cell>
          <cell r="CV701">
            <v>0</v>
          </cell>
          <cell r="CW701">
            <v>0</v>
          </cell>
          <cell r="CX701">
            <v>0</v>
          </cell>
          <cell r="CY701">
            <v>0</v>
          </cell>
          <cell r="CZ701">
            <v>0</v>
          </cell>
          <cell r="DA701">
            <v>0</v>
          </cell>
          <cell r="DB701">
            <v>0</v>
          </cell>
          <cell r="DC701">
            <v>0</v>
          </cell>
          <cell r="DD701">
            <v>0</v>
          </cell>
          <cell r="DE701">
            <v>0</v>
          </cell>
          <cell r="DF701">
            <v>0</v>
          </cell>
          <cell r="DG701">
            <v>0</v>
          </cell>
          <cell r="DH701">
            <v>0</v>
          </cell>
          <cell r="DI701">
            <v>0</v>
          </cell>
          <cell r="DJ701">
            <v>0</v>
          </cell>
          <cell r="DK701">
            <v>0</v>
          </cell>
          <cell r="DL701">
            <v>0</v>
          </cell>
          <cell r="DM701">
            <v>0</v>
          </cell>
          <cell r="DN701">
            <v>0</v>
          </cell>
          <cell r="DO701">
            <v>0</v>
          </cell>
          <cell r="DP701">
            <v>0</v>
          </cell>
          <cell r="DQ701">
            <v>0</v>
          </cell>
          <cell r="DR701">
            <v>0</v>
          </cell>
          <cell r="DS701">
            <v>0</v>
          </cell>
          <cell r="DT701">
            <v>0</v>
          </cell>
          <cell r="DU701">
            <v>0</v>
          </cell>
          <cell r="DV701">
            <v>0</v>
          </cell>
          <cell r="DW701">
            <v>0</v>
          </cell>
          <cell r="DX701">
            <v>0</v>
          </cell>
          <cell r="DY701">
            <v>0</v>
          </cell>
          <cell r="DZ701">
            <v>0</v>
          </cell>
          <cell r="EA701">
            <v>0</v>
          </cell>
          <cell r="EB701">
            <v>0</v>
          </cell>
          <cell r="EC701">
            <v>0</v>
          </cell>
          <cell r="ED701">
            <v>0</v>
          </cell>
          <cell r="EE701">
            <v>0</v>
          </cell>
        </row>
        <row r="702">
          <cell r="A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0</v>
          </cell>
          <cell r="CB702">
            <v>0</v>
          </cell>
          <cell r="CC702">
            <v>0</v>
          </cell>
          <cell r="CD702">
            <v>0</v>
          </cell>
          <cell r="CE702">
            <v>0</v>
          </cell>
          <cell r="CF702">
            <v>0</v>
          </cell>
          <cell r="CG702">
            <v>0</v>
          </cell>
          <cell r="CH702">
            <v>0</v>
          </cell>
          <cell r="CI702">
            <v>0</v>
          </cell>
          <cell r="CJ702">
            <v>0</v>
          </cell>
          <cell r="CK702">
            <v>0</v>
          </cell>
          <cell r="CL702">
            <v>0</v>
          </cell>
          <cell r="CM702">
            <v>0</v>
          </cell>
          <cell r="CN702">
            <v>0</v>
          </cell>
          <cell r="CO702">
            <v>0</v>
          </cell>
          <cell r="CP702">
            <v>0</v>
          </cell>
          <cell r="CQ702">
            <v>0</v>
          </cell>
          <cell r="CR702">
            <v>0</v>
          </cell>
          <cell r="CS702">
            <v>0</v>
          </cell>
          <cell r="CT702">
            <v>0</v>
          </cell>
          <cell r="CU702">
            <v>0</v>
          </cell>
          <cell r="CV702">
            <v>0</v>
          </cell>
          <cell r="CW702">
            <v>0</v>
          </cell>
          <cell r="CX702">
            <v>0</v>
          </cell>
          <cell r="CY702">
            <v>0</v>
          </cell>
          <cell r="CZ702">
            <v>0</v>
          </cell>
          <cell r="DA702">
            <v>0</v>
          </cell>
          <cell r="DB702">
            <v>0</v>
          </cell>
          <cell r="DC702">
            <v>0</v>
          </cell>
          <cell r="DD702">
            <v>0</v>
          </cell>
          <cell r="DE702">
            <v>0</v>
          </cell>
          <cell r="DF702">
            <v>0</v>
          </cell>
          <cell r="DG702">
            <v>0</v>
          </cell>
          <cell r="DH702">
            <v>0</v>
          </cell>
          <cell r="DI702">
            <v>0</v>
          </cell>
          <cell r="DJ702">
            <v>0</v>
          </cell>
          <cell r="DK702">
            <v>0</v>
          </cell>
          <cell r="DL702">
            <v>0</v>
          </cell>
          <cell r="DM702">
            <v>0</v>
          </cell>
          <cell r="DN702">
            <v>0</v>
          </cell>
          <cell r="DO702">
            <v>0</v>
          </cell>
          <cell r="DP702">
            <v>0</v>
          </cell>
          <cell r="DQ702">
            <v>0</v>
          </cell>
          <cell r="DR702">
            <v>0</v>
          </cell>
          <cell r="DS702">
            <v>0</v>
          </cell>
          <cell r="DT702">
            <v>0</v>
          </cell>
          <cell r="DU702">
            <v>0</v>
          </cell>
          <cell r="DV702">
            <v>0</v>
          </cell>
          <cell r="DW702">
            <v>0</v>
          </cell>
          <cell r="DX702">
            <v>0</v>
          </cell>
          <cell r="DY702">
            <v>0</v>
          </cell>
          <cell r="DZ702">
            <v>0</v>
          </cell>
          <cell r="EA702">
            <v>0</v>
          </cell>
          <cell r="EB702">
            <v>0</v>
          </cell>
          <cell r="EC702">
            <v>0</v>
          </cell>
          <cell r="ED702">
            <v>0</v>
          </cell>
          <cell r="EE702">
            <v>0</v>
          </cell>
        </row>
        <row r="703">
          <cell r="A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0</v>
          </cell>
          <cell r="CB703">
            <v>0</v>
          </cell>
          <cell r="CC703">
            <v>0</v>
          </cell>
          <cell r="CD703">
            <v>0</v>
          </cell>
          <cell r="CE703">
            <v>0</v>
          </cell>
          <cell r="CF703">
            <v>0</v>
          </cell>
          <cell r="CG703">
            <v>0</v>
          </cell>
          <cell r="CH703">
            <v>0</v>
          </cell>
          <cell r="CI703">
            <v>0</v>
          </cell>
          <cell r="CJ703">
            <v>0</v>
          </cell>
          <cell r="CK703">
            <v>0</v>
          </cell>
          <cell r="CL703">
            <v>0</v>
          </cell>
          <cell r="CM703">
            <v>0</v>
          </cell>
          <cell r="CN703">
            <v>0</v>
          </cell>
          <cell r="CO703">
            <v>0</v>
          </cell>
          <cell r="CP703">
            <v>0</v>
          </cell>
          <cell r="CQ703">
            <v>0</v>
          </cell>
          <cell r="CR703">
            <v>0</v>
          </cell>
          <cell r="CS703">
            <v>0</v>
          </cell>
          <cell r="CT703">
            <v>0</v>
          </cell>
          <cell r="CU703">
            <v>0</v>
          </cell>
          <cell r="CV703">
            <v>0</v>
          </cell>
          <cell r="CW703">
            <v>0</v>
          </cell>
          <cell r="CX703">
            <v>0</v>
          </cell>
          <cell r="CY703">
            <v>0</v>
          </cell>
          <cell r="CZ703">
            <v>0</v>
          </cell>
          <cell r="DA703">
            <v>0</v>
          </cell>
          <cell r="DB703">
            <v>0</v>
          </cell>
          <cell r="DC703">
            <v>0</v>
          </cell>
          <cell r="DD703">
            <v>0</v>
          </cell>
          <cell r="DE703">
            <v>0</v>
          </cell>
          <cell r="DF703">
            <v>0</v>
          </cell>
          <cell r="DG703">
            <v>0</v>
          </cell>
          <cell r="DH703">
            <v>0</v>
          </cell>
          <cell r="DI703">
            <v>0</v>
          </cell>
          <cell r="DJ703">
            <v>0</v>
          </cell>
          <cell r="DK703">
            <v>0</v>
          </cell>
          <cell r="DL703">
            <v>0</v>
          </cell>
          <cell r="DM703">
            <v>0</v>
          </cell>
          <cell r="DN703">
            <v>0</v>
          </cell>
          <cell r="DO703">
            <v>0</v>
          </cell>
          <cell r="DP703">
            <v>0</v>
          </cell>
          <cell r="DQ703">
            <v>0</v>
          </cell>
          <cell r="DR703">
            <v>0</v>
          </cell>
          <cell r="DS703">
            <v>0</v>
          </cell>
          <cell r="DT703">
            <v>0</v>
          </cell>
          <cell r="DU703">
            <v>0</v>
          </cell>
          <cell r="DV703">
            <v>0</v>
          </cell>
          <cell r="DW703">
            <v>0</v>
          </cell>
          <cell r="DX703">
            <v>0</v>
          </cell>
          <cell r="DY703">
            <v>0</v>
          </cell>
          <cell r="DZ703">
            <v>0</v>
          </cell>
          <cell r="EA703">
            <v>0</v>
          </cell>
          <cell r="EB703">
            <v>0</v>
          </cell>
          <cell r="EC703">
            <v>0</v>
          </cell>
          <cell r="ED703">
            <v>0</v>
          </cell>
          <cell r="EE703">
            <v>0</v>
          </cell>
        </row>
        <row r="704">
          <cell r="A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0</v>
          </cell>
          <cell r="CB704">
            <v>0</v>
          </cell>
          <cell r="CC704">
            <v>0</v>
          </cell>
          <cell r="CD704">
            <v>0</v>
          </cell>
          <cell r="CE704">
            <v>0</v>
          </cell>
          <cell r="CF704">
            <v>0</v>
          </cell>
          <cell r="CG704">
            <v>0</v>
          </cell>
          <cell r="CH704">
            <v>0</v>
          </cell>
          <cell r="CI704">
            <v>0</v>
          </cell>
          <cell r="CJ704">
            <v>0</v>
          </cell>
          <cell r="CK704">
            <v>0</v>
          </cell>
          <cell r="CL704">
            <v>0</v>
          </cell>
          <cell r="CM704">
            <v>0</v>
          </cell>
          <cell r="CN704">
            <v>0</v>
          </cell>
          <cell r="CO704">
            <v>0</v>
          </cell>
          <cell r="CP704">
            <v>0</v>
          </cell>
          <cell r="CQ704">
            <v>0</v>
          </cell>
          <cell r="CR704">
            <v>0</v>
          </cell>
          <cell r="CS704">
            <v>0</v>
          </cell>
          <cell r="CT704">
            <v>0</v>
          </cell>
          <cell r="CU704">
            <v>0</v>
          </cell>
          <cell r="CV704">
            <v>0</v>
          </cell>
          <cell r="CW704">
            <v>0</v>
          </cell>
          <cell r="CX704">
            <v>0</v>
          </cell>
          <cell r="CY704">
            <v>0</v>
          </cell>
          <cell r="CZ704">
            <v>0</v>
          </cell>
          <cell r="DA704">
            <v>0</v>
          </cell>
          <cell r="DB704">
            <v>0</v>
          </cell>
          <cell r="DC704">
            <v>0</v>
          </cell>
          <cell r="DD704">
            <v>0</v>
          </cell>
          <cell r="DE704">
            <v>0</v>
          </cell>
          <cell r="DF704">
            <v>0</v>
          </cell>
          <cell r="DG704">
            <v>0</v>
          </cell>
          <cell r="DH704">
            <v>0</v>
          </cell>
          <cell r="DI704">
            <v>0</v>
          </cell>
          <cell r="DJ704">
            <v>0</v>
          </cell>
          <cell r="DK704">
            <v>0</v>
          </cell>
          <cell r="DL704">
            <v>0</v>
          </cell>
          <cell r="DM704">
            <v>0</v>
          </cell>
          <cell r="DN704">
            <v>0</v>
          </cell>
          <cell r="DO704">
            <v>0</v>
          </cell>
          <cell r="DP704">
            <v>0</v>
          </cell>
          <cell r="DQ704">
            <v>0</v>
          </cell>
          <cell r="DR704">
            <v>0</v>
          </cell>
          <cell r="DS704">
            <v>0</v>
          </cell>
          <cell r="DT704">
            <v>0</v>
          </cell>
          <cell r="DU704">
            <v>0</v>
          </cell>
          <cell r="DV704">
            <v>0</v>
          </cell>
          <cell r="DW704">
            <v>0</v>
          </cell>
          <cell r="DX704">
            <v>0</v>
          </cell>
          <cell r="DY704">
            <v>0</v>
          </cell>
          <cell r="DZ704">
            <v>0</v>
          </cell>
          <cell r="EA704">
            <v>0</v>
          </cell>
          <cell r="EB704">
            <v>0</v>
          </cell>
          <cell r="EC704">
            <v>0</v>
          </cell>
          <cell r="ED704">
            <v>0</v>
          </cell>
          <cell r="EE704">
            <v>0</v>
          </cell>
        </row>
        <row r="705">
          <cell r="A705" t="str">
            <v>Capacity Factor</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0</v>
          </cell>
          <cell r="CB705">
            <v>0</v>
          </cell>
          <cell r="CC705">
            <v>0</v>
          </cell>
          <cell r="CD705">
            <v>0</v>
          </cell>
          <cell r="CE705">
            <v>0</v>
          </cell>
          <cell r="CF705">
            <v>0</v>
          </cell>
          <cell r="CG705">
            <v>0</v>
          </cell>
          <cell r="CH705">
            <v>0</v>
          </cell>
          <cell r="CI705">
            <v>0</v>
          </cell>
          <cell r="CJ705">
            <v>0</v>
          </cell>
          <cell r="CK705">
            <v>0</v>
          </cell>
          <cell r="CL705">
            <v>0</v>
          </cell>
          <cell r="CM705">
            <v>0</v>
          </cell>
          <cell r="CN705">
            <v>0</v>
          </cell>
          <cell r="CO705">
            <v>0</v>
          </cell>
          <cell r="CP705">
            <v>0</v>
          </cell>
          <cell r="CQ705">
            <v>0</v>
          </cell>
          <cell r="CR705">
            <v>0</v>
          </cell>
          <cell r="CS705">
            <v>0</v>
          </cell>
          <cell r="CT705">
            <v>0</v>
          </cell>
          <cell r="CU705">
            <v>0</v>
          </cell>
          <cell r="CV705">
            <v>0</v>
          </cell>
          <cell r="CW705">
            <v>0</v>
          </cell>
          <cell r="CX705">
            <v>0</v>
          </cell>
          <cell r="CY705">
            <v>0</v>
          </cell>
          <cell r="CZ705">
            <v>0</v>
          </cell>
          <cell r="DA705">
            <v>0</v>
          </cell>
          <cell r="DB705">
            <v>0</v>
          </cell>
          <cell r="DC705">
            <v>0</v>
          </cell>
          <cell r="DD705">
            <v>0</v>
          </cell>
          <cell r="DE705">
            <v>0</v>
          </cell>
          <cell r="DF705">
            <v>0</v>
          </cell>
          <cell r="DG705">
            <v>0</v>
          </cell>
          <cell r="DH705">
            <v>0</v>
          </cell>
          <cell r="DI705">
            <v>0</v>
          </cell>
          <cell r="DJ705">
            <v>0</v>
          </cell>
          <cell r="DK705">
            <v>0</v>
          </cell>
          <cell r="DL705">
            <v>0</v>
          </cell>
          <cell r="DM705">
            <v>0</v>
          </cell>
          <cell r="DN705">
            <v>0</v>
          </cell>
          <cell r="DO705">
            <v>0</v>
          </cell>
          <cell r="DP705">
            <v>0</v>
          </cell>
          <cell r="DQ705">
            <v>0</v>
          </cell>
          <cell r="DR705">
            <v>0</v>
          </cell>
          <cell r="DS705">
            <v>0</v>
          </cell>
          <cell r="DT705">
            <v>0</v>
          </cell>
          <cell r="DU705">
            <v>0</v>
          </cell>
          <cell r="DV705">
            <v>0</v>
          </cell>
          <cell r="DW705">
            <v>0</v>
          </cell>
          <cell r="DX705">
            <v>0</v>
          </cell>
          <cell r="DY705">
            <v>0</v>
          </cell>
          <cell r="DZ705">
            <v>0</v>
          </cell>
          <cell r="EA705">
            <v>0</v>
          </cell>
          <cell r="EB705">
            <v>0</v>
          </cell>
          <cell r="EC705">
            <v>0</v>
          </cell>
          <cell r="ED705">
            <v>0</v>
          </cell>
        </row>
        <row r="706">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0</v>
          </cell>
          <cell r="CB706">
            <v>0</v>
          </cell>
          <cell r="CC706">
            <v>0</v>
          </cell>
          <cell r="CD706">
            <v>0</v>
          </cell>
          <cell r="CE706">
            <v>0</v>
          </cell>
          <cell r="CF706">
            <v>0</v>
          </cell>
          <cell r="CG706">
            <v>0</v>
          </cell>
          <cell r="CH706">
            <v>0</v>
          </cell>
          <cell r="CI706">
            <v>0</v>
          </cell>
          <cell r="CJ706">
            <v>0</v>
          </cell>
          <cell r="CK706">
            <v>0</v>
          </cell>
          <cell r="CL706">
            <v>0</v>
          </cell>
          <cell r="CM706">
            <v>0</v>
          </cell>
          <cell r="CN706">
            <v>0</v>
          </cell>
          <cell r="CO706">
            <v>0</v>
          </cell>
          <cell r="CP706">
            <v>0</v>
          </cell>
          <cell r="CQ706">
            <v>0</v>
          </cell>
          <cell r="CR706">
            <v>0</v>
          </cell>
          <cell r="CS706">
            <v>0</v>
          </cell>
          <cell r="CT706">
            <v>0</v>
          </cell>
          <cell r="CU706">
            <v>0</v>
          </cell>
          <cell r="CV706">
            <v>0</v>
          </cell>
          <cell r="CW706">
            <v>0</v>
          </cell>
          <cell r="CX706">
            <v>0</v>
          </cell>
          <cell r="CY706">
            <v>0</v>
          </cell>
          <cell r="CZ706">
            <v>0</v>
          </cell>
          <cell r="DA706">
            <v>0</v>
          </cell>
          <cell r="DB706">
            <v>0</v>
          </cell>
          <cell r="DC706">
            <v>0</v>
          </cell>
          <cell r="DD706">
            <v>0</v>
          </cell>
          <cell r="DE706">
            <v>0</v>
          </cell>
          <cell r="DF706">
            <v>0</v>
          </cell>
          <cell r="DG706">
            <v>0</v>
          </cell>
          <cell r="DH706">
            <v>0</v>
          </cell>
          <cell r="DI706">
            <v>0</v>
          </cell>
          <cell r="DJ706">
            <v>0</v>
          </cell>
          <cell r="DK706">
            <v>0</v>
          </cell>
          <cell r="DL706">
            <v>0</v>
          </cell>
          <cell r="DM706">
            <v>0</v>
          </cell>
          <cell r="DN706">
            <v>0</v>
          </cell>
          <cell r="DO706">
            <v>0</v>
          </cell>
          <cell r="DP706">
            <v>0</v>
          </cell>
          <cell r="DQ706">
            <v>0</v>
          </cell>
          <cell r="DR706">
            <v>0</v>
          </cell>
          <cell r="DS706">
            <v>0</v>
          </cell>
          <cell r="DT706">
            <v>0</v>
          </cell>
          <cell r="DU706">
            <v>0</v>
          </cell>
          <cell r="DV706">
            <v>0</v>
          </cell>
          <cell r="DW706">
            <v>0</v>
          </cell>
          <cell r="DX706">
            <v>0</v>
          </cell>
          <cell r="DY706">
            <v>0</v>
          </cell>
          <cell r="DZ706">
            <v>0</v>
          </cell>
          <cell r="EA706">
            <v>0</v>
          </cell>
          <cell r="EB706">
            <v>0</v>
          </cell>
          <cell r="EC706">
            <v>0</v>
          </cell>
          <cell r="ED706">
            <v>0</v>
          </cell>
          <cell r="EE706">
            <v>0</v>
          </cell>
        </row>
        <row r="707">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0</v>
          </cell>
          <cell r="CB707">
            <v>0</v>
          </cell>
          <cell r="CC707">
            <v>0</v>
          </cell>
          <cell r="CD707">
            <v>0</v>
          </cell>
          <cell r="CE707">
            <v>0</v>
          </cell>
          <cell r="CF707">
            <v>0</v>
          </cell>
          <cell r="CG707">
            <v>0</v>
          </cell>
          <cell r="CH707">
            <v>0</v>
          </cell>
          <cell r="CI707">
            <v>0</v>
          </cell>
          <cell r="CJ707">
            <v>0</v>
          </cell>
          <cell r="CK707">
            <v>0</v>
          </cell>
          <cell r="CL707">
            <v>0</v>
          </cell>
          <cell r="CM707">
            <v>0</v>
          </cell>
          <cell r="CN707">
            <v>0</v>
          </cell>
          <cell r="CO707">
            <v>0</v>
          </cell>
          <cell r="CP707">
            <v>0</v>
          </cell>
          <cell r="CQ707">
            <v>0</v>
          </cell>
          <cell r="CR707">
            <v>0</v>
          </cell>
          <cell r="CS707">
            <v>0</v>
          </cell>
          <cell r="CT707">
            <v>0</v>
          </cell>
          <cell r="CU707">
            <v>0</v>
          </cell>
          <cell r="CV707">
            <v>0</v>
          </cell>
          <cell r="CW707">
            <v>0</v>
          </cell>
          <cell r="CX707">
            <v>0</v>
          </cell>
          <cell r="CY707">
            <v>0</v>
          </cell>
          <cell r="CZ707">
            <v>0</v>
          </cell>
          <cell r="DA707">
            <v>0</v>
          </cell>
          <cell r="DB707">
            <v>0</v>
          </cell>
          <cell r="DC707">
            <v>0</v>
          </cell>
          <cell r="DD707">
            <v>0</v>
          </cell>
          <cell r="DE707">
            <v>0</v>
          </cell>
          <cell r="DF707">
            <v>0</v>
          </cell>
          <cell r="DG707">
            <v>0</v>
          </cell>
          <cell r="DH707">
            <v>0</v>
          </cell>
          <cell r="DI707">
            <v>0</v>
          </cell>
          <cell r="DJ707">
            <v>0</v>
          </cell>
          <cell r="DK707">
            <v>0</v>
          </cell>
          <cell r="DL707">
            <v>0</v>
          </cell>
          <cell r="DM707">
            <v>0</v>
          </cell>
          <cell r="DN707">
            <v>0</v>
          </cell>
          <cell r="DO707">
            <v>0</v>
          </cell>
          <cell r="DP707">
            <v>0</v>
          </cell>
          <cell r="DQ707">
            <v>0</v>
          </cell>
          <cell r="DR707">
            <v>0</v>
          </cell>
          <cell r="DS707">
            <v>0</v>
          </cell>
          <cell r="DT707">
            <v>0</v>
          </cell>
          <cell r="DU707">
            <v>0</v>
          </cell>
          <cell r="DV707">
            <v>0</v>
          </cell>
          <cell r="DW707">
            <v>0</v>
          </cell>
          <cell r="DX707">
            <v>0</v>
          </cell>
          <cell r="DY707">
            <v>0</v>
          </cell>
          <cell r="DZ707">
            <v>0</v>
          </cell>
          <cell r="EA707">
            <v>0</v>
          </cell>
          <cell r="EB707">
            <v>0</v>
          </cell>
          <cell r="EC707">
            <v>0</v>
          </cell>
          <cell r="ED707">
            <v>0</v>
          </cell>
          <cell r="EE707">
            <v>0</v>
          </cell>
        </row>
        <row r="708">
          <cell r="F708">
            <v>-1E-3</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-1E-3</v>
          </cell>
          <cell r="AE708">
            <v>0</v>
          </cell>
          <cell r="AF708">
            <v>-1E-3</v>
          </cell>
          <cell r="AG708">
            <v>0</v>
          </cell>
          <cell r="AH708">
            <v>0</v>
          </cell>
          <cell r="AI708">
            <v>0</v>
          </cell>
          <cell r="AJ708">
            <v>0</v>
          </cell>
          <cell r="AK708">
            <v>0</v>
          </cell>
          <cell r="AL708">
            <v>0</v>
          </cell>
          <cell r="AM708">
            <v>0</v>
          </cell>
          <cell r="AN708">
            <v>0</v>
          </cell>
          <cell r="AO708">
            <v>0</v>
          </cell>
          <cell r="AP708">
            <v>0</v>
          </cell>
          <cell r="AQ708">
            <v>-1E-3</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cell r="BZ708">
            <v>0</v>
          </cell>
          <cell r="CA708">
            <v>0</v>
          </cell>
          <cell r="CB708">
            <v>0</v>
          </cell>
          <cell r="CC708">
            <v>0</v>
          </cell>
          <cell r="CD708">
            <v>0</v>
          </cell>
          <cell r="CE708">
            <v>0</v>
          </cell>
          <cell r="CF708">
            <v>0</v>
          </cell>
          <cell r="CG708">
            <v>0</v>
          </cell>
          <cell r="CH708">
            <v>0</v>
          </cell>
          <cell r="CI708">
            <v>0</v>
          </cell>
          <cell r="CJ708">
            <v>0</v>
          </cell>
          <cell r="CK708">
            <v>0</v>
          </cell>
          <cell r="CL708">
            <v>0</v>
          </cell>
          <cell r="CM708">
            <v>0</v>
          </cell>
          <cell r="CN708">
            <v>0</v>
          </cell>
          <cell r="CO708">
            <v>0</v>
          </cell>
          <cell r="CP708">
            <v>0</v>
          </cell>
          <cell r="CQ708">
            <v>0</v>
          </cell>
          <cell r="CR708">
            <v>0</v>
          </cell>
          <cell r="CS708">
            <v>0</v>
          </cell>
          <cell r="CT708">
            <v>0</v>
          </cell>
          <cell r="CU708">
            <v>0</v>
          </cell>
          <cell r="CV708">
            <v>0</v>
          </cell>
          <cell r="CW708">
            <v>0</v>
          </cell>
          <cell r="CX708">
            <v>0</v>
          </cell>
          <cell r="CY708">
            <v>0</v>
          </cell>
          <cell r="CZ708">
            <v>0</v>
          </cell>
          <cell r="DA708">
            <v>0</v>
          </cell>
          <cell r="DB708">
            <v>0</v>
          </cell>
          <cell r="DC708">
            <v>0</v>
          </cell>
          <cell r="DD708">
            <v>0</v>
          </cell>
          <cell r="DE708">
            <v>0</v>
          </cell>
          <cell r="DF708">
            <v>0</v>
          </cell>
          <cell r="DG708">
            <v>0</v>
          </cell>
          <cell r="DH708">
            <v>0</v>
          </cell>
          <cell r="DI708">
            <v>0</v>
          </cell>
          <cell r="DJ708">
            <v>0</v>
          </cell>
          <cell r="DK708">
            <v>0</v>
          </cell>
          <cell r="DL708">
            <v>0</v>
          </cell>
          <cell r="DM708">
            <v>0</v>
          </cell>
          <cell r="DN708">
            <v>0</v>
          </cell>
          <cell r="DO708">
            <v>0</v>
          </cell>
          <cell r="DP708">
            <v>0</v>
          </cell>
          <cell r="DQ708">
            <v>0</v>
          </cell>
          <cell r="DR708">
            <v>0</v>
          </cell>
          <cell r="DS708">
            <v>0</v>
          </cell>
          <cell r="DT708">
            <v>0</v>
          </cell>
          <cell r="DU708">
            <v>0</v>
          </cell>
          <cell r="DV708">
            <v>0</v>
          </cell>
          <cell r="DW708">
            <v>0</v>
          </cell>
          <cell r="DX708">
            <v>0</v>
          </cell>
          <cell r="DY708">
            <v>0</v>
          </cell>
          <cell r="DZ708">
            <v>0</v>
          </cell>
          <cell r="EA708">
            <v>0</v>
          </cell>
          <cell r="EB708">
            <v>0</v>
          </cell>
          <cell r="EC708">
            <v>0</v>
          </cell>
          <cell r="ED708">
            <v>0</v>
          </cell>
          <cell r="EE708">
            <v>0</v>
          </cell>
        </row>
        <row r="709">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1E-3</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cell r="BZ709">
            <v>0</v>
          </cell>
          <cell r="CA709">
            <v>0</v>
          </cell>
          <cell r="CB709">
            <v>0</v>
          </cell>
          <cell r="CC709">
            <v>0</v>
          </cell>
          <cell r="CD709">
            <v>0</v>
          </cell>
          <cell r="CE709">
            <v>0</v>
          </cell>
          <cell r="CF709">
            <v>0</v>
          </cell>
          <cell r="CG709">
            <v>0</v>
          </cell>
          <cell r="CH709">
            <v>0</v>
          </cell>
          <cell r="CI709">
            <v>0</v>
          </cell>
          <cell r="CJ709">
            <v>0</v>
          </cell>
          <cell r="CK709">
            <v>0</v>
          </cell>
          <cell r="CL709">
            <v>0</v>
          </cell>
          <cell r="CM709">
            <v>0</v>
          </cell>
          <cell r="CN709">
            <v>0</v>
          </cell>
          <cell r="CO709">
            <v>0</v>
          </cell>
          <cell r="CP709">
            <v>0</v>
          </cell>
          <cell r="CQ709">
            <v>0</v>
          </cell>
          <cell r="CR709">
            <v>0</v>
          </cell>
          <cell r="CS709">
            <v>0</v>
          </cell>
          <cell r="CT709">
            <v>0</v>
          </cell>
          <cell r="CU709">
            <v>0</v>
          </cell>
          <cell r="CV709">
            <v>0</v>
          </cell>
          <cell r="CW709">
            <v>0</v>
          </cell>
          <cell r="CX709">
            <v>0</v>
          </cell>
          <cell r="CY709">
            <v>0</v>
          </cell>
          <cell r="CZ709">
            <v>0</v>
          </cell>
          <cell r="DA709">
            <v>0</v>
          </cell>
          <cell r="DB709">
            <v>0</v>
          </cell>
          <cell r="DC709">
            <v>0</v>
          </cell>
          <cell r="DD709">
            <v>0</v>
          </cell>
          <cell r="DE709">
            <v>0</v>
          </cell>
          <cell r="DF709">
            <v>0</v>
          </cell>
          <cell r="DG709">
            <v>0</v>
          </cell>
          <cell r="DH709">
            <v>0</v>
          </cell>
          <cell r="DI709">
            <v>0</v>
          </cell>
          <cell r="DJ709">
            <v>0</v>
          </cell>
          <cell r="DK709">
            <v>0</v>
          </cell>
          <cell r="DL709">
            <v>0</v>
          </cell>
          <cell r="DM709">
            <v>0</v>
          </cell>
          <cell r="DN709">
            <v>0</v>
          </cell>
          <cell r="DO709">
            <v>0</v>
          </cell>
          <cell r="DP709">
            <v>0</v>
          </cell>
          <cell r="DQ709">
            <v>0</v>
          </cell>
          <cell r="DR709">
            <v>0</v>
          </cell>
          <cell r="DS709">
            <v>0</v>
          </cell>
          <cell r="DT709">
            <v>0</v>
          </cell>
          <cell r="DU709">
            <v>0</v>
          </cell>
          <cell r="DV709">
            <v>0</v>
          </cell>
          <cell r="DW709">
            <v>0</v>
          </cell>
          <cell r="DX709">
            <v>0</v>
          </cell>
          <cell r="DY709">
            <v>0</v>
          </cell>
          <cell r="DZ709">
            <v>0</v>
          </cell>
          <cell r="EA709">
            <v>0</v>
          </cell>
          <cell r="EB709">
            <v>0</v>
          </cell>
          <cell r="EC709">
            <v>0</v>
          </cell>
          <cell r="ED709">
            <v>0</v>
          </cell>
          <cell r="EE709">
            <v>0</v>
          </cell>
        </row>
        <row r="710">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0</v>
          </cell>
          <cell r="CB710">
            <v>0</v>
          </cell>
          <cell r="CC710">
            <v>0</v>
          </cell>
          <cell r="CD710">
            <v>0</v>
          </cell>
          <cell r="CE710">
            <v>0</v>
          </cell>
          <cell r="CF710">
            <v>0</v>
          </cell>
          <cell r="CG710">
            <v>0</v>
          </cell>
          <cell r="CH710">
            <v>0</v>
          </cell>
          <cell r="CI710">
            <v>0</v>
          </cell>
          <cell r="CJ710">
            <v>0</v>
          </cell>
          <cell r="CK710">
            <v>0</v>
          </cell>
          <cell r="CL710">
            <v>0</v>
          </cell>
          <cell r="CM710">
            <v>0</v>
          </cell>
          <cell r="CN710">
            <v>0</v>
          </cell>
          <cell r="CO710">
            <v>0</v>
          </cell>
          <cell r="CP710">
            <v>0</v>
          </cell>
          <cell r="CQ710">
            <v>0</v>
          </cell>
          <cell r="CR710">
            <v>0</v>
          </cell>
          <cell r="CS710">
            <v>0</v>
          </cell>
          <cell r="CT710">
            <v>0</v>
          </cell>
          <cell r="CU710">
            <v>0</v>
          </cell>
          <cell r="CV710">
            <v>0</v>
          </cell>
          <cell r="CW710">
            <v>0</v>
          </cell>
          <cell r="CX710">
            <v>0</v>
          </cell>
          <cell r="CY710">
            <v>0</v>
          </cell>
          <cell r="CZ710">
            <v>0</v>
          </cell>
          <cell r="DA710">
            <v>0</v>
          </cell>
          <cell r="DB710">
            <v>0</v>
          </cell>
          <cell r="DC710">
            <v>0</v>
          </cell>
          <cell r="DD710">
            <v>0</v>
          </cell>
          <cell r="DE710">
            <v>0</v>
          </cell>
          <cell r="DF710">
            <v>0</v>
          </cell>
          <cell r="DG710">
            <v>0</v>
          </cell>
          <cell r="DH710">
            <v>0</v>
          </cell>
          <cell r="DI710">
            <v>0</v>
          </cell>
          <cell r="DJ710">
            <v>0</v>
          </cell>
          <cell r="DK710">
            <v>0</v>
          </cell>
          <cell r="DL710">
            <v>0</v>
          </cell>
          <cell r="DM710">
            <v>0</v>
          </cell>
          <cell r="DN710">
            <v>0</v>
          </cell>
          <cell r="DO710">
            <v>0</v>
          </cell>
          <cell r="DP710">
            <v>0</v>
          </cell>
          <cell r="DQ710">
            <v>0</v>
          </cell>
          <cell r="DR710">
            <v>0</v>
          </cell>
          <cell r="DS710">
            <v>-1E-3</v>
          </cell>
          <cell r="DT710">
            <v>0</v>
          </cell>
          <cell r="DU710">
            <v>0</v>
          </cell>
          <cell r="DV710">
            <v>0</v>
          </cell>
          <cell r="DW710">
            <v>0</v>
          </cell>
          <cell r="DX710">
            <v>0</v>
          </cell>
          <cell r="DY710">
            <v>0</v>
          </cell>
          <cell r="DZ710">
            <v>0</v>
          </cell>
          <cell r="EA710">
            <v>1E-3</v>
          </cell>
          <cell r="EB710">
            <v>0</v>
          </cell>
          <cell r="EC710">
            <v>0</v>
          </cell>
          <cell r="ED710">
            <v>0</v>
          </cell>
          <cell r="EE710">
            <v>0</v>
          </cell>
        </row>
        <row r="711">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1E-3</v>
          </cell>
          <cell r="AS711">
            <v>2E-3</v>
          </cell>
          <cell r="AT711">
            <v>1E-3</v>
          </cell>
          <cell r="AU711">
            <v>1E-3</v>
          </cell>
          <cell r="AV711">
            <v>1E-3</v>
          </cell>
          <cell r="AW711">
            <v>0</v>
          </cell>
          <cell r="AX711">
            <v>0</v>
          </cell>
          <cell r="AY711">
            <v>0</v>
          </cell>
          <cell r="AZ711">
            <v>0</v>
          </cell>
          <cell r="BA711">
            <v>1E-3</v>
          </cell>
          <cell r="BB711">
            <v>1E-3</v>
          </cell>
          <cell r="BC711">
            <v>2E-3</v>
          </cell>
          <cell r="BD711">
            <v>1E-3</v>
          </cell>
          <cell r="BE711">
            <v>1E-3</v>
          </cell>
          <cell r="BF711">
            <v>2E-3</v>
          </cell>
          <cell r="BG711">
            <v>2E-3</v>
          </cell>
          <cell r="BH711">
            <v>1E-3</v>
          </cell>
          <cell r="BI711">
            <v>1E-3</v>
          </cell>
          <cell r="BJ711">
            <v>0</v>
          </cell>
          <cell r="BK711">
            <v>0</v>
          </cell>
          <cell r="BL711">
            <v>0</v>
          </cell>
          <cell r="BM711">
            <v>0</v>
          </cell>
          <cell r="BN711">
            <v>1E-3</v>
          </cell>
          <cell r="BO711">
            <v>1E-3</v>
          </cell>
          <cell r="BP711">
            <v>2E-3</v>
          </cell>
          <cell r="BQ711">
            <v>1E-3</v>
          </cell>
          <cell r="BR711">
            <v>1E-3</v>
          </cell>
          <cell r="BS711">
            <v>2E-3</v>
          </cell>
          <cell r="BT711">
            <v>2E-3</v>
          </cell>
          <cell r="BU711">
            <v>1E-3</v>
          </cell>
          <cell r="BV711">
            <v>1E-3</v>
          </cell>
          <cell r="BW711">
            <v>1E-3</v>
          </cell>
          <cell r="BX711">
            <v>0</v>
          </cell>
          <cell r="BY711">
            <v>0</v>
          </cell>
          <cell r="BZ711">
            <v>0</v>
          </cell>
          <cell r="CA711">
            <v>1E-3</v>
          </cell>
          <cell r="CB711">
            <v>1E-3</v>
          </cell>
          <cell r="CC711">
            <v>2E-3</v>
          </cell>
          <cell r="CD711">
            <v>1E-3</v>
          </cell>
          <cell r="CE711">
            <v>1E-3</v>
          </cell>
          <cell r="CF711">
            <v>2E-3</v>
          </cell>
          <cell r="CG711">
            <v>1E-3</v>
          </cell>
          <cell r="CH711">
            <v>1E-3</v>
          </cell>
          <cell r="CI711">
            <v>1E-3</v>
          </cell>
          <cell r="CJ711">
            <v>0</v>
          </cell>
          <cell r="CK711">
            <v>0</v>
          </cell>
          <cell r="CL711">
            <v>0</v>
          </cell>
          <cell r="CM711">
            <v>0</v>
          </cell>
          <cell r="CN711">
            <v>1E-3</v>
          </cell>
          <cell r="CO711">
            <v>1E-3</v>
          </cell>
          <cell r="CP711">
            <v>2E-3</v>
          </cell>
          <cell r="CQ711">
            <v>1E-3</v>
          </cell>
          <cell r="CR711">
            <v>1E-3</v>
          </cell>
          <cell r="CS711">
            <v>2E-3</v>
          </cell>
          <cell r="CT711">
            <v>1E-3</v>
          </cell>
          <cell r="CU711">
            <v>1E-3</v>
          </cell>
          <cell r="CV711">
            <v>1E-3</v>
          </cell>
          <cell r="CW711">
            <v>0</v>
          </cell>
          <cell r="CX711">
            <v>0</v>
          </cell>
          <cell r="CY711">
            <v>0</v>
          </cell>
          <cell r="CZ711">
            <v>0</v>
          </cell>
          <cell r="DA711">
            <v>1E-3</v>
          </cell>
          <cell r="DB711">
            <v>1E-3</v>
          </cell>
          <cell r="DC711">
            <v>2E-3</v>
          </cell>
          <cell r="DD711">
            <v>1E-3</v>
          </cell>
          <cell r="DE711">
            <v>1E-3</v>
          </cell>
          <cell r="DF711">
            <v>2E-3</v>
          </cell>
          <cell r="DG711">
            <v>2E-3</v>
          </cell>
          <cell r="DH711">
            <v>1E-3</v>
          </cell>
          <cell r="DI711">
            <v>1E-3</v>
          </cell>
          <cell r="DJ711">
            <v>0</v>
          </cell>
          <cell r="DK711">
            <v>0</v>
          </cell>
          <cell r="DL711">
            <v>0</v>
          </cell>
          <cell r="DM711">
            <v>0</v>
          </cell>
          <cell r="DN711">
            <v>1E-3</v>
          </cell>
          <cell r="DO711">
            <v>1E-3</v>
          </cell>
          <cell r="DP711">
            <v>2E-3</v>
          </cell>
          <cell r="DQ711">
            <v>1E-3</v>
          </cell>
          <cell r="DR711">
            <v>1E-3</v>
          </cell>
          <cell r="DS711">
            <v>2E-3</v>
          </cell>
          <cell r="DT711">
            <v>2E-3</v>
          </cell>
          <cell r="DU711">
            <v>1E-3</v>
          </cell>
          <cell r="DV711">
            <v>1E-3</v>
          </cell>
          <cell r="DW711">
            <v>0</v>
          </cell>
          <cell r="DX711">
            <v>0</v>
          </cell>
          <cell r="DY711">
            <v>0</v>
          </cell>
          <cell r="DZ711">
            <v>0</v>
          </cell>
          <cell r="EA711">
            <v>1E-3</v>
          </cell>
          <cell r="EB711">
            <v>1E-3</v>
          </cell>
          <cell r="EC711">
            <v>2E-3</v>
          </cell>
          <cell r="ED711">
            <v>1E-3</v>
          </cell>
          <cell r="EE711">
            <v>0</v>
          </cell>
        </row>
        <row r="712">
          <cell r="F712">
            <v>-1E-3</v>
          </cell>
          <cell r="G712">
            <v>0</v>
          </cell>
          <cell r="H712">
            <v>0</v>
          </cell>
          <cell r="I712">
            <v>0</v>
          </cell>
          <cell r="J712">
            <v>0</v>
          </cell>
          <cell r="K712">
            <v>0</v>
          </cell>
          <cell r="L712">
            <v>0</v>
          </cell>
          <cell r="M712">
            <v>0</v>
          </cell>
          <cell r="N712">
            <v>0</v>
          </cell>
          <cell r="O712">
            <v>0</v>
          </cell>
          <cell r="P712">
            <v>-1E-3</v>
          </cell>
          <cell r="Q712">
            <v>0</v>
          </cell>
          <cell r="R712">
            <v>0</v>
          </cell>
          <cell r="S712">
            <v>0</v>
          </cell>
          <cell r="T712">
            <v>0</v>
          </cell>
          <cell r="U712">
            <v>0</v>
          </cell>
          <cell r="V712">
            <v>0</v>
          </cell>
          <cell r="W712">
            <v>0</v>
          </cell>
          <cell r="X712">
            <v>0</v>
          </cell>
          <cell r="Y712">
            <v>0</v>
          </cell>
          <cell r="Z712">
            <v>0</v>
          </cell>
          <cell r="AA712">
            <v>0</v>
          </cell>
          <cell r="AB712">
            <v>0</v>
          </cell>
          <cell r="AC712">
            <v>-1E-3</v>
          </cell>
          <cell r="AD712">
            <v>-1E-3</v>
          </cell>
          <cell r="AE712">
            <v>0</v>
          </cell>
          <cell r="AF712">
            <v>-1E-3</v>
          </cell>
          <cell r="AG712">
            <v>0</v>
          </cell>
          <cell r="AH712">
            <v>0</v>
          </cell>
          <cell r="AI712">
            <v>0</v>
          </cell>
          <cell r="AJ712">
            <v>0</v>
          </cell>
          <cell r="AK712">
            <v>0</v>
          </cell>
          <cell r="AL712">
            <v>0</v>
          </cell>
          <cell r="AM712">
            <v>0</v>
          </cell>
          <cell r="AN712">
            <v>0</v>
          </cell>
          <cell r="AO712">
            <v>0</v>
          </cell>
          <cell r="AP712">
            <v>0</v>
          </cell>
          <cell r="AQ712">
            <v>-1E-3</v>
          </cell>
          <cell r="AR712">
            <v>0</v>
          </cell>
          <cell r="AS712">
            <v>0</v>
          </cell>
          <cell r="AT712">
            <v>0</v>
          </cell>
          <cell r="AU712">
            <v>-1E-3</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cell r="CB712">
            <v>0</v>
          </cell>
          <cell r="CC712">
            <v>0</v>
          </cell>
          <cell r="CD712">
            <v>0</v>
          </cell>
          <cell r="CE712">
            <v>0</v>
          </cell>
          <cell r="CF712">
            <v>0</v>
          </cell>
          <cell r="CG712">
            <v>0</v>
          </cell>
          <cell r="CH712">
            <v>0</v>
          </cell>
          <cell r="CI712">
            <v>0</v>
          </cell>
          <cell r="CJ712">
            <v>0</v>
          </cell>
          <cell r="CK712">
            <v>0</v>
          </cell>
          <cell r="CL712">
            <v>0</v>
          </cell>
          <cell r="CM712">
            <v>0</v>
          </cell>
          <cell r="CN712">
            <v>0</v>
          </cell>
          <cell r="CO712">
            <v>0</v>
          </cell>
          <cell r="CP712">
            <v>0</v>
          </cell>
          <cell r="CQ712">
            <v>0</v>
          </cell>
          <cell r="CR712">
            <v>0</v>
          </cell>
          <cell r="CS712">
            <v>0</v>
          </cell>
          <cell r="CT712">
            <v>0</v>
          </cell>
          <cell r="CU712">
            <v>0</v>
          </cell>
          <cell r="CV712">
            <v>0</v>
          </cell>
          <cell r="CW712">
            <v>0</v>
          </cell>
          <cell r="CX712">
            <v>0</v>
          </cell>
          <cell r="CY712">
            <v>0</v>
          </cell>
          <cell r="CZ712">
            <v>0</v>
          </cell>
          <cell r="DA712">
            <v>0</v>
          </cell>
          <cell r="DB712">
            <v>0</v>
          </cell>
          <cell r="DC712">
            <v>0</v>
          </cell>
          <cell r="DD712">
            <v>0</v>
          </cell>
          <cell r="DE712">
            <v>0</v>
          </cell>
          <cell r="DF712">
            <v>0</v>
          </cell>
          <cell r="DG712">
            <v>0</v>
          </cell>
          <cell r="DH712">
            <v>0</v>
          </cell>
          <cell r="DI712">
            <v>0</v>
          </cell>
          <cell r="DJ712">
            <v>0</v>
          </cell>
          <cell r="DK712">
            <v>0</v>
          </cell>
          <cell r="DL712">
            <v>0</v>
          </cell>
          <cell r="DM712">
            <v>0</v>
          </cell>
          <cell r="DN712">
            <v>0</v>
          </cell>
          <cell r="DO712">
            <v>0</v>
          </cell>
          <cell r="DP712">
            <v>0</v>
          </cell>
          <cell r="DQ712">
            <v>0</v>
          </cell>
          <cell r="DR712">
            <v>0</v>
          </cell>
          <cell r="DS712">
            <v>0</v>
          </cell>
          <cell r="DT712">
            <v>0</v>
          </cell>
          <cell r="DU712">
            <v>0</v>
          </cell>
          <cell r="DV712">
            <v>0</v>
          </cell>
          <cell r="DW712">
            <v>0</v>
          </cell>
          <cell r="DX712">
            <v>0</v>
          </cell>
          <cell r="DY712">
            <v>0</v>
          </cell>
          <cell r="DZ712">
            <v>0</v>
          </cell>
          <cell r="EA712">
            <v>0</v>
          </cell>
          <cell r="EB712">
            <v>0</v>
          </cell>
          <cell r="EC712">
            <v>0</v>
          </cell>
          <cell r="ED712">
            <v>0</v>
          </cell>
          <cell r="EE712">
            <v>0</v>
          </cell>
        </row>
        <row r="713">
          <cell r="F713">
            <v>0</v>
          </cell>
          <cell r="G713">
            <v>0</v>
          </cell>
          <cell r="H713">
            <v>0</v>
          </cell>
          <cell r="I713">
            <v>0</v>
          </cell>
          <cell r="J713">
            <v>-1E-3</v>
          </cell>
          <cell r="K713">
            <v>0</v>
          </cell>
          <cell r="L713">
            <v>-1E-3</v>
          </cell>
          <cell r="M713">
            <v>-1E-3</v>
          </cell>
          <cell r="N713">
            <v>-1E-3</v>
          </cell>
          <cell r="O713">
            <v>0</v>
          </cell>
          <cell r="P713">
            <v>0</v>
          </cell>
          <cell r="Q713">
            <v>0</v>
          </cell>
          <cell r="R713">
            <v>0</v>
          </cell>
          <cell r="S713">
            <v>0</v>
          </cell>
          <cell r="T713">
            <v>0</v>
          </cell>
          <cell r="U713">
            <v>0</v>
          </cell>
          <cell r="V713">
            <v>0</v>
          </cell>
          <cell r="W713">
            <v>0</v>
          </cell>
          <cell r="X713">
            <v>-1E-3</v>
          </cell>
          <cell r="Y713">
            <v>-1E-3</v>
          </cell>
          <cell r="Z713">
            <v>0</v>
          </cell>
          <cell r="AA713">
            <v>-1E-3</v>
          </cell>
          <cell r="AB713">
            <v>-1E-3</v>
          </cell>
          <cell r="AC713">
            <v>-1E-3</v>
          </cell>
          <cell r="AD713">
            <v>0</v>
          </cell>
          <cell r="AE713">
            <v>0</v>
          </cell>
          <cell r="AF713">
            <v>0</v>
          </cell>
          <cell r="AG713">
            <v>0</v>
          </cell>
          <cell r="AH713">
            <v>0</v>
          </cell>
          <cell r="AI713">
            <v>0</v>
          </cell>
          <cell r="AJ713">
            <v>0</v>
          </cell>
          <cell r="AK713">
            <v>0</v>
          </cell>
          <cell r="AL713">
            <v>-1E-3</v>
          </cell>
          <cell r="AM713">
            <v>-1E-3</v>
          </cell>
          <cell r="AN713">
            <v>-1E-3</v>
          </cell>
          <cell r="AO713">
            <v>-1E-3</v>
          </cell>
          <cell r="AP713">
            <v>-1E-3</v>
          </cell>
          <cell r="AQ713">
            <v>0</v>
          </cell>
          <cell r="AR713">
            <v>0</v>
          </cell>
          <cell r="AS713">
            <v>0</v>
          </cell>
          <cell r="AT713">
            <v>0</v>
          </cell>
          <cell r="AU713">
            <v>-2E-3</v>
          </cell>
          <cell r="AV713">
            <v>0</v>
          </cell>
          <cell r="AW713">
            <v>0</v>
          </cell>
          <cell r="AX713">
            <v>0</v>
          </cell>
          <cell r="AY713">
            <v>0</v>
          </cell>
          <cell r="AZ713">
            <v>-1E-3</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0</v>
          </cell>
          <cell r="CB713">
            <v>0</v>
          </cell>
          <cell r="CC713">
            <v>-1E-3</v>
          </cell>
          <cell r="CD713">
            <v>0</v>
          </cell>
          <cell r="CE713">
            <v>0</v>
          </cell>
          <cell r="CF713">
            <v>0</v>
          </cell>
          <cell r="CG713">
            <v>0</v>
          </cell>
          <cell r="CH713">
            <v>0</v>
          </cell>
          <cell r="CI713">
            <v>0</v>
          </cell>
          <cell r="CJ713">
            <v>0</v>
          </cell>
          <cell r="CK713">
            <v>0</v>
          </cell>
          <cell r="CL713">
            <v>0</v>
          </cell>
          <cell r="CM713">
            <v>0</v>
          </cell>
          <cell r="CN713">
            <v>0</v>
          </cell>
          <cell r="CO713">
            <v>0</v>
          </cell>
          <cell r="CP713">
            <v>0</v>
          </cell>
          <cell r="CQ713">
            <v>0</v>
          </cell>
          <cell r="CR713">
            <v>0</v>
          </cell>
          <cell r="CS713">
            <v>0</v>
          </cell>
          <cell r="CT713">
            <v>0</v>
          </cell>
          <cell r="CU713">
            <v>0</v>
          </cell>
          <cell r="CV713">
            <v>0</v>
          </cell>
          <cell r="CW713">
            <v>0</v>
          </cell>
          <cell r="CX713">
            <v>0</v>
          </cell>
          <cell r="CY713">
            <v>0</v>
          </cell>
          <cell r="CZ713">
            <v>0</v>
          </cell>
          <cell r="DA713">
            <v>1E-3</v>
          </cell>
          <cell r="DB713">
            <v>0</v>
          </cell>
          <cell r="DC713">
            <v>0</v>
          </cell>
          <cell r="DD713">
            <v>0</v>
          </cell>
          <cell r="DE713">
            <v>0</v>
          </cell>
          <cell r="DF713">
            <v>0</v>
          </cell>
          <cell r="DG713">
            <v>0</v>
          </cell>
          <cell r="DH713">
            <v>0</v>
          </cell>
          <cell r="DI713">
            <v>0</v>
          </cell>
          <cell r="DJ713">
            <v>0</v>
          </cell>
          <cell r="DK713">
            <v>0</v>
          </cell>
          <cell r="DL713">
            <v>0</v>
          </cell>
          <cell r="DM713">
            <v>0</v>
          </cell>
          <cell r="DN713">
            <v>0</v>
          </cell>
          <cell r="DO713">
            <v>0</v>
          </cell>
          <cell r="DP713">
            <v>0</v>
          </cell>
          <cell r="DQ713">
            <v>0</v>
          </cell>
          <cell r="DR713">
            <v>0</v>
          </cell>
          <cell r="DS713">
            <v>0</v>
          </cell>
          <cell r="DT713">
            <v>0</v>
          </cell>
          <cell r="DU713">
            <v>0</v>
          </cell>
          <cell r="DV713">
            <v>0</v>
          </cell>
          <cell r="DW713">
            <v>0</v>
          </cell>
          <cell r="DX713">
            <v>0</v>
          </cell>
          <cell r="DY713">
            <v>0</v>
          </cell>
          <cell r="DZ713">
            <v>0</v>
          </cell>
          <cell r="EA713">
            <v>0</v>
          </cell>
          <cell r="EB713">
            <v>0</v>
          </cell>
          <cell r="EC713">
            <v>0</v>
          </cell>
          <cell r="ED713">
            <v>-1E-3</v>
          </cell>
          <cell r="EE713">
            <v>0</v>
          </cell>
        </row>
        <row r="714">
          <cell r="F714">
            <v>-1E-3</v>
          </cell>
          <cell r="G714">
            <v>0</v>
          </cell>
          <cell r="H714">
            <v>0</v>
          </cell>
          <cell r="I714">
            <v>0</v>
          </cell>
          <cell r="J714">
            <v>0</v>
          </cell>
          <cell r="K714">
            <v>0</v>
          </cell>
          <cell r="L714">
            <v>-1E-3</v>
          </cell>
          <cell r="M714">
            <v>-1E-3</v>
          </cell>
          <cell r="N714">
            <v>-1E-3</v>
          </cell>
          <cell r="O714">
            <v>-1E-3</v>
          </cell>
          <cell r="P714">
            <v>0</v>
          </cell>
          <cell r="Q714">
            <v>0</v>
          </cell>
          <cell r="R714">
            <v>-1E-3</v>
          </cell>
          <cell r="S714">
            <v>0</v>
          </cell>
          <cell r="T714">
            <v>-1E-3</v>
          </cell>
          <cell r="U714">
            <v>-1E-3</v>
          </cell>
          <cell r="V714">
            <v>0</v>
          </cell>
          <cell r="W714">
            <v>0</v>
          </cell>
          <cell r="X714">
            <v>-1E-3</v>
          </cell>
          <cell r="Y714">
            <v>-1E-3</v>
          </cell>
          <cell r="Z714">
            <v>-1E-3</v>
          </cell>
          <cell r="AA714">
            <v>-1E-3</v>
          </cell>
          <cell r="AB714">
            <v>-1E-3</v>
          </cell>
          <cell r="AC714">
            <v>-1E-3</v>
          </cell>
          <cell r="AD714">
            <v>-1E-3</v>
          </cell>
          <cell r="AE714">
            <v>0</v>
          </cell>
          <cell r="AF714">
            <v>-1E-3</v>
          </cell>
          <cell r="AG714">
            <v>0</v>
          </cell>
          <cell r="AH714">
            <v>0</v>
          </cell>
          <cell r="AI714">
            <v>0</v>
          </cell>
          <cell r="AJ714">
            <v>0</v>
          </cell>
          <cell r="AK714">
            <v>-1E-3</v>
          </cell>
          <cell r="AL714">
            <v>-1E-3</v>
          </cell>
          <cell r="AM714">
            <v>0</v>
          </cell>
          <cell r="AN714">
            <v>-1E-3</v>
          </cell>
          <cell r="AO714">
            <v>-1E-3</v>
          </cell>
          <cell r="AP714">
            <v>0</v>
          </cell>
          <cell r="AQ714">
            <v>0</v>
          </cell>
          <cell r="AR714">
            <v>0</v>
          </cell>
          <cell r="AS714">
            <v>0</v>
          </cell>
          <cell r="AT714">
            <v>0</v>
          </cell>
          <cell r="AU714">
            <v>-2E-3</v>
          </cell>
          <cell r="AV714">
            <v>0</v>
          </cell>
          <cell r="AW714">
            <v>0</v>
          </cell>
          <cell r="AX714">
            <v>0</v>
          </cell>
          <cell r="AY714">
            <v>0</v>
          </cell>
          <cell r="AZ714">
            <v>0</v>
          </cell>
          <cell r="BA714">
            <v>0</v>
          </cell>
          <cell r="BB714">
            <v>0</v>
          </cell>
          <cell r="BC714">
            <v>0</v>
          </cell>
          <cell r="BD714">
            <v>0</v>
          </cell>
          <cell r="BE714">
            <v>0</v>
          </cell>
          <cell r="BF714">
            <v>0</v>
          </cell>
          <cell r="BG714">
            <v>-1E-3</v>
          </cell>
          <cell r="BH714">
            <v>0</v>
          </cell>
          <cell r="BI714">
            <v>0</v>
          </cell>
          <cell r="BJ714">
            <v>0</v>
          </cell>
          <cell r="BK714">
            <v>0</v>
          </cell>
          <cell r="BL714">
            <v>0</v>
          </cell>
          <cell r="BM714">
            <v>0</v>
          </cell>
          <cell r="BN714">
            <v>0</v>
          </cell>
          <cell r="BO714">
            <v>0</v>
          </cell>
          <cell r="BP714">
            <v>0</v>
          </cell>
          <cell r="BQ714">
            <v>-1E-3</v>
          </cell>
          <cell r="BR714">
            <v>0</v>
          </cell>
          <cell r="BS714">
            <v>0</v>
          </cell>
          <cell r="BT714">
            <v>0</v>
          </cell>
          <cell r="BU714">
            <v>0</v>
          </cell>
          <cell r="BV714">
            <v>0</v>
          </cell>
          <cell r="BW714">
            <v>0</v>
          </cell>
          <cell r="BX714">
            <v>0</v>
          </cell>
          <cell r="BY714">
            <v>0</v>
          </cell>
          <cell r="BZ714">
            <v>0</v>
          </cell>
          <cell r="CA714">
            <v>0</v>
          </cell>
          <cell r="CB714">
            <v>0</v>
          </cell>
          <cell r="CC714">
            <v>-1E-3</v>
          </cell>
          <cell r="CD714">
            <v>-1E-3</v>
          </cell>
          <cell r="CE714">
            <v>0</v>
          </cell>
          <cell r="CF714">
            <v>0</v>
          </cell>
          <cell r="CG714">
            <v>0</v>
          </cell>
          <cell r="CH714">
            <v>0</v>
          </cell>
          <cell r="CI714">
            <v>0</v>
          </cell>
          <cell r="CJ714">
            <v>0</v>
          </cell>
          <cell r="CK714">
            <v>0</v>
          </cell>
          <cell r="CL714">
            <v>0</v>
          </cell>
          <cell r="CM714">
            <v>-1E-3</v>
          </cell>
          <cell r="CN714">
            <v>0</v>
          </cell>
          <cell r="CO714">
            <v>0</v>
          </cell>
          <cell r="CP714">
            <v>0</v>
          </cell>
          <cell r="CQ714">
            <v>-1E-3</v>
          </cell>
          <cell r="CR714">
            <v>0</v>
          </cell>
          <cell r="CS714">
            <v>0</v>
          </cell>
          <cell r="CT714">
            <v>-1E-3</v>
          </cell>
          <cell r="CU714">
            <v>0</v>
          </cell>
          <cell r="CV714">
            <v>0</v>
          </cell>
          <cell r="CW714">
            <v>0</v>
          </cell>
          <cell r="CX714">
            <v>0</v>
          </cell>
          <cell r="CY714">
            <v>0</v>
          </cell>
          <cell r="CZ714">
            <v>-1E-3</v>
          </cell>
          <cell r="DA714">
            <v>3.0000000000000001E-3</v>
          </cell>
          <cell r="DB714">
            <v>0</v>
          </cell>
          <cell r="DC714">
            <v>-1E-3</v>
          </cell>
          <cell r="DD714">
            <v>-1E-3</v>
          </cell>
          <cell r="DE714">
            <v>0</v>
          </cell>
          <cell r="DF714">
            <v>0</v>
          </cell>
          <cell r="DG714">
            <v>-1E-3</v>
          </cell>
          <cell r="DH714">
            <v>0</v>
          </cell>
          <cell r="DI714">
            <v>0</v>
          </cell>
          <cell r="DJ714">
            <v>0</v>
          </cell>
          <cell r="DK714">
            <v>-1E-3</v>
          </cell>
          <cell r="DL714">
            <v>0</v>
          </cell>
          <cell r="DM714">
            <v>-1E-3</v>
          </cell>
          <cell r="DN714">
            <v>0</v>
          </cell>
          <cell r="DO714">
            <v>0</v>
          </cell>
          <cell r="DP714">
            <v>-1E-3</v>
          </cell>
          <cell r="DQ714">
            <v>-1E-3</v>
          </cell>
          <cell r="DR714">
            <v>0</v>
          </cell>
          <cell r="DS714">
            <v>0</v>
          </cell>
          <cell r="DT714">
            <v>0</v>
          </cell>
          <cell r="DU714">
            <v>0</v>
          </cell>
          <cell r="DV714">
            <v>0</v>
          </cell>
          <cell r="DW714">
            <v>0</v>
          </cell>
          <cell r="DX714">
            <v>0</v>
          </cell>
          <cell r="DY714">
            <v>0</v>
          </cell>
          <cell r="DZ714">
            <v>0</v>
          </cell>
          <cell r="EA714">
            <v>0</v>
          </cell>
          <cell r="EB714">
            <v>0</v>
          </cell>
          <cell r="EC714">
            <v>0</v>
          </cell>
          <cell r="ED714">
            <v>0</v>
          </cell>
          <cell r="EE714">
            <v>0</v>
          </cell>
        </row>
        <row r="715">
          <cell r="F715">
            <v>0</v>
          </cell>
          <cell r="G715">
            <v>0</v>
          </cell>
          <cell r="H715">
            <v>0</v>
          </cell>
          <cell r="I715">
            <v>0</v>
          </cell>
          <cell r="J715">
            <v>0</v>
          </cell>
          <cell r="K715">
            <v>0</v>
          </cell>
          <cell r="L715">
            <v>0</v>
          </cell>
          <cell r="M715">
            <v>-1E-3</v>
          </cell>
          <cell r="N715">
            <v>-1E-3</v>
          </cell>
          <cell r="O715">
            <v>-1E-3</v>
          </cell>
          <cell r="P715">
            <v>-1E-3</v>
          </cell>
          <cell r="Q715">
            <v>0</v>
          </cell>
          <cell r="R715">
            <v>0</v>
          </cell>
          <cell r="S715">
            <v>-1E-3</v>
          </cell>
          <cell r="T715">
            <v>0</v>
          </cell>
          <cell r="U715">
            <v>0</v>
          </cell>
          <cell r="V715">
            <v>0</v>
          </cell>
          <cell r="W715">
            <v>0</v>
          </cell>
          <cell r="X715">
            <v>0</v>
          </cell>
          <cell r="Y715">
            <v>0</v>
          </cell>
          <cell r="Z715">
            <v>0</v>
          </cell>
          <cell r="AA715">
            <v>-1E-3</v>
          </cell>
          <cell r="AB715">
            <v>-1E-3</v>
          </cell>
          <cell r="AC715">
            <v>0</v>
          </cell>
          <cell r="AD715">
            <v>-1E-3</v>
          </cell>
          <cell r="AE715">
            <v>-1E-3</v>
          </cell>
          <cell r="AF715">
            <v>-1E-3</v>
          </cell>
          <cell r="AG715">
            <v>0</v>
          </cell>
          <cell r="AH715">
            <v>-1E-3</v>
          </cell>
          <cell r="AI715">
            <v>0</v>
          </cell>
          <cell r="AJ715">
            <v>0</v>
          </cell>
          <cell r="AK715">
            <v>0</v>
          </cell>
          <cell r="AL715">
            <v>0</v>
          </cell>
          <cell r="AM715">
            <v>-1E-3</v>
          </cell>
          <cell r="AN715">
            <v>-1E-3</v>
          </cell>
          <cell r="AO715">
            <v>-1E-3</v>
          </cell>
          <cell r="AP715">
            <v>-1E-3</v>
          </cell>
          <cell r="AQ715">
            <v>0</v>
          </cell>
          <cell r="AR715">
            <v>0</v>
          </cell>
          <cell r="AS715">
            <v>1E-3</v>
          </cell>
          <cell r="AT715">
            <v>0</v>
          </cell>
          <cell r="AU715">
            <v>-2E-3</v>
          </cell>
          <cell r="AV715">
            <v>0</v>
          </cell>
          <cell r="AW715">
            <v>0</v>
          </cell>
          <cell r="AX715">
            <v>0</v>
          </cell>
          <cell r="AY715">
            <v>0</v>
          </cell>
          <cell r="AZ715">
            <v>0</v>
          </cell>
          <cell r="BA715">
            <v>0</v>
          </cell>
          <cell r="BB715">
            <v>0</v>
          </cell>
          <cell r="BC715">
            <v>0</v>
          </cell>
          <cell r="BD715">
            <v>0</v>
          </cell>
          <cell r="BE715">
            <v>0</v>
          </cell>
          <cell r="BF715">
            <v>1E-3</v>
          </cell>
          <cell r="BG715">
            <v>-1E-3</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0</v>
          </cell>
          <cell r="CB715">
            <v>0</v>
          </cell>
          <cell r="CC715">
            <v>1E-3</v>
          </cell>
          <cell r="CD715">
            <v>0</v>
          </cell>
          <cell r="CE715">
            <v>0</v>
          </cell>
          <cell r="CF715">
            <v>0</v>
          </cell>
          <cell r="CG715">
            <v>0</v>
          </cell>
          <cell r="CH715">
            <v>0</v>
          </cell>
          <cell r="CI715">
            <v>0</v>
          </cell>
          <cell r="CJ715">
            <v>0</v>
          </cell>
          <cell r="CK715">
            <v>0</v>
          </cell>
          <cell r="CL715">
            <v>0</v>
          </cell>
          <cell r="CM715">
            <v>1E-3</v>
          </cell>
          <cell r="CN715">
            <v>0</v>
          </cell>
          <cell r="CO715">
            <v>0</v>
          </cell>
          <cell r="CP715">
            <v>1E-3</v>
          </cell>
          <cell r="CQ715">
            <v>0</v>
          </cell>
          <cell r="CR715">
            <v>0</v>
          </cell>
          <cell r="CS715">
            <v>1E-3</v>
          </cell>
          <cell r="CT715">
            <v>1E-3</v>
          </cell>
          <cell r="CU715">
            <v>0</v>
          </cell>
          <cell r="CV715">
            <v>1E-3</v>
          </cell>
          <cell r="CW715">
            <v>0</v>
          </cell>
          <cell r="CX715">
            <v>0</v>
          </cell>
          <cell r="CY715">
            <v>0</v>
          </cell>
          <cell r="CZ715">
            <v>0</v>
          </cell>
          <cell r="DA715">
            <v>1E-3</v>
          </cell>
          <cell r="DB715">
            <v>1E-3</v>
          </cell>
          <cell r="DC715">
            <v>1E-3</v>
          </cell>
          <cell r="DD715">
            <v>0</v>
          </cell>
          <cell r="DE715">
            <v>0</v>
          </cell>
          <cell r="DF715">
            <v>1E-3</v>
          </cell>
          <cell r="DG715">
            <v>1E-3</v>
          </cell>
          <cell r="DH715">
            <v>0</v>
          </cell>
          <cell r="DI715">
            <v>1E-3</v>
          </cell>
          <cell r="DJ715">
            <v>0</v>
          </cell>
          <cell r="DK715">
            <v>0</v>
          </cell>
          <cell r="DL715">
            <v>0</v>
          </cell>
          <cell r="DM715">
            <v>0</v>
          </cell>
          <cell r="DN715">
            <v>0</v>
          </cell>
          <cell r="DO715">
            <v>1E-3</v>
          </cell>
          <cell r="DP715">
            <v>1E-3</v>
          </cell>
          <cell r="DQ715">
            <v>0</v>
          </cell>
          <cell r="DR715">
            <v>0</v>
          </cell>
          <cell r="DS715">
            <v>0</v>
          </cell>
          <cell r="DT715">
            <v>0</v>
          </cell>
          <cell r="DU715">
            <v>0</v>
          </cell>
          <cell r="DV715">
            <v>0</v>
          </cell>
          <cell r="DW715">
            <v>0</v>
          </cell>
          <cell r="DX715">
            <v>0</v>
          </cell>
          <cell r="DY715">
            <v>0</v>
          </cell>
          <cell r="DZ715">
            <v>0</v>
          </cell>
          <cell r="EA715">
            <v>0</v>
          </cell>
          <cell r="EB715">
            <v>0</v>
          </cell>
          <cell r="EC715">
            <v>0</v>
          </cell>
          <cell r="ED715">
            <v>0</v>
          </cell>
          <cell r="EE715">
            <v>0</v>
          </cell>
        </row>
        <row r="716">
          <cell r="F716">
            <v>0</v>
          </cell>
          <cell r="G716">
            <v>0</v>
          </cell>
          <cell r="H716">
            <v>0</v>
          </cell>
          <cell r="I716">
            <v>0</v>
          </cell>
          <cell r="J716">
            <v>0</v>
          </cell>
          <cell r="K716">
            <v>-1E-3</v>
          </cell>
          <cell r="L716">
            <v>0</v>
          </cell>
          <cell r="M716">
            <v>0</v>
          </cell>
          <cell r="N716">
            <v>0</v>
          </cell>
          <cell r="O716">
            <v>0</v>
          </cell>
          <cell r="P716">
            <v>0</v>
          </cell>
          <cell r="Q716">
            <v>0</v>
          </cell>
          <cell r="R716">
            <v>0</v>
          </cell>
          <cell r="S716">
            <v>0</v>
          </cell>
          <cell r="T716">
            <v>0</v>
          </cell>
          <cell r="U716">
            <v>0</v>
          </cell>
          <cell r="V716">
            <v>-1E-3</v>
          </cell>
          <cell r="W716">
            <v>0</v>
          </cell>
          <cell r="X716">
            <v>-2E-3</v>
          </cell>
          <cell r="Y716">
            <v>-1E-3</v>
          </cell>
          <cell r="Z716">
            <v>0</v>
          </cell>
          <cell r="AA716">
            <v>0</v>
          </cell>
          <cell r="AB716">
            <v>0</v>
          </cell>
          <cell r="AC716">
            <v>0</v>
          </cell>
          <cell r="AD716">
            <v>0</v>
          </cell>
          <cell r="AE716">
            <v>0</v>
          </cell>
          <cell r="AF716">
            <v>-1E-3</v>
          </cell>
          <cell r="AG716">
            <v>0</v>
          </cell>
          <cell r="AH716">
            <v>0</v>
          </cell>
          <cell r="AI716">
            <v>0</v>
          </cell>
          <cell r="AJ716">
            <v>0</v>
          </cell>
          <cell r="AK716">
            <v>0</v>
          </cell>
          <cell r="AL716">
            <v>0</v>
          </cell>
          <cell r="AM716">
            <v>0</v>
          </cell>
          <cell r="AN716">
            <v>0</v>
          </cell>
          <cell r="AO716">
            <v>0</v>
          </cell>
          <cell r="AP716">
            <v>0</v>
          </cell>
          <cell r="AQ716">
            <v>-1E-3</v>
          </cell>
          <cell r="AR716">
            <v>0</v>
          </cell>
          <cell r="AS716">
            <v>0</v>
          </cell>
          <cell r="AT716">
            <v>0</v>
          </cell>
          <cell r="AU716">
            <v>-1E-3</v>
          </cell>
          <cell r="AV716">
            <v>0</v>
          </cell>
          <cell r="AW716">
            <v>0</v>
          </cell>
          <cell r="AX716">
            <v>0</v>
          </cell>
          <cell r="AY716">
            <v>0</v>
          </cell>
          <cell r="AZ716">
            <v>0</v>
          </cell>
          <cell r="BA716">
            <v>0</v>
          </cell>
          <cell r="BB716">
            <v>0</v>
          </cell>
          <cell r="BC716">
            <v>0</v>
          </cell>
          <cell r="BD716">
            <v>-1E-3</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-1E-3</v>
          </cell>
          <cell r="BT716">
            <v>0</v>
          </cell>
          <cell r="BU716">
            <v>0</v>
          </cell>
          <cell r="BV716">
            <v>0</v>
          </cell>
          <cell r="BW716">
            <v>0</v>
          </cell>
          <cell r="BX716">
            <v>0</v>
          </cell>
          <cell r="BY716">
            <v>0</v>
          </cell>
          <cell r="BZ716">
            <v>0</v>
          </cell>
          <cell r="CA716">
            <v>0</v>
          </cell>
          <cell r="CB716">
            <v>0</v>
          </cell>
          <cell r="CC716">
            <v>0</v>
          </cell>
          <cell r="CD716">
            <v>0</v>
          </cell>
          <cell r="CE716">
            <v>0</v>
          </cell>
          <cell r="CF716">
            <v>0</v>
          </cell>
          <cell r="CG716">
            <v>0</v>
          </cell>
          <cell r="CH716">
            <v>0</v>
          </cell>
          <cell r="CI716">
            <v>0</v>
          </cell>
          <cell r="CJ716">
            <v>0</v>
          </cell>
          <cell r="CK716">
            <v>0</v>
          </cell>
          <cell r="CL716">
            <v>0</v>
          </cell>
          <cell r="CM716">
            <v>1E-3</v>
          </cell>
          <cell r="CN716">
            <v>0</v>
          </cell>
          <cell r="CO716">
            <v>0</v>
          </cell>
          <cell r="CP716">
            <v>0</v>
          </cell>
          <cell r="CQ716">
            <v>-1E-3</v>
          </cell>
          <cell r="CR716">
            <v>-1E-3</v>
          </cell>
          <cell r="CS716">
            <v>0</v>
          </cell>
          <cell r="CT716">
            <v>0</v>
          </cell>
          <cell r="CU716">
            <v>0</v>
          </cell>
          <cell r="CV716">
            <v>0</v>
          </cell>
          <cell r="CW716">
            <v>0</v>
          </cell>
          <cell r="CX716">
            <v>0</v>
          </cell>
          <cell r="CY716">
            <v>-1E-3</v>
          </cell>
          <cell r="CZ716">
            <v>-2E-3</v>
          </cell>
          <cell r="DA716">
            <v>-3.0000000000000001E-3</v>
          </cell>
          <cell r="DB716">
            <v>-1E-3</v>
          </cell>
          <cell r="DC716">
            <v>0</v>
          </cell>
          <cell r="DD716">
            <v>0</v>
          </cell>
          <cell r="DE716">
            <v>0</v>
          </cell>
          <cell r="DF716">
            <v>0</v>
          </cell>
          <cell r="DG716">
            <v>0</v>
          </cell>
          <cell r="DH716">
            <v>0</v>
          </cell>
          <cell r="DI716">
            <v>0</v>
          </cell>
          <cell r="DJ716">
            <v>0</v>
          </cell>
          <cell r="DK716">
            <v>0</v>
          </cell>
          <cell r="DL716">
            <v>-1E-3</v>
          </cell>
          <cell r="DM716">
            <v>0</v>
          </cell>
          <cell r="DN716">
            <v>-1E-3</v>
          </cell>
          <cell r="DO716">
            <v>0</v>
          </cell>
          <cell r="DP716">
            <v>0</v>
          </cell>
          <cell r="DQ716">
            <v>-1E-3</v>
          </cell>
          <cell r="DR716">
            <v>0</v>
          </cell>
          <cell r="DS716">
            <v>0</v>
          </cell>
          <cell r="DT716">
            <v>0</v>
          </cell>
          <cell r="DU716">
            <v>-1E-3</v>
          </cell>
          <cell r="DV716">
            <v>0</v>
          </cell>
          <cell r="DW716">
            <v>0</v>
          </cell>
          <cell r="DX716">
            <v>0</v>
          </cell>
          <cell r="DY716">
            <v>-1E-3</v>
          </cell>
          <cell r="DZ716">
            <v>0</v>
          </cell>
          <cell r="EA716">
            <v>0</v>
          </cell>
          <cell r="EB716">
            <v>0</v>
          </cell>
          <cell r="EC716">
            <v>0</v>
          </cell>
          <cell r="ED716">
            <v>0</v>
          </cell>
          <cell r="EE716">
            <v>0</v>
          </cell>
        </row>
        <row r="717">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1E-3</v>
          </cell>
          <cell r="AS717">
            <v>2E-3</v>
          </cell>
          <cell r="AT717">
            <v>2E-3</v>
          </cell>
          <cell r="AU717">
            <v>0</v>
          </cell>
          <cell r="AV717">
            <v>0</v>
          </cell>
          <cell r="AW717">
            <v>0</v>
          </cell>
          <cell r="AX717">
            <v>0</v>
          </cell>
          <cell r="AY717">
            <v>0</v>
          </cell>
          <cell r="AZ717">
            <v>0</v>
          </cell>
          <cell r="BA717">
            <v>1E-3</v>
          </cell>
          <cell r="BB717">
            <v>1E-3</v>
          </cell>
          <cell r="BC717">
            <v>2E-3</v>
          </cell>
          <cell r="BD717">
            <v>2E-3</v>
          </cell>
          <cell r="BE717">
            <v>1E-3</v>
          </cell>
          <cell r="BF717">
            <v>2E-3</v>
          </cell>
          <cell r="BG717">
            <v>2E-3</v>
          </cell>
          <cell r="BH717">
            <v>0</v>
          </cell>
          <cell r="BI717">
            <v>1E-3</v>
          </cell>
          <cell r="BJ717">
            <v>0</v>
          </cell>
          <cell r="BK717">
            <v>0</v>
          </cell>
          <cell r="BL717">
            <v>0</v>
          </cell>
          <cell r="BM717">
            <v>0</v>
          </cell>
          <cell r="BN717">
            <v>0</v>
          </cell>
          <cell r="BO717">
            <v>1E-3</v>
          </cell>
          <cell r="BP717">
            <v>2E-3</v>
          </cell>
          <cell r="BQ717">
            <v>2E-3</v>
          </cell>
          <cell r="BR717">
            <v>1E-3</v>
          </cell>
          <cell r="BS717">
            <v>2E-3</v>
          </cell>
          <cell r="BT717">
            <v>2E-3</v>
          </cell>
          <cell r="BU717">
            <v>0</v>
          </cell>
          <cell r="BV717">
            <v>0</v>
          </cell>
          <cell r="BW717">
            <v>0</v>
          </cell>
          <cell r="BX717">
            <v>0</v>
          </cell>
          <cell r="BY717">
            <v>0</v>
          </cell>
          <cell r="BZ717">
            <v>0</v>
          </cell>
          <cell r="CA717">
            <v>1E-3</v>
          </cell>
          <cell r="CB717">
            <v>1E-3</v>
          </cell>
          <cell r="CC717">
            <v>2E-3</v>
          </cell>
          <cell r="CD717">
            <v>2E-3</v>
          </cell>
          <cell r="CE717">
            <v>1E-3</v>
          </cell>
          <cell r="CF717">
            <v>2E-3</v>
          </cell>
          <cell r="CG717">
            <v>2E-3</v>
          </cell>
          <cell r="CH717">
            <v>1E-3</v>
          </cell>
          <cell r="CI717">
            <v>0</v>
          </cell>
          <cell r="CJ717">
            <v>0</v>
          </cell>
          <cell r="CK717">
            <v>0</v>
          </cell>
          <cell r="CL717">
            <v>0</v>
          </cell>
          <cell r="CM717">
            <v>0</v>
          </cell>
          <cell r="CN717">
            <v>1E-3</v>
          </cell>
          <cell r="CO717">
            <v>1E-3</v>
          </cell>
          <cell r="CP717">
            <v>2E-3</v>
          </cell>
          <cell r="CQ717">
            <v>2E-3</v>
          </cell>
          <cell r="CR717">
            <v>1E-3</v>
          </cell>
          <cell r="CS717">
            <v>2E-3</v>
          </cell>
          <cell r="CT717">
            <v>2E-3</v>
          </cell>
          <cell r="CU717">
            <v>1E-3</v>
          </cell>
          <cell r="CV717">
            <v>1E-3</v>
          </cell>
          <cell r="CW717">
            <v>0</v>
          </cell>
          <cell r="CX717">
            <v>0</v>
          </cell>
          <cell r="CY717">
            <v>0</v>
          </cell>
          <cell r="CZ717">
            <v>0</v>
          </cell>
          <cell r="DA717">
            <v>0</v>
          </cell>
          <cell r="DB717">
            <v>0</v>
          </cell>
          <cell r="DC717">
            <v>1E-3</v>
          </cell>
          <cell r="DD717">
            <v>2E-3</v>
          </cell>
          <cell r="DE717">
            <v>1E-3</v>
          </cell>
          <cell r="DF717">
            <v>2E-3</v>
          </cell>
          <cell r="DG717">
            <v>2E-3</v>
          </cell>
          <cell r="DH717">
            <v>1E-3</v>
          </cell>
          <cell r="DI717">
            <v>1E-3</v>
          </cell>
          <cell r="DJ717">
            <v>0</v>
          </cell>
          <cell r="DK717">
            <v>0</v>
          </cell>
          <cell r="DL717">
            <v>0</v>
          </cell>
          <cell r="DM717">
            <v>0</v>
          </cell>
          <cell r="DN717">
            <v>0</v>
          </cell>
          <cell r="DO717">
            <v>1E-3</v>
          </cell>
          <cell r="DP717">
            <v>2E-3</v>
          </cell>
          <cell r="DQ717">
            <v>2E-3</v>
          </cell>
          <cell r="DR717">
            <v>1E-3</v>
          </cell>
          <cell r="DS717">
            <v>2E-3</v>
          </cell>
          <cell r="DT717">
            <v>2E-3</v>
          </cell>
          <cell r="DU717">
            <v>1E-3</v>
          </cell>
          <cell r="DV717">
            <v>1E-3</v>
          </cell>
          <cell r="DW717">
            <v>0</v>
          </cell>
          <cell r="DX717">
            <v>0</v>
          </cell>
          <cell r="DY717">
            <v>0</v>
          </cell>
          <cell r="DZ717">
            <v>0</v>
          </cell>
          <cell r="EA717">
            <v>0</v>
          </cell>
          <cell r="EB717">
            <v>1E-3</v>
          </cell>
          <cell r="EC717">
            <v>2E-3</v>
          </cell>
          <cell r="ED717">
            <v>2E-3</v>
          </cell>
          <cell r="EE717">
            <v>0</v>
          </cell>
        </row>
        <row r="718">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cell r="BZ718">
            <v>0</v>
          </cell>
          <cell r="CA718">
            <v>0</v>
          </cell>
          <cell r="CB718">
            <v>0</v>
          </cell>
          <cell r="CC718">
            <v>0</v>
          </cell>
          <cell r="CD718">
            <v>0</v>
          </cell>
          <cell r="CE718">
            <v>0</v>
          </cell>
          <cell r="CF718">
            <v>0</v>
          </cell>
          <cell r="CG718">
            <v>0</v>
          </cell>
          <cell r="CH718">
            <v>0</v>
          </cell>
          <cell r="CI718">
            <v>0</v>
          </cell>
          <cell r="CJ718">
            <v>0</v>
          </cell>
          <cell r="CK718">
            <v>0</v>
          </cell>
          <cell r="CL718">
            <v>0</v>
          </cell>
          <cell r="CM718">
            <v>0</v>
          </cell>
          <cell r="CN718">
            <v>0</v>
          </cell>
          <cell r="CO718">
            <v>0</v>
          </cell>
          <cell r="CP718">
            <v>0</v>
          </cell>
          <cell r="CQ718">
            <v>0</v>
          </cell>
          <cell r="CR718">
            <v>0</v>
          </cell>
          <cell r="CS718">
            <v>0</v>
          </cell>
          <cell r="CT718">
            <v>0</v>
          </cell>
          <cell r="CU718">
            <v>0</v>
          </cell>
          <cell r="CV718">
            <v>0</v>
          </cell>
          <cell r="CW718">
            <v>0</v>
          </cell>
          <cell r="CX718">
            <v>0</v>
          </cell>
          <cell r="CY718">
            <v>0</v>
          </cell>
          <cell r="CZ718">
            <v>0</v>
          </cell>
          <cell r="DA718">
            <v>0</v>
          </cell>
          <cell r="DB718">
            <v>0</v>
          </cell>
          <cell r="DC718">
            <v>0</v>
          </cell>
          <cell r="DD718">
            <v>0</v>
          </cell>
          <cell r="DE718">
            <v>0</v>
          </cell>
          <cell r="DF718">
            <v>0</v>
          </cell>
          <cell r="DG718">
            <v>0</v>
          </cell>
          <cell r="DH718">
            <v>0</v>
          </cell>
          <cell r="DI718">
            <v>0</v>
          </cell>
          <cell r="DJ718">
            <v>0</v>
          </cell>
          <cell r="DK718">
            <v>0</v>
          </cell>
          <cell r="DL718">
            <v>0</v>
          </cell>
          <cell r="DM718">
            <v>0</v>
          </cell>
          <cell r="DN718">
            <v>0</v>
          </cell>
          <cell r="DO718">
            <v>0</v>
          </cell>
          <cell r="DP718">
            <v>0</v>
          </cell>
          <cell r="DQ718">
            <v>0</v>
          </cell>
          <cell r="DR718">
            <v>0</v>
          </cell>
          <cell r="DS718">
            <v>0</v>
          </cell>
          <cell r="DT718">
            <v>0</v>
          </cell>
          <cell r="DU718">
            <v>0</v>
          </cell>
          <cell r="DV718">
            <v>0</v>
          </cell>
          <cell r="DW718">
            <v>0</v>
          </cell>
          <cell r="DX718">
            <v>0</v>
          </cell>
          <cell r="DY718">
            <v>0</v>
          </cell>
          <cell r="DZ718">
            <v>0</v>
          </cell>
          <cell r="EA718">
            <v>0</v>
          </cell>
          <cell r="EB718">
            <v>0</v>
          </cell>
          <cell r="EC718">
            <v>0</v>
          </cell>
          <cell r="ED718">
            <v>0</v>
          </cell>
          <cell r="EE718">
            <v>0</v>
          </cell>
        </row>
        <row r="719">
          <cell r="F719">
            <v>0</v>
          </cell>
          <cell r="G719">
            <v>0</v>
          </cell>
          <cell r="H719">
            <v>0</v>
          </cell>
          <cell r="I719">
            <v>0</v>
          </cell>
          <cell r="J719">
            <v>0</v>
          </cell>
          <cell r="K719">
            <v>0</v>
          </cell>
          <cell r="L719">
            <v>0</v>
          </cell>
          <cell r="M719">
            <v>0</v>
          </cell>
          <cell r="N719">
            <v>0</v>
          </cell>
          <cell r="O719">
            <v>0</v>
          </cell>
          <cell r="P719">
            <v>0</v>
          </cell>
          <cell r="Q719">
            <v>0</v>
          </cell>
          <cell r="R719">
            <v>0</v>
          </cell>
          <cell r="S719">
            <v>-1E-3</v>
          </cell>
          <cell r="T719">
            <v>-1E-3</v>
          </cell>
          <cell r="U719">
            <v>0</v>
          </cell>
          <cell r="V719">
            <v>0</v>
          </cell>
          <cell r="W719">
            <v>0</v>
          </cell>
          <cell r="X719">
            <v>0</v>
          </cell>
          <cell r="Y719">
            <v>0</v>
          </cell>
          <cell r="Z719">
            <v>0</v>
          </cell>
          <cell r="AA719">
            <v>0</v>
          </cell>
          <cell r="AB719">
            <v>0</v>
          </cell>
          <cell r="AC719">
            <v>0</v>
          </cell>
          <cell r="AD719">
            <v>-1E-3</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1E-3</v>
          </cell>
          <cell r="AW719">
            <v>0</v>
          </cell>
          <cell r="AX719">
            <v>0</v>
          </cell>
          <cell r="AY719">
            <v>0</v>
          </cell>
          <cell r="AZ719">
            <v>0</v>
          </cell>
          <cell r="BA719">
            <v>0</v>
          </cell>
          <cell r="BB719">
            <v>0</v>
          </cell>
          <cell r="BC719">
            <v>0</v>
          </cell>
          <cell r="BD719">
            <v>0</v>
          </cell>
          <cell r="BE719">
            <v>0</v>
          </cell>
          <cell r="BF719">
            <v>0</v>
          </cell>
          <cell r="BG719">
            <v>-3.0000000000000001E-3</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0</v>
          </cell>
          <cell r="CB719">
            <v>0</v>
          </cell>
          <cell r="CC719">
            <v>0</v>
          </cell>
          <cell r="CD719">
            <v>0</v>
          </cell>
          <cell r="CE719">
            <v>0</v>
          </cell>
          <cell r="CF719">
            <v>0</v>
          </cell>
          <cell r="CG719">
            <v>0</v>
          </cell>
          <cell r="CH719">
            <v>0</v>
          </cell>
          <cell r="CI719">
            <v>0</v>
          </cell>
          <cell r="CJ719">
            <v>0</v>
          </cell>
          <cell r="CK719">
            <v>0</v>
          </cell>
          <cell r="CL719">
            <v>-1E-3</v>
          </cell>
          <cell r="CM719">
            <v>0</v>
          </cell>
          <cell r="CN719">
            <v>0</v>
          </cell>
          <cell r="CO719">
            <v>0</v>
          </cell>
          <cell r="CP719">
            <v>0</v>
          </cell>
          <cell r="CQ719">
            <v>0</v>
          </cell>
          <cell r="CR719">
            <v>0</v>
          </cell>
          <cell r="CS719">
            <v>0</v>
          </cell>
          <cell r="CT719">
            <v>0</v>
          </cell>
          <cell r="CU719">
            <v>0</v>
          </cell>
          <cell r="CV719">
            <v>0</v>
          </cell>
          <cell r="CW719">
            <v>0</v>
          </cell>
          <cell r="CX719">
            <v>0</v>
          </cell>
          <cell r="CY719">
            <v>-1E-3</v>
          </cell>
          <cell r="CZ719">
            <v>0</v>
          </cell>
          <cell r="DA719">
            <v>2E-3</v>
          </cell>
          <cell r="DB719">
            <v>0</v>
          </cell>
          <cell r="DC719">
            <v>0</v>
          </cell>
          <cell r="DD719">
            <v>0</v>
          </cell>
          <cell r="DE719">
            <v>0</v>
          </cell>
          <cell r="DF719">
            <v>0</v>
          </cell>
          <cell r="DG719">
            <v>0</v>
          </cell>
          <cell r="DH719">
            <v>0</v>
          </cell>
          <cell r="DI719">
            <v>0</v>
          </cell>
          <cell r="DJ719">
            <v>0</v>
          </cell>
          <cell r="DK719">
            <v>0</v>
          </cell>
          <cell r="DL719">
            <v>-1E-3</v>
          </cell>
          <cell r="DM719">
            <v>0</v>
          </cell>
          <cell r="DN719">
            <v>0</v>
          </cell>
          <cell r="DO719">
            <v>0</v>
          </cell>
          <cell r="DP719">
            <v>0</v>
          </cell>
          <cell r="DQ719">
            <v>0</v>
          </cell>
          <cell r="DR719">
            <v>0</v>
          </cell>
          <cell r="DS719">
            <v>0</v>
          </cell>
          <cell r="DT719">
            <v>0</v>
          </cell>
          <cell r="DU719">
            <v>0</v>
          </cell>
          <cell r="DV719">
            <v>0</v>
          </cell>
          <cell r="DW719">
            <v>0</v>
          </cell>
          <cell r="DX719">
            <v>0</v>
          </cell>
          <cell r="DY719">
            <v>0</v>
          </cell>
          <cell r="DZ719">
            <v>0</v>
          </cell>
          <cell r="EA719">
            <v>0</v>
          </cell>
          <cell r="EB719">
            <v>0</v>
          </cell>
          <cell r="EC719">
            <v>0</v>
          </cell>
          <cell r="ED719">
            <v>0</v>
          </cell>
          <cell r="EE719">
            <v>0</v>
          </cell>
        </row>
        <row r="720">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0</v>
          </cell>
          <cell r="CB720">
            <v>0</v>
          </cell>
          <cell r="CC720">
            <v>0</v>
          </cell>
          <cell r="CD720">
            <v>0</v>
          </cell>
          <cell r="CE720">
            <v>0</v>
          </cell>
          <cell r="CF720">
            <v>0</v>
          </cell>
          <cell r="CG720">
            <v>0</v>
          </cell>
          <cell r="CH720">
            <v>0</v>
          </cell>
          <cell r="CI720">
            <v>0</v>
          </cell>
          <cell r="CJ720">
            <v>0</v>
          </cell>
          <cell r="CK720">
            <v>0</v>
          </cell>
          <cell r="CL720">
            <v>0</v>
          </cell>
          <cell r="CM720">
            <v>0</v>
          </cell>
          <cell r="CN720">
            <v>0</v>
          </cell>
          <cell r="CO720">
            <v>0</v>
          </cell>
          <cell r="CP720">
            <v>0</v>
          </cell>
          <cell r="CQ720">
            <v>0</v>
          </cell>
          <cell r="CR720">
            <v>0</v>
          </cell>
          <cell r="CS720">
            <v>0</v>
          </cell>
          <cell r="CT720">
            <v>0</v>
          </cell>
          <cell r="CU720">
            <v>0</v>
          </cell>
          <cell r="CV720">
            <v>0</v>
          </cell>
          <cell r="CW720">
            <v>0</v>
          </cell>
          <cell r="CX720">
            <v>0</v>
          </cell>
          <cell r="CY720">
            <v>0</v>
          </cell>
          <cell r="CZ720">
            <v>0</v>
          </cell>
          <cell r="DA720">
            <v>0</v>
          </cell>
          <cell r="DB720">
            <v>0</v>
          </cell>
          <cell r="DC720">
            <v>0</v>
          </cell>
          <cell r="DD720">
            <v>0</v>
          </cell>
          <cell r="DE720">
            <v>0</v>
          </cell>
          <cell r="DF720">
            <v>0</v>
          </cell>
          <cell r="DG720">
            <v>0</v>
          </cell>
          <cell r="DH720">
            <v>0</v>
          </cell>
          <cell r="DI720">
            <v>0</v>
          </cell>
          <cell r="DJ720">
            <v>0</v>
          </cell>
          <cell r="DK720">
            <v>0</v>
          </cell>
          <cell r="DL720">
            <v>0</v>
          </cell>
          <cell r="DM720">
            <v>0</v>
          </cell>
          <cell r="DN720">
            <v>0</v>
          </cell>
          <cell r="DO720">
            <v>0</v>
          </cell>
          <cell r="DP720">
            <v>0</v>
          </cell>
          <cell r="DQ720">
            <v>0</v>
          </cell>
          <cell r="DR720">
            <v>0</v>
          </cell>
          <cell r="DS720">
            <v>0</v>
          </cell>
          <cell r="DT720">
            <v>0</v>
          </cell>
          <cell r="DU720">
            <v>0</v>
          </cell>
          <cell r="DV720">
            <v>0</v>
          </cell>
          <cell r="DW720">
            <v>0</v>
          </cell>
          <cell r="DX720">
            <v>0</v>
          </cell>
          <cell r="DY720">
            <v>0</v>
          </cell>
          <cell r="DZ720">
            <v>0</v>
          </cell>
          <cell r="EA720">
            <v>0</v>
          </cell>
          <cell r="EB720">
            <v>0</v>
          </cell>
          <cell r="EC720">
            <v>0</v>
          </cell>
          <cell r="ED720">
            <v>0</v>
          </cell>
          <cell r="EE720">
            <v>0</v>
          </cell>
        </row>
        <row r="721">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-1E-3</v>
          </cell>
          <cell r="AG721">
            <v>-1E-3</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-3.0000000000000001E-3</v>
          </cell>
          <cell r="AV721">
            <v>0</v>
          </cell>
          <cell r="AW721">
            <v>0</v>
          </cell>
          <cell r="AX721">
            <v>0</v>
          </cell>
          <cell r="AY721">
            <v>0</v>
          </cell>
          <cell r="AZ721">
            <v>0</v>
          </cell>
          <cell r="BA721">
            <v>0</v>
          </cell>
          <cell r="BB721">
            <v>0</v>
          </cell>
          <cell r="BC721">
            <v>0</v>
          </cell>
          <cell r="BD721">
            <v>0</v>
          </cell>
          <cell r="BE721">
            <v>0</v>
          </cell>
          <cell r="BF721">
            <v>0</v>
          </cell>
          <cell r="BG721">
            <v>-1E-3</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0</v>
          </cell>
          <cell r="CB721">
            <v>0</v>
          </cell>
          <cell r="CC721">
            <v>0</v>
          </cell>
          <cell r="CD721">
            <v>0</v>
          </cell>
          <cell r="CE721">
            <v>-1E-3</v>
          </cell>
          <cell r="CF721">
            <v>0</v>
          </cell>
          <cell r="CG721">
            <v>0</v>
          </cell>
          <cell r="CH721">
            <v>0</v>
          </cell>
          <cell r="CI721">
            <v>0</v>
          </cell>
          <cell r="CJ721">
            <v>0</v>
          </cell>
          <cell r="CK721">
            <v>0</v>
          </cell>
          <cell r="CL721">
            <v>-1E-3</v>
          </cell>
          <cell r="CM721">
            <v>-1.2999999999999999E-2</v>
          </cell>
          <cell r="CN721">
            <v>0</v>
          </cell>
          <cell r="CO721">
            <v>0</v>
          </cell>
          <cell r="CP721">
            <v>0</v>
          </cell>
          <cell r="CQ721">
            <v>0</v>
          </cell>
          <cell r="CR721">
            <v>0</v>
          </cell>
          <cell r="CS721">
            <v>0</v>
          </cell>
          <cell r="CT721">
            <v>0</v>
          </cell>
          <cell r="CU721">
            <v>0</v>
          </cell>
          <cell r="CV721">
            <v>0</v>
          </cell>
          <cell r="CW721">
            <v>0</v>
          </cell>
          <cell r="CX721">
            <v>0</v>
          </cell>
          <cell r="CY721">
            <v>0</v>
          </cell>
          <cell r="CZ721">
            <v>-1E-3</v>
          </cell>
          <cell r="DA721">
            <v>-1E-3</v>
          </cell>
          <cell r="DB721">
            <v>0</v>
          </cell>
          <cell r="DC721">
            <v>0</v>
          </cell>
          <cell r="DD721">
            <v>0</v>
          </cell>
          <cell r="DE721">
            <v>0</v>
          </cell>
          <cell r="DF721">
            <v>0</v>
          </cell>
          <cell r="DG721">
            <v>0</v>
          </cell>
          <cell r="DH721">
            <v>0</v>
          </cell>
          <cell r="DI721">
            <v>0</v>
          </cell>
          <cell r="DJ721">
            <v>0</v>
          </cell>
          <cell r="DK721">
            <v>0</v>
          </cell>
          <cell r="DL721">
            <v>0</v>
          </cell>
          <cell r="DM721">
            <v>0</v>
          </cell>
          <cell r="DN721">
            <v>0</v>
          </cell>
          <cell r="DO721">
            <v>-1E-3</v>
          </cell>
          <cell r="DP721">
            <v>0</v>
          </cell>
          <cell r="DQ721">
            <v>0</v>
          </cell>
          <cell r="DR721">
            <v>0</v>
          </cell>
          <cell r="DS721">
            <v>0</v>
          </cell>
          <cell r="DT721">
            <v>0</v>
          </cell>
          <cell r="DU721">
            <v>0</v>
          </cell>
          <cell r="DV721">
            <v>0</v>
          </cell>
          <cell r="DW721">
            <v>0</v>
          </cell>
          <cell r="DX721">
            <v>0</v>
          </cell>
          <cell r="DY721">
            <v>0</v>
          </cell>
          <cell r="DZ721">
            <v>0</v>
          </cell>
          <cell r="EA721">
            <v>0</v>
          </cell>
          <cell r="EB721">
            <v>0</v>
          </cell>
          <cell r="EC721">
            <v>0</v>
          </cell>
          <cell r="ED721">
            <v>0</v>
          </cell>
          <cell r="EE721">
            <v>0</v>
          </cell>
        </row>
        <row r="722">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0</v>
          </cell>
          <cell r="CB722">
            <v>0</v>
          </cell>
          <cell r="CC722">
            <v>0</v>
          </cell>
          <cell r="CD722">
            <v>0</v>
          </cell>
          <cell r="CE722">
            <v>0</v>
          </cell>
          <cell r="CF722">
            <v>0</v>
          </cell>
          <cell r="CG722">
            <v>0</v>
          </cell>
          <cell r="CH722">
            <v>0</v>
          </cell>
          <cell r="CI722">
            <v>0</v>
          </cell>
          <cell r="CJ722">
            <v>0</v>
          </cell>
          <cell r="CK722">
            <v>0</v>
          </cell>
          <cell r="CL722">
            <v>0</v>
          </cell>
          <cell r="CM722">
            <v>0</v>
          </cell>
          <cell r="CN722">
            <v>0</v>
          </cell>
          <cell r="CO722">
            <v>0</v>
          </cell>
          <cell r="CP722">
            <v>0</v>
          </cell>
          <cell r="CQ722">
            <v>0</v>
          </cell>
          <cell r="CR722">
            <v>0</v>
          </cell>
          <cell r="CS722">
            <v>0</v>
          </cell>
          <cell r="CT722">
            <v>0</v>
          </cell>
          <cell r="CU722">
            <v>0</v>
          </cell>
          <cell r="CV722">
            <v>0</v>
          </cell>
          <cell r="CW722">
            <v>0</v>
          </cell>
          <cell r="CX722">
            <v>0</v>
          </cell>
          <cell r="CY722">
            <v>0</v>
          </cell>
          <cell r="CZ722">
            <v>0</v>
          </cell>
          <cell r="DA722">
            <v>0</v>
          </cell>
          <cell r="DB722">
            <v>0</v>
          </cell>
          <cell r="DC722">
            <v>0</v>
          </cell>
          <cell r="DD722">
            <v>0</v>
          </cell>
          <cell r="DE722">
            <v>0</v>
          </cell>
          <cell r="DF722">
            <v>0</v>
          </cell>
          <cell r="DG722">
            <v>0</v>
          </cell>
          <cell r="DH722">
            <v>0</v>
          </cell>
          <cell r="DI722">
            <v>0</v>
          </cell>
          <cell r="DJ722">
            <v>0</v>
          </cell>
          <cell r="DK722">
            <v>0</v>
          </cell>
          <cell r="DL722">
            <v>0</v>
          </cell>
          <cell r="DM722">
            <v>0</v>
          </cell>
          <cell r="DN722">
            <v>0</v>
          </cell>
          <cell r="DO722">
            <v>0</v>
          </cell>
          <cell r="DP722">
            <v>0</v>
          </cell>
          <cell r="DQ722">
            <v>0</v>
          </cell>
          <cell r="DR722">
            <v>0</v>
          </cell>
          <cell r="DS722">
            <v>0</v>
          </cell>
          <cell r="DT722">
            <v>0</v>
          </cell>
          <cell r="DU722">
            <v>0</v>
          </cell>
          <cell r="DV722">
            <v>0</v>
          </cell>
          <cell r="DW722">
            <v>0</v>
          </cell>
          <cell r="DX722">
            <v>0</v>
          </cell>
          <cell r="DY722">
            <v>0</v>
          </cell>
          <cell r="DZ722">
            <v>0</v>
          </cell>
          <cell r="EA722">
            <v>0</v>
          </cell>
          <cell r="EB722">
            <v>0</v>
          </cell>
          <cell r="EC722">
            <v>0</v>
          </cell>
          <cell r="ED722">
            <v>0</v>
          </cell>
          <cell r="EE722">
            <v>0</v>
          </cell>
        </row>
        <row r="723">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-1E-3</v>
          </cell>
          <cell r="Z723">
            <v>-1E-3</v>
          </cell>
          <cell r="AA723">
            <v>0</v>
          </cell>
          <cell r="AB723">
            <v>0</v>
          </cell>
          <cell r="AC723">
            <v>0</v>
          </cell>
          <cell r="AD723">
            <v>0</v>
          </cell>
          <cell r="AE723">
            <v>0</v>
          </cell>
          <cell r="AF723">
            <v>0</v>
          </cell>
          <cell r="AG723">
            <v>0</v>
          </cell>
          <cell r="AH723">
            <v>0</v>
          </cell>
          <cell r="AI723">
            <v>0</v>
          </cell>
          <cell r="AJ723">
            <v>0</v>
          </cell>
          <cell r="AK723">
            <v>0</v>
          </cell>
          <cell r="AL723">
            <v>0</v>
          </cell>
          <cell r="AM723">
            <v>-1E-3</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-1E-3</v>
          </cell>
          <cell r="BM723">
            <v>-1E-3</v>
          </cell>
          <cell r="BN723">
            <v>0</v>
          </cell>
          <cell r="BO723">
            <v>0</v>
          </cell>
          <cell r="BP723">
            <v>0</v>
          </cell>
          <cell r="BQ723">
            <v>0</v>
          </cell>
          <cell r="BR723">
            <v>0</v>
          </cell>
          <cell r="BS723">
            <v>0</v>
          </cell>
          <cell r="BT723">
            <v>0</v>
          </cell>
          <cell r="BU723">
            <v>0</v>
          </cell>
          <cell r="BV723">
            <v>1E-3</v>
          </cell>
          <cell r="BW723">
            <v>0</v>
          </cell>
          <cell r="BX723">
            <v>0</v>
          </cell>
          <cell r="BY723">
            <v>0</v>
          </cell>
          <cell r="BZ723">
            <v>0</v>
          </cell>
          <cell r="CA723">
            <v>0</v>
          </cell>
          <cell r="CB723">
            <v>0</v>
          </cell>
          <cell r="CC723">
            <v>0</v>
          </cell>
          <cell r="CD723">
            <v>0</v>
          </cell>
          <cell r="CE723">
            <v>0</v>
          </cell>
          <cell r="CF723">
            <v>0</v>
          </cell>
          <cell r="CG723">
            <v>0</v>
          </cell>
          <cell r="CH723">
            <v>0</v>
          </cell>
          <cell r="CI723">
            <v>0</v>
          </cell>
          <cell r="CJ723">
            <v>0</v>
          </cell>
          <cell r="CK723">
            <v>0</v>
          </cell>
          <cell r="CL723">
            <v>0</v>
          </cell>
          <cell r="CM723">
            <v>0</v>
          </cell>
          <cell r="CN723">
            <v>0</v>
          </cell>
          <cell r="CO723">
            <v>0</v>
          </cell>
          <cell r="CP723">
            <v>0</v>
          </cell>
          <cell r="CQ723">
            <v>0</v>
          </cell>
          <cell r="CR723">
            <v>0</v>
          </cell>
          <cell r="CS723">
            <v>0</v>
          </cell>
          <cell r="CT723">
            <v>0</v>
          </cell>
          <cell r="CU723">
            <v>0</v>
          </cell>
          <cell r="CV723">
            <v>0</v>
          </cell>
          <cell r="CW723">
            <v>0</v>
          </cell>
          <cell r="CX723">
            <v>0</v>
          </cell>
          <cell r="CY723">
            <v>0</v>
          </cell>
          <cell r="CZ723">
            <v>0</v>
          </cell>
          <cell r="DA723">
            <v>0</v>
          </cell>
          <cell r="DB723">
            <v>0</v>
          </cell>
          <cell r="DC723">
            <v>0</v>
          </cell>
          <cell r="DD723">
            <v>0</v>
          </cell>
          <cell r="DE723">
            <v>0</v>
          </cell>
          <cell r="DF723">
            <v>0</v>
          </cell>
          <cell r="DG723">
            <v>0</v>
          </cell>
          <cell r="DH723">
            <v>0</v>
          </cell>
          <cell r="DI723">
            <v>0</v>
          </cell>
          <cell r="DJ723">
            <v>0</v>
          </cell>
          <cell r="DK723">
            <v>0</v>
          </cell>
          <cell r="DL723">
            <v>0</v>
          </cell>
          <cell r="DM723">
            <v>0</v>
          </cell>
          <cell r="DN723">
            <v>0</v>
          </cell>
          <cell r="DO723">
            <v>0</v>
          </cell>
          <cell r="DP723">
            <v>0</v>
          </cell>
          <cell r="DQ723">
            <v>0</v>
          </cell>
          <cell r="DR723">
            <v>0</v>
          </cell>
          <cell r="DS723">
            <v>0</v>
          </cell>
          <cell r="DT723">
            <v>0</v>
          </cell>
          <cell r="DU723">
            <v>0</v>
          </cell>
          <cell r="DV723">
            <v>0</v>
          </cell>
          <cell r="DW723">
            <v>0</v>
          </cell>
          <cell r="DX723">
            <v>0</v>
          </cell>
          <cell r="DY723">
            <v>0</v>
          </cell>
          <cell r="DZ723">
            <v>0</v>
          </cell>
          <cell r="EA723">
            <v>0</v>
          </cell>
          <cell r="EB723">
            <v>0</v>
          </cell>
          <cell r="EC723">
            <v>0</v>
          </cell>
          <cell r="ED723">
            <v>0</v>
          </cell>
          <cell r="EE723">
            <v>0</v>
          </cell>
        </row>
        <row r="724">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-1E-3</v>
          </cell>
          <cell r="BQ724">
            <v>0</v>
          </cell>
          <cell r="BR724">
            <v>0</v>
          </cell>
          <cell r="BS724">
            <v>0</v>
          </cell>
          <cell r="BT724">
            <v>0</v>
          </cell>
          <cell r="BU724">
            <v>0</v>
          </cell>
          <cell r="BV724">
            <v>0</v>
          </cell>
          <cell r="BW724">
            <v>0</v>
          </cell>
          <cell r="BX724">
            <v>0</v>
          </cell>
          <cell r="BY724">
            <v>0</v>
          </cell>
          <cell r="BZ724">
            <v>0</v>
          </cell>
          <cell r="CA724">
            <v>0</v>
          </cell>
          <cell r="CB724">
            <v>0</v>
          </cell>
          <cell r="CC724">
            <v>0</v>
          </cell>
          <cell r="CD724">
            <v>0</v>
          </cell>
          <cell r="CE724">
            <v>0</v>
          </cell>
          <cell r="CF724">
            <v>0</v>
          </cell>
          <cell r="CG724">
            <v>0</v>
          </cell>
          <cell r="CH724">
            <v>0</v>
          </cell>
          <cell r="CI724">
            <v>0</v>
          </cell>
          <cell r="CJ724">
            <v>0</v>
          </cell>
          <cell r="CK724">
            <v>0</v>
          </cell>
          <cell r="CL724">
            <v>0</v>
          </cell>
          <cell r="CM724">
            <v>0</v>
          </cell>
          <cell r="CN724">
            <v>0</v>
          </cell>
          <cell r="CO724">
            <v>0</v>
          </cell>
          <cell r="CP724">
            <v>0</v>
          </cell>
          <cell r="CQ724">
            <v>0</v>
          </cell>
          <cell r="CR724">
            <v>0</v>
          </cell>
          <cell r="CS724">
            <v>0</v>
          </cell>
          <cell r="CT724">
            <v>0</v>
          </cell>
          <cell r="CU724">
            <v>0</v>
          </cell>
          <cell r="CV724">
            <v>0</v>
          </cell>
          <cell r="CW724">
            <v>0</v>
          </cell>
          <cell r="CX724">
            <v>0</v>
          </cell>
          <cell r="CY724">
            <v>0</v>
          </cell>
          <cell r="CZ724">
            <v>-1E-3</v>
          </cell>
          <cell r="DA724">
            <v>0</v>
          </cell>
          <cell r="DB724">
            <v>0</v>
          </cell>
          <cell r="DC724">
            <v>0</v>
          </cell>
          <cell r="DD724">
            <v>0</v>
          </cell>
          <cell r="DE724">
            <v>0</v>
          </cell>
          <cell r="DF724">
            <v>0</v>
          </cell>
          <cell r="DG724">
            <v>0</v>
          </cell>
          <cell r="DH724">
            <v>0</v>
          </cell>
          <cell r="DI724">
            <v>0</v>
          </cell>
          <cell r="DJ724">
            <v>0</v>
          </cell>
          <cell r="DK724">
            <v>0</v>
          </cell>
          <cell r="DL724">
            <v>1E-3</v>
          </cell>
          <cell r="DM724">
            <v>0</v>
          </cell>
          <cell r="DN724">
            <v>0</v>
          </cell>
          <cell r="DO724">
            <v>0</v>
          </cell>
          <cell r="DP724">
            <v>0</v>
          </cell>
          <cell r="DQ724">
            <v>0</v>
          </cell>
          <cell r="DR724">
            <v>0</v>
          </cell>
          <cell r="DS724">
            <v>0</v>
          </cell>
          <cell r="DT724">
            <v>0</v>
          </cell>
          <cell r="DU724">
            <v>-1E-3</v>
          </cell>
          <cell r="DV724">
            <v>0</v>
          </cell>
          <cell r="DW724">
            <v>0</v>
          </cell>
          <cell r="DX724">
            <v>0</v>
          </cell>
          <cell r="DY724">
            <v>0</v>
          </cell>
          <cell r="DZ724">
            <v>0</v>
          </cell>
          <cell r="EA724">
            <v>0</v>
          </cell>
          <cell r="EB724">
            <v>0</v>
          </cell>
          <cell r="EC724">
            <v>0</v>
          </cell>
          <cell r="ED724">
            <v>0</v>
          </cell>
          <cell r="EE724">
            <v>0</v>
          </cell>
        </row>
        <row r="725">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-1E-3</v>
          </cell>
          <cell r="AG725">
            <v>0</v>
          </cell>
          <cell r="AH725">
            <v>0</v>
          </cell>
          <cell r="AI725">
            <v>0</v>
          </cell>
          <cell r="AJ725">
            <v>0</v>
          </cell>
          <cell r="AK725">
            <v>0</v>
          </cell>
          <cell r="AL725">
            <v>0</v>
          </cell>
          <cell r="AM725">
            <v>0</v>
          </cell>
          <cell r="AN725">
            <v>0</v>
          </cell>
          <cell r="AO725">
            <v>0</v>
          </cell>
          <cell r="AP725">
            <v>0</v>
          </cell>
          <cell r="AQ725">
            <v>-1E-3</v>
          </cell>
          <cell r="AR725">
            <v>-1E-3</v>
          </cell>
          <cell r="AS725">
            <v>0</v>
          </cell>
          <cell r="AT725">
            <v>0</v>
          </cell>
          <cell r="AU725">
            <v>-5.0000000000000001E-3</v>
          </cell>
          <cell r="AV725">
            <v>0</v>
          </cell>
          <cell r="AW725">
            <v>0</v>
          </cell>
          <cell r="AX725">
            <v>0</v>
          </cell>
          <cell r="AY725">
            <v>0</v>
          </cell>
          <cell r="AZ725">
            <v>0</v>
          </cell>
          <cell r="BA725">
            <v>0</v>
          </cell>
          <cell r="BB725">
            <v>0</v>
          </cell>
          <cell r="BC725">
            <v>0</v>
          </cell>
          <cell r="BD725">
            <v>0</v>
          </cell>
          <cell r="BE725">
            <v>0</v>
          </cell>
          <cell r="BF725">
            <v>-1E-3</v>
          </cell>
          <cell r="BG725">
            <v>-1E-3</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0</v>
          </cell>
          <cell r="CC725">
            <v>0</v>
          </cell>
          <cell r="CD725">
            <v>0</v>
          </cell>
          <cell r="CE725">
            <v>0</v>
          </cell>
          <cell r="CF725">
            <v>0</v>
          </cell>
          <cell r="CG725">
            <v>0</v>
          </cell>
          <cell r="CH725">
            <v>0</v>
          </cell>
          <cell r="CI725">
            <v>0</v>
          </cell>
          <cell r="CJ725">
            <v>0</v>
          </cell>
          <cell r="CK725">
            <v>0</v>
          </cell>
          <cell r="CL725">
            <v>-1E-3</v>
          </cell>
          <cell r="CM725">
            <v>0</v>
          </cell>
          <cell r="CN725">
            <v>0</v>
          </cell>
          <cell r="CO725">
            <v>0</v>
          </cell>
          <cell r="CP725">
            <v>0</v>
          </cell>
          <cell r="CQ725">
            <v>0</v>
          </cell>
          <cell r="CR725">
            <v>1E-3</v>
          </cell>
          <cell r="CS725">
            <v>0</v>
          </cell>
          <cell r="CT725">
            <v>0</v>
          </cell>
          <cell r="CU725">
            <v>0</v>
          </cell>
          <cell r="CV725">
            <v>0</v>
          </cell>
          <cell r="CW725">
            <v>1E-3</v>
          </cell>
          <cell r="CX725">
            <v>0</v>
          </cell>
          <cell r="CY725">
            <v>-1E-3</v>
          </cell>
          <cell r="CZ725">
            <v>-2E-3</v>
          </cell>
          <cell r="DA725">
            <v>1.2999999999999999E-2</v>
          </cell>
          <cell r="DB725">
            <v>0</v>
          </cell>
          <cell r="DC725">
            <v>-1E-3</v>
          </cell>
          <cell r="DD725">
            <v>0</v>
          </cell>
          <cell r="DE725">
            <v>0</v>
          </cell>
          <cell r="DF725">
            <v>0</v>
          </cell>
          <cell r="DG725">
            <v>0</v>
          </cell>
          <cell r="DH725">
            <v>0</v>
          </cell>
          <cell r="DI725">
            <v>0</v>
          </cell>
          <cell r="DJ725">
            <v>0</v>
          </cell>
          <cell r="DK725">
            <v>-2E-3</v>
          </cell>
          <cell r="DL725">
            <v>-1E-3</v>
          </cell>
          <cell r="DM725">
            <v>-1E-3</v>
          </cell>
          <cell r="DN725">
            <v>-1E-3</v>
          </cell>
          <cell r="DO725">
            <v>0</v>
          </cell>
          <cell r="DP725">
            <v>0</v>
          </cell>
          <cell r="DQ725">
            <v>0</v>
          </cell>
          <cell r="DR725">
            <v>0</v>
          </cell>
          <cell r="DS725">
            <v>0</v>
          </cell>
          <cell r="DT725">
            <v>0</v>
          </cell>
          <cell r="DU725">
            <v>0</v>
          </cell>
          <cell r="DV725">
            <v>0</v>
          </cell>
          <cell r="DW725">
            <v>0</v>
          </cell>
          <cell r="DX725">
            <v>-1E-3</v>
          </cell>
          <cell r="DY725">
            <v>0</v>
          </cell>
          <cell r="DZ725">
            <v>0</v>
          </cell>
          <cell r="EA725">
            <v>0</v>
          </cell>
          <cell r="EB725">
            <v>0</v>
          </cell>
          <cell r="EC725">
            <v>0</v>
          </cell>
          <cell r="ED725">
            <v>0</v>
          </cell>
          <cell r="EE725">
            <v>0</v>
          </cell>
        </row>
        <row r="726">
          <cell r="F726">
            <v>0</v>
          </cell>
          <cell r="G726">
            <v>0</v>
          </cell>
          <cell r="H726">
            <v>0</v>
          </cell>
          <cell r="I726">
            <v>0</v>
          </cell>
          <cell r="J726">
            <v>0</v>
          </cell>
          <cell r="K726">
            <v>0</v>
          </cell>
          <cell r="L726">
            <v>0</v>
          </cell>
          <cell r="M726">
            <v>0</v>
          </cell>
          <cell r="N726">
            <v>0</v>
          </cell>
          <cell r="O726">
            <v>0</v>
          </cell>
          <cell r="P726">
            <v>0</v>
          </cell>
          <cell r="Q726">
            <v>-2E-3</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1E-3</v>
          </cell>
          <cell r="AG726">
            <v>0</v>
          </cell>
          <cell r="AH726">
            <v>-1E-3</v>
          </cell>
          <cell r="AI726">
            <v>0</v>
          </cell>
          <cell r="AJ726">
            <v>0</v>
          </cell>
          <cell r="AK726">
            <v>0</v>
          </cell>
          <cell r="AL726">
            <v>0</v>
          </cell>
          <cell r="AM726">
            <v>0</v>
          </cell>
          <cell r="AN726">
            <v>-1E-3</v>
          </cell>
          <cell r="AO726">
            <v>0</v>
          </cell>
          <cell r="AP726">
            <v>0</v>
          </cell>
          <cell r="AQ726">
            <v>0</v>
          </cell>
          <cell r="AR726">
            <v>2E-3</v>
          </cell>
          <cell r="AS726">
            <v>0</v>
          </cell>
          <cell r="AT726">
            <v>0</v>
          </cell>
          <cell r="AU726">
            <v>1.9E-2</v>
          </cell>
          <cell r="AV726">
            <v>0</v>
          </cell>
          <cell r="AW726">
            <v>0</v>
          </cell>
          <cell r="AX726">
            <v>0</v>
          </cell>
          <cell r="AY726">
            <v>0</v>
          </cell>
          <cell r="AZ726">
            <v>0</v>
          </cell>
          <cell r="BA726">
            <v>0</v>
          </cell>
          <cell r="BB726">
            <v>0</v>
          </cell>
          <cell r="BC726">
            <v>0</v>
          </cell>
          <cell r="BD726">
            <v>0</v>
          </cell>
          <cell r="BE726">
            <v>1E-3</v>
          </cell>
          <cell r="BF726">
            <v>0</v>
          </cell>
          <cell r="BG726">
            <v>8.9999999999999993E-3</v>
          </cell>
          <cell r="BH726">
            <v>0</v>
          </cell>
          <cell r="BI726">
            <v>0</v>
          </cell>
          <cell r="BJ726">
            <v>0</v>
          </cell>
          <cell r="BK726">
            <v>0</v>
          </cell>
          <cell r="BL726">
            <v>0</v>
          </cell>
          <cell r="BM726">
            <v>0</v>
          </cell>
          <cell r="BN726">
            <v>0</v>
          </cell>
          <cell r="BO726">
            <v>0</v>
          </cell>
          <cell r="BP726">
            <v>0</v>
          </cell>
          <cell r="BQ726">
            <v>-1E-3</v>
          </cell>
          <cell r="BR726">
            <v>0</v>
          </cell>
          <cell r="BS726">
            <v>0</v>
          </cell>
          <cell r="BT726">
            <v>0</v>
          </cell>
          <cell r="BU726">
            <v>0</v>
          </cell>
          <cell r="BV726">
            <v>0</v>
          </cell>
          <cell r="BW726">
            <v>0</v>
          </cell>
          <cell r="BX726">
            <v>0</v>
          </cell>
          <cell r="BY726">
            <v>0</v>
          </cell>
          <cell r="BZ726">
            <v>0</v>
          </cell>
          <cell r="CA726">
            <v>0</v>
          </cell>
          <cell r="CB726">
            <v>0</v>
          </cell>
          <cell r="CC726">
            <v>0</v>
          </cell>
          <cell r="CD726">
            <v>0</v>
          </cell>
          <cell r="CE726">
            <v>0</v>
          </cell>
          <cell r="CF726">
            <v>0</v>
          </cell>
          <cell r="CG726">
            <v>0</v>
          </cell>
          <cell r="CH726">
            <v>0</v>
          </cell>
          <cell r="CI726">
            <v>1E-3</v>
          </cell>
          <cell r="CJ726">
            <v>0</v>
          </cell>
          <cell r="CK726">
            <v>0</v>
          </cell>
          <cell r="CL726">
            <v>0</v>
          </cell>
          <cell r="CM726">
            <v>0</v>
          </cell>
          <cell r="CN726">
            <v>0</v>
          </cell>
          <cell r="CO726">
            <v>0</v>
          </cell>
          <cell r="CP726">
            <v>0</v>
          </cell>
          <cell r="CQ726">
            <v>0</v>
          </cell>
          <cell r="CR726">
            <v>-2E-3</v>
          </cell>
          <cell r="CS726">
            <v>0</v>
          </cell>
          <cell r="CT726">
            <v>0</v>
          </cell>
          <cell r="CU726">
            <v>0</v>
          </cell>
          <cell r="CV726">
            <v>0</v>
          </cell>
          <cell r="CW726">
            <v>0</v>
          </cell>
          <cell r="CX726">
            <v>0</v>
          </cell>
          <cell r="CY726">
            <v>0</v>
          </cell>
          <cell r="CZ726">
            <v>2E-3</v>
          </cell>
          <cell r="DA726">
            <v>-0.02</v>
          </cell>
          <cell r="DB726">
            <v>0</v>
          </cell>
          <cell r="DC726">
            <v>0</v>
          </cell>
          <cell r="DD726">
            <v>-1E-3</v>
          </cell>
          <cell r="DE726">
            <v>0</v>
          </cell>
          <cell r="DF726">
            <v>0</v>
          </cell>
          <cell r="DG726">
            <v>0</v>
          </cell>
          <cell r="DH726">
            <v>0</v>
          </cell>
          <cell r="DI726">
            <v>0</v>
          </cell>
          <cell r="DJ726">
            <v>0</v>
          </cell>
          <cell r="DK726">
            <v>2E-3</v>
          </cell>
          <cell r="DL726">
            <v>-1E-3</v>
          </cell>
          <cell r="DM726">
            <v>0</v>
          </cell>
          <cell r="DN726">
            <v>0</v>
          </cell>
          <cell r="DO726">
            <v>0</v>
          </cell>
          <cell r="DP726">
            <v>-1E-3</v>
          </cell>
          <cell r="DQ726">
            <v>0</v>
          </cell>
          <cell r="DR726">
            <v>0</v>
          </cell>
          <cell r="DS726">
            <v>0</v>
          </cell>
          <cell r="DT726">
            <v>0</v>
          </cell>
          <cell r="DU726">
            <v>2E-3</v>
          </cell>
          <cell r="DV726">
            <v>0</v>
          </cell>
          <cell r="DW726">
            <v>0</v>
          </cell>
          <cell r="DX726">
            <v>1E-3</v>
          </cell>
          <cell r="DY726">
            <v>0</v>
          </cell>
          <cell r="DZ726">
            <v>0</v>
          </cell>
          <cell r="EA726">
            <v>0</v>
          </cell>
          <cell r="EB726">
            <v>0</v>
          </cell>
          <cell r="EC726">
            <v>0</v>
          </cell>
          <cell r="ED726">
            <v>0</v>
          </cell>
          <cell r="EE726">
            <v>0</v>
          </cell>
        </row>
        <row r="727">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0</v>
          </cell>
          <cell r="CB727">
            <v>0</v>
          </cell>
          <cell r="CC727">
            <v>0</v>
          </cell>
          <cell r="CD727">
            <v>0</v>
          </cell>
          <cell r="CE727">
            <v>0</v>
          </cell>
          <cell r="CF727">
            <v>0</v>
          </cell>
          <cell r="CG727">
            <v>0</v>
          </cell>
          <cell r="CH727">
            <v>0</v>
          </cell>
          <cell r="CI727">
            <v>0</v>
          </cell>
          <cell r="CJ727">
            <v>0</v>
          </cell>
          <cell r="CK727">
            <v>0</v>
          </cell>
          <cell r="CL727">
            <v>0</v>
          </cell>
          <cell r="CM727">
            <v>0</v>
          </cell>
          <cell r="CN727">
            <v>0</v>
          </cell>
          <cell r="CO727">
            <v>0</v>
          </cell>
          <cell r="CP727">
            <v>0</v>
          </cell>
          <cell r="CQ727">
            <v>0</v>
          </cell>
          <cell r="CR727">
            <v>0</v>
          </cell>
          <cell r="CS727">
            <v>0</v>
          </cell>
          <cell r="CT727">
            <v>0</v>
          </cell>
          <cell r="CU727">
            <v>0</v>
          </cell>
          <cell r="CV727">
            <v>0</v>
          </cell>
          <cell r="CW727">
            <v>0</v>
          </cell>
          <cell r="CX727">
            <v>0</v>
          </cell>
          <cell r="CY727">
            <v>0</v>
          </cell>
          <cell r="CZ727">
            <v>0</v>
          </cell>
          <cell r="DA727">
            <v>0</v>
          </cell>
          <cell r="DB727">
            <v>0</v>
          </cell>
          <cell r="DC727">
            <v>0</v>
          </cell>
          <cell r="DD727">
            <v>0</v>
          </cell>
          <cell r="DE727">
            <v>0</v>
          </cell>
          <cell r="DF727">
            <v>0</v>
          </cell>
          <cell r="DG727">
            <v>0</v>
          </cell>
          <cell r="DH727">
            <v>0</v>
          </cell>
          <cell r="DI727">
            <v>0</v>
          </cell>
          <cell r="DJ727">
            <v>0</v>
          </cell>
          <cell r="DK727">
            <v>0</v>
          </cell>
          <cell r="DL727">
            <v>0</v>
          </cell>
          <cell r="DM727">
            <v>0</v>
          </cell>
          <cell r="DN727">
            <v>0</v>
          </cell>
          <cell r="DO727">
            <v>0</v>
          </cell>
          <cell r="DP727">
            <v>0</v>
          </cell>
          <cell r="DQ727">
            <v>0</v>
          </cell>
          <cell r="DR727">
            <v>0</v>
          </cell>
          <cell r="DS727">
            <v>0</v>
          </cell>
          <cell r="DT727">
            <v>0</v>
          </cell>
          <cell r="DU727">
            <v>0</v>
          </cell>
          <cell r="DV727">
            <v>0</v>
          </cell>
          <cell r="DW727">
            <v>0</v>
          </cell>
          <cell r="DX727">
            <v>0</v>
          </cell>
          <cell r="DY727">
            <v>0</v>
          </cell>
          <cell r="DZ727">
            <v>0</v>
          </cell>
          <cell r="EA727">
            <v>0</v>
          </cell>
          <cell r="EB727">
            <v>0</v>
          </cell>
          <cell r="EC727">
            <v>0</v>
          </cell>
          <cell r="ED727">
            <v>0</v>
          </cell>
          <cell r="EE727">
            <v>0</v>
          </cell>
        </row>
        <row r="728">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0</v>
          </cell>
          <cell r="CB728">
            <v>0</v>
          </cell>
          <cell r="CC728">
            <v>0</v>
          </cell>
          <cell r="CD728">
            <v>0</v>
          </cell>
          <cell r="CE728">
            <v>0</v>
          </cell>
          <cell r="CF728">
            <v>0</v>
          </cell>
          <cell r="CG728">
            <v>0</v>
          </cell>
          <cell r="CH728">
            <v>0</v>
          </cell>
          <cell r="CI728">
            <v>0</v>
          </cell>
          <cell r="CJ728">
            <v>0</v>
          </cell>
          <cell r="CK728">
            <v>0</v>
          </cell>
          <cell r="CL728">
            <v>0</v>
          </cell>
          <cell r="CM728">
            <v>0</v>
          </cell>
          <cell r="CN728">
            <v>0</v>
          </cell>
          <cell r="CO728">
            <v>0</v>
          </cell>
          <cell r="CP728">
            <v>0</v>
          </cell>
          <cell r="CQ728">
            <v>0</v>
          </cell>
          <cell r="CR728">
            <v>0</v>
          </cell>
          <cell r="CS728">
            <v>0</v>
          </cell>
          <cell r="CT728">
            <v>0</v>
          </cell>
          <cell r="CU728">
            <v>0</v>
          </cell>
          <cell r="CV728">
            <v>0</v>
          </cell>
          <cell r="CW728">
            <v>0</v>
          </cell>
          <cell r="CX728">
            <v>0</v>
          </cell>
          <cell r="CY728">
            <v>0</v>
          </cell>
          <cell r="CZ728">
            <v>0</v>
          </cell>
          <cell r="DA728">
            <v>0</v>
          </cell>
          <cell r="DB728">
            <v>0</v>
          </cell>
          <cell r="DC728">
            <v>0</v>
          </cell>
          <cell r="DD728">
            <v>0</v>
          </cell>
          <cell r="DE728">
            <v>0</v>
          </cell>
          <cell r="DF728">
            <v>0</v>
          </cell>
          <cell r="DG728">
            <v>0</v>
          </cell>
          <cell r="DH728">
            <v>0</v>
          </cell>
          <cell r="DI728">
            <v>0</v>
          </cell>
          <cell r="DJ728">
            <v>0</v>
          </cell>
          <cell r="DK728">
            <v>0</v>
          </cell>
          <cell r="DL728">
            <v>0</v>
          </cell>
          <cell r="DM728">
            <v>0</v>
          </cell>
          <cell r="DN728">
            <v>0</v>
          </cell>
          <cell r="DO728">
            <v>0</v>
          </cell>
          <cell r="DP728">
            <v>0</v>
          </cell>
          <cell r="DQ728">
            <v>0</v>
          </cell>
          <cell r="DR728">
            <v>0</v>
          </cell>
          <cell r="DS728">
            <v>0</v>
          </cell>
          <cell r="DT728">
            <v>0</v>
          </cell>
          <cell r="DU728">
            <v>0</v>
          </cell>
          <cell r="DV728">
            <v>0</v>
          </cell>
          <cell r="DW728">
            <v>0</v>
          </cell>
          <cell r="DX728">
            <v>0</v>
          </cell>
          <cell r="DY728">
            <v>0</v>
          </cell>
          <cell r="DZ728">
            <v>0</v>
          </cell>
          <cell r="EA728">
            <v>0</v>
          </cell>
          <cell r="EB728">
            <v>0</v>
          </cell>
          <cell r="EC728">
            <v>0</v>
          </cell>
          <cell r="ED728">
            <v>0</v>
          </cell>
          <cell r="EE728">
            <v>0</v>
          </cell>
        </row>
        <row r="729">
          <cell r="A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0</v>
          </cell>
          <cell r="CB729">
            <v>0</v>
          </cell>
          <cell r="CC729">
            <v>0</v>
          </cell>
          <cell r="CD729">
            <v>0</v>
          </cell>
          <cell r="CE729">
            <v>0</v>
          </cell>
          <cell r="CF729">
            <v>0</v>
          </cell>
          <cell r="CG729">
            <v>0</v>
          </cell>
          <cell r="CH729">
            <v>0</v>
          </cell>
          <cell r="CI729">
            <v>0</v>
          </cell>
          <cell r="CJ729">
            <v>0</v>
          </cell>
          <cell r="CK729">
            <v>0</v>
          </cell>
          <cell r="CL729">
            <v>0</v>
          </cell>
          <cell r="CM729">
            <v>0</v>
          </cell>
          <cell r="CN729">
            <v>0</v>
          </cell>
          <cell r="CO729">
            <v>0</v>
          </cell>
          <cell r="CP729">
            <v>0</v>
          </cell>
          <cell r="CQ729">
            <v>0</v>
          </cell>
          <cell r="CR729">
            <v>0</v>
          </cell>
          <cell r="CS729">
            <v>0</v>
          </cell>
          <cell r="CT729">
            <v>0</v>
          </cell>
          <cell r="CU729">
            <v>0</v>
          </cell>
          <cell r="CV729">
            <v>0</v>
          </cell>
          <cell r="CW729">
            <v>0</v>
          </cell>
          <cell r="CX729">
            <v>0</v>
          </cell>
          <cell r="CY729">
            <v>0</v>
          </cell>
          <cell r="CZ729">
            <v>0</v>
          </cell>
          <cell r="DA729">
            <v>0</v>
          </cell>
          <cell r="DB729">
            <v>0</v>
          </cell>
          <cell r="DC729">
            <v>0</v>
          </cell>
          <cell r="DD729">
            <v>0</v>
          </cell>
          <cell r="DE729">
            <v>0</v>
          </cell>
          <cell r="DF729">
            <v>0</v>
          </cell>
          <cell r="DG729">
            <v>0</v>
          </cell>
          <cell r="DH729">
            <v>0</v>
          </cell>
          <cell r="DI729">
            <v>0</v>
          </cell>
          <cell r="DJ729">
            <v>0</v>
          </cell>
          <cell r="DK729">
            <v>0</v>
          </cell>
          <cell r="DL729">
            <v>0</v>
          </cell>
          <cell r="DM729">
            <v>0</v>
          </cell>
          <cell r="DN729">
            <v>0</v>
          </cell>
          <cell r="DO729">
            <v>0</v>
          </cell>
          <cell r="DP729">
            <v>0</v>
          </cell>
          <cell r="DQ729">
            <v>0</v>
          </cell>
          <cell r="DR729">
            <v>0</v>
          </cell>
          <cell r="DS729">
            <v>0</v>
          </cell>
          <cell r="DT729">
            <v>0</v>
          </cell>
          <cell r="DU729">
            <v>0</v>
          </cell>
          <cell r="DV729">
            <v>0</v>
          </cell>
          <cell r="DW729">
            <v>0</v>
          </cell>
          <cell r="DX729">
            <v>0</v>
          </cell>
          <cell r="DY729">
            <v>0</v>
          </cell>
          <cell r="DZ729">
            <v>0</v>
          </cell>
          <cell r="EA729">
            <v>0</v>
          </cell>
          <cell r="EB729">
            <v>0</v>
          </cell>
          <cell r="EC729">
            <v>0</v>
          </cell>
          <cell r="ED729">
            <v>0</v>
          </cell>
          <cell r="EE729">
            <v>0</v>
          </cell>
        </row>
        <row r="730">
          <cell r="A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0</v>
          </cell>
          <cell r="CB730">
            <v>0</v>
          </cell>
          <cell r="CC730">
            <v>0</v>
          </cell>
          <cell r="CD730">
            <v>0</v>
          </cell>
          <cell r="CE730">
            <v>0</v>
          </cell>
          <cell r="CF730">
            <v>0</v>
          </cell>
          <cell r="CG730">
            <v>0</v>
          </cell>
          <cell r="CH730">
            <v>0</v>
          </cell>
          <cell r="CI730">
            <v>0</v>
          </cell>
          <cell r="CJ730">
            <v>0</v>
          </cell>
          <cell r="CK730">
            <v>0</v>
          </cell>
          <cell r="CL730">
            <v>0</v>
          </cell>
          <cell r="CM730">
            <v>0</v>
          </cell>
          <cell r="CN730">
            <v>0</v>
          </cell>
          <cell r="CO730">
            <v>0</v>
          </cell>
          <cell r="CP730">
            <v>0</v>
          </cell>
          <cell r="CQ730">
            <v>0</v>
          </cell>
          <cell r="CR730">
            <v>0</v>
          </cell>
          <cell r="CS730">
            <v>0</v>
          </cell>
          <cell r="CT730">
            <v>0</v>
          </cell>
          <cell r="CU730">
            <v>0</v>
          </cell>
          <cell r="CV730">
            <v>0</v>
          </cell>
          <cell r="CW730">
            <v>0</v>
          </cell>
          <cell r="CX730">
            <v>0</v>
          </cell>
          <cell r="CY730">
            <v>0</v>
          </cell>
          <cell r="CZ730">
            <v>0</v>
          </cell>
          <cell r="DA730">
            <v>0</v>
          </cell>
          <cell r="DB730">
            <v>0</v>
          </cell>
          <cell r="DC730">
            <v>0</v>
          </cell>
          <cell r="DD730">
            <v>0</v>
          </cell>
          <cell r="DE730">
            <v>0</v>
          </cell>
          <cell r="DF730">
            <v>0</v>
          </cell>
          <cell r="DG730">
            <v>0</v>
          </cell>
          <cell r="DH730">
            <v>0</v>
          </cell>
          <cell r="DI730">
            <v>0</v>
          </cell>
          <cell r="DJ730">
            <v>0</v>
          </cell>
          <cell r="DK730">
            <v>0</v>
          </cell>
          <cell r="DL730">
            <v>0</v>
          </cell>
          <cell r="DM730">
            <v>0</v>
          </cell>
          <cell r="DN730">
            <v>0</v>
          </cell>
          <cell r="DO730">
            <v>0</v>
          </cell>
          <cell r="DP730">
            <v>0</v>
          </cell>
          <cell r="DQ730">
            <v>0</v>
          </cell>
          <cell r="DR730">
            <v>0</v>
          </cell>
          <cell r="DS730">
            <v>0</v>
          </cell>
          <cell r="DT730">
            <v>0</v>
          </cell>
          <cell r="DU730">
            <v>0</v>
          </cell>
          <cell r="DV730">
            <v>0</v>
          </cell>
          <cell r="DW730">
            <v>0</v>
          </cell>
          <cell r="DX730">
            <v>0</v>
          </cell>
          <cell r="DY730">
            <v>0</v>
          </cell>
          <cell r="DZ730">
            <v>0</v>
          </cell>
          <cell r="EA730">
            <v>0</v>
          </cell>
          <cell r="EB730">
            <v>0</v>
          </cell>
          <cell r="EC730">
            <v>0</v>
          </cell>
          <cell r="ED730">
            <v>0</v>
          </cell>
          <cell r="EE730">
            <v>0</v>
          </cell>
        </row>
        <row r="731">
          <cell r="A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0</v>
          </cell>
          <cell r="CB731">
            <v>0</v>
          </cell>
          <cell r="CC731">
            <v>0</v>
          </cell>
          <cell r="CD731">
            <v>0</v>
          </cell>
          <cell r="CE731">
            <v>0</v>
          </cell>
          <cell r="CF731">
            <v>0</v>
          </cell>
          <cell r="CG731">
            <v>0</v>
          </cell>
          <cell r="CH731">
            <v>0</v>
          </cell>
          <cell r="CI731">
            <v>0</v>
          </cell>
          <cell r="CJ731">
            <v>0</v>
          </cell>
          <cell r="CK731">
            <v>0</v>
          </cell>
          <cell r="CL731">
            <v>0</v>
          </cell>
          <cell r="CM731">
            <v>0</v>
          </cell>
          <cell r="CN731">
            <v>0</v>
          </cell>
          <cell r="CO731">
            <v>0</v>
          </cell>
          <cell r="CP731">
            <v>0</v>
          </cell>
          <cell r="CQ731">
            <v>0</v>
          </cell>
          <cell r="CR731">
            <v>0</v>
          </cell>
          <cell r="CS731">
            <v>0</v>
          </cell>
          <cell r="CT731">
            <v>0</v>
          </cell>
          <cell r="CU731">
            <v>0</v>
          </cell>
          <cell r="CV731">
            <v>0</v>
          </cell>
          <cell r="CW731">
            <v>0</v>
          </cell>
          <cell r="CX731">
            <v>0</v>
          </cell>
          <cell r="CY731">
            <v>0</v>
          </cell>
          <cell r="CZ731">
            <v>0</v>
          </cell>
          <cell r="DA731">
            <v>0</v>
          </cell>
          <cell r="DB731">
            <v>0</v>
          </cell>
          <cell r="DC731">
            <v>0</v>
          </cell>
          <cell r="DD731">
            <v>0</v>
          </cell>
          <cell r="DE731">
            <v>0</v>
          </cell>
          <cell r="DF731">
            <v>0</v>
          </cell>
          <cell r="DG731">
            <v>0</v>
          </cell>
          <cell r="DH731">
            <v>0</v>
          </cell>
          <cell r="DI731">
            <v>0</v>
          </cell>
          <cell r="DJ731">
            <v>0</v>
          </cell>
          <cell r="DK731">
            <v>0</v>
          </cell>
          <cell r="DL731">
            <v>0</v>
          </cell>
          <cell r="DM731">
            <v>0</v>
          </cell>
          <cell r="DN731">
            <v>0</v>
          </cell>
          <cell r="DO731">
            <v>0</v>
          </cell>
          <cell r="DP731">
            <v>0</v>
          </cell>
          <cell r="DQ731">
            <v>0</v>
          </cell>
          <cell r="DR731">
            <v>0</v>
          </cell>
          <cell r="DS731">
            <v>0</v>
          </cell>
          <cell r="DT731">
            <v>0</v>
          </cell>
          <cell r="DU731">
            <v>0</v>
          </cell>
          <cell r="DV731">
            <v>0</v>
          </cell>
          <cell r="DW731">
            <v>0</v>
          </cell>
          <cell r="DX731">
            <v>0</v>
          </cell>
          <cell r="DY731">
            <v>0</v>
          </cell>
          <cell r="DZ731">
            <v>0</v>
          </cell>
          <cell r="EA731">
            <v>0</v>
          </cell>
          <cell r="EB731">
            <v>0</v>
          </cell>
          <cell r="EC731">
            <v>0</v>
          </cell>
          <cell r="ED731">
            <v>0</v>
          </cell>
          <cell r="EE731">
            <v>0</v>
          </cell>
        </row>
        <row r="732">
          <cell r="A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cell r="CJ732">
            <v>0</v>
          </cell>
          <cell r="CK732">
            <v>0</v>
          </cell>
          <cell r="CL732">
            <v>0</v>
          </cell>
          <cell r="CM732">
            <v>0</v>
          </cell>
          <cell r="CN732">
            <v>0</v>
          </cell>
          <cell r="CO732">
            <v>0</v>
          </cell>
          <cell r="CP732">
            <v>0</v>
          </cell>
          <cell r="CQ732">
            <v>0</v>
          </cell>
          <cell r="CR732">
            <v>0</v>
          </cell>
          <cell r="CS732">
            <v>0</v>
          </cell>
          <cell r="CT732">
            <v>0</v>
          </cell>
          <cell r="CU732">
            <v>0</v>
          </cell>
          <cell r="CV732">
            <v>0</v>
          </cell>
          <cell r="CW732">
            <v>0</v>
          </cell>
          <cell r="CX732">
            <v>0</v>
          </cell>
          <cell r="CY732">
            <v>0</v>
          </cell>
          <cell r="CZ732">
            <v>0</v>
          </cell>
          <cell r="DA732">
            <v>0</v>
          </cell>
          <cell r="DB732">
            <v>0</v>
          </cell>
          <cell r="DC732">
            <v>0</v>
          </cell>
          <cell r="DD732">
            <v>0</v>
          </cell>
          <cell r="DE732">
            <v>0</v>
          </cell>
          <cell r="DF732">
            <v>0</v>
          </cell>
          <cell r="DG732">
            <v>0</v>
          </cell>
          <cell r="DH732">
            <v>0</v>
          </cell>
          <cell r="DI732">
            <v>0</v>
          </cell>
          <cell r="DJ732">
            <v>0</v>
          </cell>
          <cell r="DK732">
            <v>0</v>
          </cell>
          <cell r="DL732">
            <v>0</v>
          </cell>
          <cell r="DM732">
            <v>0</v>
          </cell>
          <cell r="DN732">
            <v>0</v>
          </cell>
          <cell r="DO732">
            <v>0</v>
          </cell>
          <cell r="DP732">
            <v>0</v>
          </cell>
          <cell r="DQ732">
            <v>0</v>
          </cell>
          <cell r="DR732">
            <v>0</v>
          </cell>
          <cell r="DS732">
            <v>0</v>
          </cell>
          <cell r="DT732">
            <v>0</v>
          </cell>
          <cell r="DU732">
            <v>0</v>
          </cell>
          <cell r="DV732">
            <v>0</v>
          </cell>
          <cell r="DW732">
            <v>0</v>
          </cell>
          <cell r="DX732">
            <v>0</v>
          </cell>
          <cell r="DY732">
            <v>0</v>
          </cell>
          <cell r="DZ732">
            <v>0</v>
          </cell>
          <cell r="EA732">
            <v>0</v>
          </cell>
          <cell r="EB732">
            <v>0</v>
          </cell>
          <cell r="EC732">
            <v>0</v>
          </cell>
          <cell r="ED732">
            <v>0</v>
          </cell>
          <cell r="EE732">
            <v>0</v>
          </cell>
        </row>
        <row r="733">
          <cell r="A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0</v>
          </cell>
          <cell r="CB733">
            <v>0</v>
          </cell>
          <cell r="CC733">
            <v>0</v>
          </cell>
          <cell r="CD733">
            <v>0</v>
          </cell>
          <cell r="CE733">
            <v>0</v>
          </cell>
          <cell r="CF733">
            <v>0</v>
          </cell>
          <cell r="CG733">
            <v>0</v>
          </cell>
          <cell r="CH733">
            <v>0</v>
          </cell>
          <cell r="CI733">
            <v>0</v>
          </cell>
          <cell r="CJ733">
            <v>0</v>
          </cell>
          <cell r="CK733">
            <v>0</v>
          </cell>
          <cell r="CL733">
            <v>0</v>
          </cell>
          <cell r="CM733">
            <v>0</v>
          </cell>
          <cell r="CN733">
            <v>0</v>
          </cell>
          <cell r="CO733">
            <v>0</v>
          </cell>
          <cell r="CP733">
            <v>0</v>
          </cell>
          <cell r="CQ733">
            <v>0</v>
          </cell>
          <cell r="CR733">
            <v>0</v>
          </cell>
          <cell r="CS733">
            <v>0</v>
          </cell>
          <cell r="CT733">
            <v>0</v>
          </cell>
          <cell r="CU733">
            <v>0</v>
          </cell>
          <cell r="CV733">
            <v>0</v>
          </cell>
          <cell r="CW733">
            <v>0</v>
          </cell>
          <cell r="CX733">
            <v>0</v>
          </cell>
          <cell r="CY733">
            <v>0</v>
          </cell>
          <cell r="CZ733">
            <v>0</v>
          </cell>
          <cell r="DA733">
            <v>0</v>
          </cell>
          <cell r="DB733">
            <v>0</v>
          </cell>
          <cell r="DC733">
            <v>0</v>
          </cell>
          <cell r="DD733">
            <v>0</v>
          </cell>
          <cell r="DE733">
            <v>0</v>
          </cell>
          <cell r="DF733">
            <v>0</v>
          </cell>
          <cell r="DG733">
            <v>0</v>
          </cell>
          <cell r="DH733">
            <v>0</v>
          </cell>
          <cell r="DI733">
            <v>0</v>
          </cell>
          <cell r="DJ733">
            <v>0</v>
          </cell>
          <cell r="DK733">
            <v>0</v>
          </cell>
          <cell r="DL733">
            <v>0</v>
          </cell>
          <cell r="DM733">
            <v>0</v>
          </cell>
          <cell r="DN733">
            <v>0</v>
          </cell>
          <cell r="DO733">
            <v>0</v>
          </cell>
          <cell r="DP733">
            <v>0</v>
          </cell>
          <cell r="DQ733">
            <v>0</v>
          </cell>
          <cell r="DR733">
            <v>0</v>
          </cell>
          <cell r="DS733">
            <v>0</v>
          </cell>
          <cell r="DT733">
            <v>0</v>
          </cell>
          <cell r="DU733">
            <v>0</v>
          </cell>
          <cell r="DV733">
            <v>0</v>
          </cell>
          <cell r="DW733">
            <v>0</v>
          </cell>
          <cell r="DX733">
            <v>0</v>
          </cell>
          <cell r="DY733">
            <v>0</v>
          </cell>
          <cell r="DZ733">
            <v>0</v>
          </cell>
          <cell r="EA733">
            <v>0</v>
          </cell>
          <cell r="EB733">
            <v>0</v>
          </cell>
          <cell r="EC733">
            <v>0</v>
          </cell>
          <cell r="ED733">
            <v>0</v>
          </cell>
          <cell r="EE733">
            <v>0</v>
          </cell>
        </row>
        <row r="734">
          <cell r="A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0</v>
          </cell>
          <cell r="CB734">
            <v>0</v>
          </cell>
          <cell r="CC734">
            <v>0</v>
          </cell>
          <cell r="CD734">
            <v>0</v>
          </cell>
          <cell r="CE734">
            <v>0</v>
          </cell>
          <cell r="CF734">
            <v>0</v>
          </cell>
          <cell r="CG734">
            <v>0</v>
          </cell>
          <cell r="CH734">
            <v>0</v>
          </cell>
          <cell r="CI734">
            <v>0</v>
          </cell>
          <cell r="CJ734">
            <v>0</v>
          </cell>
          <cell r="CK734">
            <v>0</v>
          </cell>
          <cell r="CL734">
            <v>0</v>
          </cell>
          <cell r="CM734">
            <v>0</v>
          </cell>
          <cell r="CN734">
            <v>0</v>
          </cell>
          <cell r="CO734">
            <v>0</v>
          </cell>
          <cell r="CP734">
            <v>0</v>
          </cell>
          <cell r="CQ734">
            <v>0</v>
          </cell>
          <cell r="CR734">
            <v>0</v>
          </cell>
          <cell r="CS734">
            <v>0</v>
          </cell>
          <cell r="CT734">
            <v>0</v>
          </cell>
          <cell r="CU734">
            <v>0</v>
          </cell>
          <cell r="CV734">
            <v>0</v>
          </cell>
          <cell r="CW734">
            <v>0</v>
          </cell>
          <cell r="CX734">
            <v>0</v>
          </cell>
          <cell r="CY734">
            <v>0</v>
          </cell>
          <cell r="CZ734">
            <v>0</v>
          </cell>
          <cell r="DA734">
            <v>0</v>
          </cell>
          <cell r="DB734">
            <v>0</v>
          </cell>
          <cell r="DC734">
            <v>0</v>
          </cell>
          <cell r="DD734">
            <v>0</v>
          </cell>
          <cell r="DE734">
            <v>0</v>
          </cell>
          <cell r="DF734">
            <v>0</v>
          </cell>
          <cell r="DG734">
            <v>0</v>
          </cell>
          <cell r="DH734">
            <v>0</v>
          </cell>
          <cell r="DI734">
            <v>0</v>
          </cell>
          <cell r="DJ734">
            <v>0</v>
          </cell>
          <cell r="DK734">
            <v>0</v>
          </cell>
          <cell r="DL734">
            <v>0</v>
          </cell>
          <cell r="DM734">
            <v>0</v>
          </cell>
          <cell r="DN734">
            <v>0</v>
          </cell>
          <cell r="DO734">
            <v>0</v>
          </cell>
          <cell r="DP734">
            <v>0</v>
          </cell>
          <cell r="DQ734">
            <v>0</v>
          </cell>
          <cell r="DR734">
            <v>0</v>
          </cell>
          <cell r="DS734">
            <v>0</v>
          </cell>
          <cell r="DT734">
            <v>0</v>
          </cell>
          <cell r="DU734">
            <v>0</v>
          </cell>
          <cell r="DV734">
            <v>0</v>
          </cell>
          <cell r="DW734">
            <v>0</v>
          </cell>
          <cell r="DX734">
            <v>0</v>
          </cell>
          <cell r="DY734">
            <v>0</v>
          </cell>
          <cell r="DZ734">
            <v>0</v>
          </cell>
          <cell r="EA734">
            <v>0</v>
          </cell>
          <cell r="EB734">
            <v>0</v>
          </cell>
          <cell r="EC734">
            <v>0</v>
          </cell>
          <cell r="ED734">
            <v>0</v>
          </cell>
          <cell r="EE734">
            <v>0</v>
          </cell>
        </row>
        <row r="735">
          <cell r="A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0</v>
          </cell>
          <cell r="CB735">
            <v>0</v>
          </cell>
          <cell r="CC735">
            <v>0</v>
          </cell>
          <cell r="CD735">
            <v>0</v>
          </cell>
          <cell r="CE735">
            <v>0</v>
          </cell>
          <cell r="CF735">
            <v>0</v>
          </cell>
          <cell r="CG735">
            <v>0</v>
          </cell>
          <cell r="CH735">
            <v>0</v>
          </cell>
          <cell r="CI735">
            <v>0</v>
          </cell>
          <cell r="CJ735">
            <v>0</v>
          </cell>
          <cell r="CK735">
            <v>0</v>
          </cell>
          <cell r="CL735">
            <v>0</v>
          </cell>
          <cell r="CM735">
            <v>0</v>
          </cell>
          <cell r="CN735">
            <v>0</v>
          </cell>
          <cell r="CO735">
            <v>0</v>
          </cell>
          <cell r="CP735">
            <v>0</v>
          </cell>
          <cell r="CQ735">
            <v>0</v>
          </cell>
          <cell r="CR735">
            <v>0</v>
          </cell>
          <cell r="CS735">
            <v>0</v>
          </cell>
          <cell r="CT735">
            <v>0</v>
          </cell>
          <cell r="CU735">
            <v>0</v>
          </cell>
          <cell r="CV735">
            <v>0</v>
          </cell>
          <cell r="CW735">
            <v>0</v>
          </cell>
          <cell r="CX735">
            <v>0</v>
          </cell>
          <cell r="CY735">
            <v>0</v>
          </cell>
          <cell r="CZ735">
            <v>0</v>
          </cell>
          <cell r="DA735">
            <v>0</v>
          </cell>
          <cell r="DB735">
            <v>0</v>
          </cell>
          <cell r="DC735">
            <v>0</v>
          </cell>
          <cell r="DD735">
            <v>0</v>
          </cell>
          <cell r="DE735">
            <v>0</v>
          </cell>
          <cell r="DF735">
            <v>0</v>
          </cell>
          <cell r="DG735">
            <v>0</v>
          </cell>
          <cell r="DH735">
            <v>0</v>
          </cell>
          <cell r="DI735">
            <v>0</v>
          </cell>
          <cell r="DJ735">
            <v>0</v>
          </cell>
          <cell r="DK735">
            <v>0</v>
          </cell>
          <cell r="DL735">
            <v>0</v>
          </cell>
          <cell r="DM735">
            <v>0</v>
          </cell>
          <cell r="DN735">
            <v>0</v>
          </cell>
          <cell r="DO735">
            <v>0</v>
          </cell>
          <cell r="DP735">
            <v>0</v>
          </cell>
          <cell r="DQ735">
            <v>0</v>
          </cell>
          <cell r="DR735">
            <v>0</v>
          </cell>
          <cell r="DS735">
            <v>0</v>
          </cell>
          <cell r="DT735">
            <v>0</v>
          </cell>
          <cell r="DU735">
            <v>0</v>
          </cell>
          <cell r="DV735">
            <v>0</v>
          </cell>
          <cell r="DW735">
            <v>0</v>
          </cell>
          <cell r="DX735">
            <v>0</v>
          </cell>
          <cell r="DY735">
            <v>0</v>
          </cell>
          <cell r="DZ735">
            <v>0</v>
          </cell>
          <cell r="EA735">
            <v>0</v>
          </cell>
          <cell r="EB735">
            <v>0</v>
          </cell>
          <cell r="EC735">
            <v>0</v>
          </cell>
          <cell r="ED735">
            <v>0</v>
          </cell>
          <cell r="EE735">
            <v>0</v>
          </cell>
        </row>
        <row r="736">
          <cell r="A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0</v>
          </cell>
          <cell r="CB736">
            <v>0</v>
          </cell>
          <cell r="CC736">
            <v>0</v>
          </cell>
          <cell r="CD736">
            <v>0</v>
          </cell>
          <cell r="CE736">
            <v>0</v>
          </cell>
          <cell r="CF736">
            <v>0</v>
          </cell>
          <cell r="CG736">
            <v>0</v>
          </cell>
          <cell r="CH736">
            <v>0</v>
          </cell>
          <cell r="CI736">
            <v>0</v>
          </cell>
          <cell r="CJ736">
            <v>0</v>
          </cell>
          <cell r="CK736">
            <v>0</v>
          </cell>
          <cell r="CL736">
            <v>0</v>
          </cell>
          <cell r="CM736">
            <v>0</v>
          </cell>
          <cell r="CN736">
            <v>0</v>
          </cell>
          <cell r="CO736">
            <v>0</v>
          </cell>
          <cell r="CP736">
            <v>0</v>
          </cell>
          <cell r="CQ736">
            <v>0</v>
          </cell>
          <cell r="CR736">
            <v>0</v>
          </cell>
          <cell r="CS736">
            <v>0</v>
          </cell>
          <cell r="CT736">
            <v>0</v>
          </cell>
          <cell r="CU736">
            <v>0</v>
          </cell>
          <cell r="CV736">
            <v>0</v>
          </cell>
          <cell r="CW736">
            <v>0</v>
          </cell>
          <cell r="CX736">
            <v>0</v>
          </cell>
          <cell r="CY736">
            <v>0</v>
          </cell>
          <cell r="CZ736">
            <v>0</v>
          </cell>
          <cell r="DA736">
            <v>0</v>
          </cell>
          <cell r="DB736">
            <v>0</v>
          </cell>
          <cell r="DC736">
            <v>0</v>
          </cell>
          <cell r="DD736">
            <v>0</v>
          </cell>
          <cell r="DE736">
            <v>0</v>
          </cell>
          <cell r="DF736">
            <v>0</v>
          </cell>
          <cell r="DG736">
            <v>0</v>
          </cell>
          <cell r="DH736">
            <v>0</v>
          </cell>
          <cell r="DI736">
            <v>0</v>
          </cell>
          <cell r="DJ736">
            <v>0</v>
          </cell>
          <cell r="DK736">
            <v>0</v>
          </cell>
          <cell r="DL736">
            <v>0</v>
          </cell>
          <cell r="DM736">
            <v>0</v>
          </cell>
          <cell r="DN736">
            <v>0</v>
          </cell>
          <cell r="DO736">
            <v>0</v>
          </cell>
          <cell r="DP736">
            <v>0</v>
          </cell>
          <cell r="DQ736">
            <v>0</v>
          </cell>
          <cell r="DR736">
            <v>0</v>
          </cell>
          <cell r="DS736">
            <v>0</v>
          </cell>
          <cell r="DT736">
            <v>0</v>
          </cell>
          <cell r="DU736">
            <v>0</v>
          </cell>
          <cell r="DV736">
            <v>0</v>
          </cell>
          <cell r="DW736">
            <v>0</v>
          </cell>
          <cell r="DX736">
            <v>0</v>
          </cell>
          <cell r="DY736">
            <v>0</v>
          </cell>
          <cell r="DZ736">
            <v>0</v>
          </cell>
          <cell r="EA736">
            <v>0</v>
          </cell>
          <cell r="EB736">
            <v>0</v>
          </cell>
          <cell r="EC736">
            <v>0</v>
          </cell>
          <cell r="ED736">
            <v>0</v>
          </cell>
          <cell r="EE736">
            <v>0</v>
          </cell>
        </row>
        <row r="737">
          <cell r="A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0</v>
          </cell>
          <cell r="CB737">
            <v>0</v>
          </cell>
          <cell r="CC737">
            <v>0</v>
          </cell>
          <cell r="CD737">
            <v>0</v>
          </cell>
          <cell r="CE737">
            <v>0</v>
          </cell>
          <cell r="CF737">
            <v>0</v>
          </cell>
          <cell r="CG737">
            <v>0</v>
          </cell>
          <cell r="CH737">
            <v>0</v>
          </cell>
          <cell r="CI737">
            <v>0</v>
          </cell>
          <cell r="CJ737">
            <v>0</v>
          </cell>
          <cell r="CK737">
            <v>0</v>
          </cell>
          <cell r="CL737">
            <v>0</v>
          </cell>
          <cell r="CM737">
            <v>0</v>
          </cell>
          <cell r="CN737">
            <v>0</v>
          </cell>
          <cell r="CO737">
            <v>0</v>
          </cell>
          <cell r="CP737">
            <v>0</v>
          </cell>
          <cell r="CQ737">
            <v>0</v>
          </cell>
          <cell r="CR737">
            <v>0</v>
          </cell>
          <cell r="CS737">
            <v>0</v>
          </cell>
          <cell r="CT737">
            <v>0</v>
          </cell>
          <cell r="CU737">
            <v>0</v>
          </cell>
          <cell r="CV737">
            <v>0</v>
          </cell>
          <cell r="CW737">
            <v>0</v>
          </cell>
          <cell r="CX737">
            <v>0</v>
          </cell>
          <cell r="CY737">
            <v>0</v>
          </cell>
          <cell r="CZ737">
            <v>0</v>
          </cell>
          <cell r="DA737">
            <v>0</v>
          </cell>
          <cell r="DB737">
            <v>0</v>
          </cell>
          <cell r="DC737">
            <v>0</v>
          </cell>
          <cell r="DD737">
            <v>0</v>
          </cell>
          <cell r="DE737">
            <v>0</v>
          </cell>
          <cell r="DF737">
            <v>0</v>
          </cell>
          <cell r="DG737">
            <v>0</v>
          </cell>
          <cell r="DH737">
            <v>0</v>
          </cell>
          <cell r="DI737">
            <v>0</v>
          </cell>
          <cell r="DJ737">
            <v>0</v>
          </cell>
          <cell r="DK737">
            <v>0</v>
          </cell>
          <cell r="DL737">
            <v>0</v>
          </cell>
          <cell r="DM737">
            <v>0</v>
          </cell>
          <cell r="DN737">
            <v>0</v>
          </cell>
          <cell r="DO737">
            <v>0</v>
          </cell>
          <cell r="DP737">
            <v>0</v>
          </cell>
          <cell r="DQ737">
            <v>0</v>
          </cell>
          <cell r="DR737">
            <v>0</v>
          </cell>
          <cell r="DS737">
            <v>0</v>
          </cell>
          <cell r="DT737">
            <v>0</v>
          </cell>
          <cell r="DU737">
            <v>0</v>
          </cell>
          <cell r="DV737">
            <v>0</v>
          </cell>
          <cell r="DW737">
            <v>0</v>
          </cell>
          <cell r="DX737">
            <v>0</v>
          </cell>
          <cell r="DY737">
            <v>0</v>
          </cell>
          <cell r="DZ737">
            <v>0</v>
          </cell>
          <cell r="EA737">
            <v>0</v>
          </cell>
          <cell r="EB737">
            <v>0</v>
          </cell>
          <cell r="EC737">
            <v>0</v>
          </cell>
          <cell r="ED737">
            <v>0</v>
          </cell>
          <cell r="EE737">
            <v>0</v>
          </cell>
        </row>
        <row r="738">
          <cell r="A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0</v>
          </cell>
          <cell r="CB738">
            <v>0</v>
          </cell>
          <cell r="CC738">
            <v>0</v>
          </cell>
          <cell r="CD738">
            <v>0</v>
          </cell>
          <cell r="CE738">
            <v>0</v>
          </cell>
          <cell r="CF738">
            <v>0</v>
          </cell>
          <cell r="CG738">
            <v>0</v>
          </cell>
          <cell r="CH738">
            <v>0</v>
          </cell>
          <cell r="CI738">
            <v>0</v>
          </cell>
          <cell r="CJ738">
            <v>0</v>
          </cell>
          <cell r="CK738">
            <v>0</v>
          </cell>
          <cell r="CL738">
            <v>0</v>
          </cell>
          <cell r="CM738">
            <v>0</v>
          </cell>
          <cell r="CN738">
            <v>0</v>
          </cell>
          <cell r="CO738">
            <v>0</v>
          </cell>
          <cell r="CP738">
            <v>0</v>
          </cell>
          <cell r="CQ738">
            <v>0</v>
          </cell>
          <cell r="CR738">
            <v>0</v>
          </cell>
          <cell r="CS738">
            <v>0</v>
          </cell>
          <cell r="CT738">
            <v>0</v>
          </cell>
          <cell r="CU738">
            <v>0</v>
          </cell>
          <cell r="CV738">
            <v>0</v>
          </cell>
          <cell r="CW738">
            <v>0</v>
          </cell>
          <cell r="CX738">
            <v>0</v>
          </cell>
          <cell r="CY738">
            <v>0</v>
          </cell>
          <cell r="CZ738">
            <v>0</v>
          </cell>
          <cell r="DA738">
            <v>0</v>
          </cell>
          <cell r="DB738">
            <v>0</v>
          </cell>
          <cell r="DC738">
            <v>0</v>
          </cell>
          <cell r="DD738">
            <v>0</v>
          </cell>
          <cell r="DE738">
            <v>0</v>
          </cell>
          <cell r="DF738">
            <v>0</v>
          </cell>
          <cell r="DG738">
            <v>0</v>
          </cell>
          <cell r="DH738">
            <v>0</v>
          </cell>
          <cell r="DI738">
            <v>0</v>
          </cell>
          <cell r="DJ738">
            <v>0</v>
          </cell>
          <cell r="DK738">
            <v>0</v>
          </cell>
          <cell r="DL738">
            <v>0</v>
          </cell>
          <cell r="DM738">
            <v>0</v>
          </cell>
          <cell r="DN738">
            <v>0</v>
          </cell>
          <cell r="DO738">
            <v>0</v>
          </cell>
          <cell r="DP738">
            <v>0</v>
          </cell>
          <cell r="DQ738">
            <v>0</v>
          </cell>
          <cell r="DR738">
            <v>0</v>
          </cell>
          <cell r="DS738">
            <v>0</v>
          </cell>
          <cell r="DT738">
            <v>0</v>
          </cell>
          <cell r="DU738">
            <v>0</v>
          </cell>
          <cell r="DV738">
            <v>0</v>
          </cell>
          <cell r="DW738">
            <v>0</v>
          </cell>
          <cell r="DX738">
            <v>0</v>
          </cell>
          <cell r="DY738">
            <v>0</v>
          </cell>
          <cell r="DZ738">
            <v>0</v>
          </cell>
          <cell r="EA738">
            <v>0</v>
          </cell>
          <cell r="EB738">
            <v>0</v>
          </cell>
          <cell r="EC738">
            <v>0</v>
          </cell>
          <cell r="ED738">
            <v>0</v>
          </cell>
          <cell r="EE738">
            <v>0</v>
          </cell>
        </row>
        <row r="739">
          <cell r="A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0</v>
          </cell>
          <cell r="CB739">
            <v>0</v>
          </cell>
          <cell r="CC739">
            <v>0</v>
          </cell>
          <cell r="CD739">
            <v>0</v>
          </cell>
          <cell r="CE739">
            <v>0</v>
          </cell>
          <cell r="CF739">
            <v>0</v>
          </cell>
          <cell r="CG739">
            <v>0</v>
          </cell>
          <cell r="CH739">
            <v>0</v>
          </cell>
          <cell r="CI739">
            <v>0</v>
          </cell>
          <cell r="CJ739">
            <v>0</v>
          </cell>
          <cell r="CK739">
            <v>0</v>
          </cell>
          <cell r="CL739">
            <v>0</v>
          </cell>
          <cell r="CM739">
            <v>0</v>
          </cell>
          <cell r="CN739">
            <v>0</v>
          </cell>
          <cell r="CO739">
            <v>0</v>
          </cell>
          <cell r="CP739">
            <v>0</v>
          </cell>
          <cell r="CQ739">
            <v>0</v>
          </cell>
          <cell r="CR739">
            <v>0</v>
          </cell>
          <cell r="CS739">
            <v>0</v>
          </cell>
          <cell r="CT739">
            <v>0</v>
          </cell>
          <cell r="CU739">
            <v>0</v>
          </cell>
          <cell r="CV739">
            <v>0</v>
          </cell>
          <cell r="CW739">
            <v>0</v>
          </cell>
          <cell r="CX739">
            <v>0</v>
          </cell>
          <cell r="CY739">
            <v>0</v>
          </cell>
          <cell r="CZ739">
            <v>0</v>
          </cell>
          <cell r="DA739">
            <v>0</v>
          </cell>
          <cell r="DB739">
            <v>0</v>
          </cell>
          <cell r="DC739">
            <v>0</v>
          </cell>
          <cell r="DD739">
            <v>0</v>
          </cell>
          <cell r="DE739">
            <v>0</v>
          </cell>
          <cell r="DF739">
            <v>0</v>
          </cell>
          <cell r="DG739">
            <v>0</v>
          </cell>
          <cell r="DH739">
            <v>0</v>
          </cell>
          <cell r="DI739">
            <v>0</v>
          </cell>
          <cell r="DJ739">
            <v>0</v>
          </cell>
          <cell r="DK739">
            <v>0</v>
          </cell>
          <cell r="DL739">
            <v>0</v>
          </cell>
          <cell r="DM739">
            <v>0</v>
          </cell>
          <cell r="DN739">
            <v>0</v>
          </cell>
          <cell r="DO739">
            <v>0</v>
          </cell>
          <cell r="DP739">
            <v>0</v>
          </cell>
          <cell r="DQ739">
            <v>0</v>
          </cell>
          <cell r="DR739">
            <v>0</v>
          </cell>
          <cell r="DS739">
            <v>0</v>
          </cell>
          <cell r="DT739">
            <v>0</v>
          </cell>
          <cell r="DU739">
            <v>0</v>
          </cell>
          <cell r="DV739">
            <v>0</v>
          </cell>
          <cell r="DW739">
            <v>0</v>
          </cell>
          <cell r="DX739">
            <v>0</v>
          </cell>
          <cell r="DY739">
            <v>0</v>
          </cell>
          <cell r="DZ739">
            <v>0</v>
          </cell>
          <cell r="EA739">
            <v>0</v>
          </cell>
          <cell r="EB739">
            <v>0</v>
          </cell>
          <cell r="EC739">
            <v>0</v>
          </cell>
          <cell r="ED739">
            <v>0</v>
          </cell>
          <cell r="EE739">
            <v>0</v>
          </cell>
        </row>
        <row r="740">
          <cell r="A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0</v>
          </cell>
          <cell r="CB740">
            <v>0</v>
          </cell>
          <cell r="CC740">
            <v>0</v>
          </cell>
          <cell r="CD740">
            <v>0</v>
          </cell>
          <cell r="CE740">
            <v>0</v>
          </cell>
          <cell r="CF740">
            <v>0</v>
          </cell>
          <cell r="CG740">
            <v>0</v>
          </cell>
          <cell r="CH740">
            <v>0</v>
          </cell>
          <cell r="CI740">
            <v>0</v>
          </cell>
          <cell r="CJ740">
            <v>0</v>
          </cell>
          <cell r="CK740">
            <v>0</v>
          </cell>
          <cell r="CL740">
            <v>0</v>
          </cell>
          <cell r="CM740">
            <v>0</v>
          </cell>
          <cell r="CN740">
            <v>0</v>
          </cell>
          <cell r="CO740">
            <v>0</v>
          </cell>
          <cell r="CP740">
            <v>0</v>
          </cell>
          <cell r="CQ740">
            <v>0</v>
          </cell>
          <cell r="CR740">
            <v>0</v>
          </cell>
          <cell r="CS740">
            <v>0</v>
          </cell>
          <cell r="CT740">
            <v>0</v>
          </cell>
          <cell r="CU740">
            <v>0</v>
          </cell>
          <cell r="CV740">
            <v>0</v>
          </cell>
          <cell r="CW740">
            <v>0</v>
          </cell>
          <cell r="CX740">
            <v>0</v>
          </cell>
          <cell r="CY740">
            <v>0</v>
          </cell>
          <cell r="CZ740">
            <v>0</v>
          </cell>
          <cell r="DA740">
            <v>0</v>
          </cell>
          <cell r="DB740">
            <v>0</v>
          </cell>
          <cell r="DC740">
            <v>0</v>
          </cell>
          <cell r="DD740">
            <v>0</v>
          </cell>
          <cell r="DE740">
            <v>0</v>
          </cell>
          <cell r="DF740">
            <v>0</v>
          </cell>
          <cell r="DG740">
            <v>0</v>
          </cell>
          <cell r="DH740">
            <v>0</v>
          </cell>
          <cell r="DI740">
            <v>0</v>
          </cell>
          <cell r="DJ740">
            <v>0</v>
          </cell>
          <cell r="DK740">
            <v>0</v>
          </cell>
          <cell r="DL740">
            <v>0</v>
          </cell>
          <cell r="DM740">
            <v>0</v>
          </cell>
          <cell r="DN740">
            <v>0</v>
          </cell>
          <cell r="DO740">
            <v>0</v>
          </cell>
          <cell r="DP740">
            <v>0</v>
          </cell>
          <cell r="DQ740">
            <v>0</v>
          </cell>
          <cell r="DR740">
            <v>0</v>
          </cell>
          <cell r="DS740">
            <v>0</v>
          </cell>
          <cell r="DT740">
            <v>0</v>
          </cell>
          <cell r="DU740">
            <v>0</v>
          </cell>
          <cell r="DV740">
            <v>0</v>
          </cell>
          <cell r="DW740">
            <v>0</v>
          </cell>
          <cell r="DX740">
            <v>0</v>
          </cell>
          <cell r="DY740">
            <v>0</v>
          </cell>
          <cell r="DZ740">
            <v>0</v>
          </cell>
          <cell r="EA740">
            <v>0</v>
          </cell>
          <cell r="EB740">
            <v>0</v>
          </cell>
          <cell r="EC740">
            <v>0</v>
          </cell>
          <cell r="ED740">
            <v>0</v>
          </cell>
          <cell r="EE740">
            <v>0</v>
          </cell>
        </row>
        <row r="741">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0</v>
          </cell>
          <cell r="CB741">
            <v>0</v>
          </cell>
          <cell r="CC741">
            <v>0</v>
          </cell>
          <cell r="CD741">
            <v>0</v>
          </cell>
          <cell r="CE741">
            <v>0</v>
          </cell>
          <cell r="CF741">
            <v>0</v>
          </cell>
          <cell r="CG741">
            <v>0</v>
          </cell>
          <cell r="CH741">
            <v>0</v>
          </cell>
          <cell r="CI741">
            <v>0</v>
          </cell>
          <cell r="CJ741">
            <v>0</v>
          </cell>
          <cell r="CK741">
            <v>0</v>
          </cell>
          <cell r="CL741">
            <v>0</v>
          </cell>
          <cell r="CM741">
            <v>0</v>
          </cell>
          <cell r="CN741">
            <v>0</v>
          </cell>
          <cell r="CO741">
            <v>0</v>
          </cell>
          <cell r="CP741">
            <v>0</v>
          </cell>
          <cell r="CQ741">
            <v>0</v>
          </cell>
          <cell r="CR741">
            <v>0</v>
          </cell>
          <cell r="CS741">
            <v>0</v>
          </cell>
          <cell r="CT741">
            <v>0</v>
          </cell>
          <cell r="CU741">
            <v>0</v>
          </cell>
          <cell r="CV741">
            <v>0</v>
          </cell>
          <cell r="CW741">
            <v>0</v>
          </cell>
          <cell r="CX741">
            <v>0</v>
          </cell>
          <cell r="CY741">
            <v>0</v>
          </cell>
          <cell r="CZ741">
            <v>0</v>
          </cell>
          <cell r="DA741">
            <v>0</v>
          </cell>
          <cell r="DB741">
            <v>0</v>
          </cell>
          <cell r="DC741">
            <v>0</v>
          </cell>
          <cell r="DD741">
            <v>0</v>
          </cell>
          <cell r="DE741">
            <v>0</v>
          </cell>
          <cell r="DF741">
            <v>0</v>
          </cell>
          <cell r="DG741">
            <v>0</v>
          </cell>
          <cell r="DH741">
            <v>0</v>
          </cell>
          <cell r="DI741">
            <v>0</v>
          </cell>
          <cell r="DJ741">
            <v>0</v>
          </cell>
          <cell r="DK741">
            <v>0</v>
          </cell>
          <cell r="DL741">
            <v>0</v>
          </cell>
          <cell r="DM741">
            <v>0</v>
          </cell>
          <cell r="DN741">
            <v>0</v>
          </cell>
          <cell r="DO741">
            <v>0</v>
          </cell>
          <cell r="DP741">
            <v>0</v>
          </cell>
          <cell r="DQ741">
            <v>0</v>
          </cell>
          <cell r="DR741">
            <v>0</v>
          </cell>
          <cell r="DS741">
            <v>0</v>
          </cell>
          <cell r="DT741">
            <v>0</v>
          </cell>
          <cell r="DU741">
            <v>0</v>
          </cell>
          <cell r="DV741">
            <v>0</v>
          </cell>
          <cell r="DW741">
            <v>0</v>
          </cell>
          <cell r="DX741">
            <v>0</v>
          </cell>
          <cell r="DY741">
            <v>0</v>
          </cell>
          <cell r="DZ741">
            <v>0</v>
          </cell>
          <cell r="EA741">
            <v>0</v>
          </cell>
          <cell r="EB741">
            <v>0</v>
          </cell>
          <cell r="EC741">
            <v>0</v>
          </cell>
          <cell r="ED741">
            <v>0</v>
          </cell>
          <cell r="EE741">
            <v>0</v>
          </cell>
        </row>
        <row r="742">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cell r="CJ742">
            <v>0</v>
          </cell>
          <cell r="CK742">
            <v>0</v>
          </cell>
          <cell r="CL742">
            <v>0</v>
          </cell>
          <cell r="CM742">
            <v>0</v>
          </cell>
          <cell r="CN742">
            <v>0</v>
          </cell>
          <cell r="CO742">
            <v>0</v>
          </cell>
          <cell r="CP742">
            <v>0</v>
          </cell>
          <cell r="CQ742">
            <v>0</v>
          </cell>
          <cell r="CR742">
            <v>0</v>
          </cell>
          <cell r="CS742">
            <v>0</v>
          </cell>
          <cell r="CT742">
            <v>0</v>
          </cell>
          <cell r="CU742">
            <v>0</v>
          </cell>
          <cell r="CV742">
            <v>0</v>
          </cell>
          <cell r="CW742">
            <v>0</v>
          </cell>
          <cell r="CX742">
            <v>0</v>
          </cell>
          <cell r="CY742">
            <v>0</v>
          </cell>
          <cell r="CZ742">
            <v>0</v>
          </cell>
          <cell r="DA742">
            <v>0</v>
          </cell>
          <cell r="DB742">
            <v>0</v>
          </cell>
          <cell r="DC742">
            <v>0</v>
          </cell>
          <cell r="DD742">
            <v>0</v>
          </cell>
          <cell r="DE742">
            <v>0</v>
          </cell>
          <cell r="DF742">
            <v>0</v>
          </cell>
          <cell r="DG742">
            <v>0</v>
          </cell>
          <cell r="DH742">
            <v>0</v>
          </cell>
          <cell r="DI742">
            <v>0</v>
          </cell>
          <cell r="DJ742">
            <v>0</v>
          </cell>
          <cell r="DK742">
            <v>0</v>
          </cell>
          <cell r="DL742">
            <v>0</v>
          </cell>
          <cell r="DM742">
            <v>0</v>
          </cell>
          <cell r="DN742">
            <v>0</v>
          </cell>
          <cell r="DO742">
            <v>0</v>
          </cell>
          <cell r="DP742">
            <v>0</v>
          </cell>
          <cell r="DQ742">
            <v>0</v>
          </cell>
          <cell r="DR742">
            <v>0</v>
          </cell>
          <cell r="DS742">
            <v>0</v>
          </cell>
          <cell r="DT742">
            <v>0</v>
          </cell>
          <cell r="DU742">
            <v>0</v>
          </cell>
          <cell r="DV742">
            <v>0</v>
          </cell>
          <cell r="DW742">
            <v>0</v>
          </cell>
          <cell r="DX742">
            <v>0</v>
          </cell>
          <cell r="DY742">
            <v>0</v>
          </cell>
          <cell r="DZ742">
            <v>0</v>
          </cell>
          <cell r="EA742">
            <v>0</v>
          </cell>
          <cell r="EB742">
            <v>0</v>
          </cell>
          <cell r="EC742">
            <v>0</v>
          </cell>
          <cell r="ED742">
            <v>0</v>
          </cell>
          <cell r="EE742">
            <v>0</v>
          </cell>
        </row>
        <row r="743">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0</v>
          </cell>
          <cell r="CB743">
            <v>0</v>
          </cell>
          <cell r="CC743">
            <v>0</v>
          </cell>
          <cell r="CD743">
            <v>0</v>
          </cell>
          <cell r="CE743">
            <v>0</v>
          </cell>
          <cell r="CF743">
            <v>0</v>
          </cell>
          <cell r="CG743">
            <v>0</v>
          </cell>
          <cell r="CH743">
            <v>0</v>
          </cell>
          <cell r="CI743">
            <v>0</v>
          </cell>
          <cell r="CJ743">
            <v>0</v>
          </cell>
          <cell r="CK743">
            <v>0</v>
          </cell>
          <cell r="CL743">
            <v>0</v>
          </cell>
          <cell r="CM743">
            <v>0</v>
          </cell>
          <cell r="CN743">
            <v>0</v>
          </cell>
          <cell r="CO743">
            <v>0</v>
          </cell>
          <cell r="CP743">
            <v>0</v>
          </cell>
          <cell r="CQ743">
            <v>0</v>
          </cell>
          <cell r="CR743">
            <v>0</v>
          </cell>
          <cell r="CS743">
            <v>0</v>
          </cell>
          <cell r="CT743">
            <v>0</v>
          </cell>
          <cell r="CU743">
            <v>0</v>
          </cell>
          <cell r="CV743">
            <v>0</v>
          </cell>
          <cell r="CW743">
            <v>0</v>
          </cell>
          <cell r="CX743">
            <v>0</v>
          </cell>
          <cell r="CY743">
            <v>0</v>
          </cell>
          <cell r="CZ743">
            <v>0</v>
          </cell>
          <cell r="DA743">
            <v>0</v>
          </cell>
          <cell r="DB743">
            <v>0</v>
          </cell>
          <cell r="DC743">
            <v>0</v>
          </cell>
          <cell r="DD743">
            <v>0</v>
          </cell>
          <cell r="DE743">
            <v>0</v>
          </cell>
          <cell r="DF743">
            <v>0</v>
          </cell>
          <cell r="DG743">
            <v>0</v>
          </cell>
          <cell r="DH743">
            <v>0</v>
          </cell>
          <cell r="DI743">
            <v>0</v>
          </cell>
          <cell r="DJ743">
            <v>0</v>
          </cell>
          <cell r="DK743">
            <v>0</v>
          </cell>
          <cell r="DL743">
            <v>0</v>
          </cell>
          <cell r="DM743">
            <v>0</v>
          </cell>
          <cell r="DN743">
            <v>0</v>
          </cell>
          <cell r="DO743">
            <v>0</v>
          </cell>
          <cell r="DP743">
            <v>0</v>
          </cell>
          <cell r="DQ743">
            <v>0</v>
          </cell>
          <cell r="DR743">
            <v>0</v>
          </cell>
          <cell r="DS743">
            <v>0</v>
          </cell>
          <cell r="DT743">
            <v>0</v>
          </cell>
          <cell r="DU743">
            <v>0</v>
          </cell>
          <cell r="DV743">
            <v>0</v>
          </cell>
          <cell r="DW743">
            <v>0</v>
          </cell>
          <cell r="DX743">
            <v>0</v>
          </cell>
          <cell r="DY743">
            <v>0</v>
          </cell>
          <cell r="DZ743">
            <v>0</v>
          </cell>
          <cell r="EA743">
            <v>0</v>
          </cell>
          <cell r="EB743">
            <v>0</v>
          </cell>
          <cell r="EC743">
            <v>0</v>
          </cell>
          <cell r="ED743">
            <v>0</v>
          </cell>
          <cell r="EE743">
            <v>0</v>
          </cell>
        </row>
        <row r="744">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0</v>
          </cell>
          <cell r="CB744">
            <v>0</v>
          </cell>
          <cell r="CC744">
            <v>0</v>
          </cell>
          <cell r="CD744">
            <v>0</v>
          </cell>
          <cell r="CE744">
            <v>0</v>
          </cell>
          <cell r="CF744">
            <v>0</v>
          </cell>
          <cell r="CG744">
            <v>0</v>
          </cell>
          <cell r="CH744">
            <v>0</v>
          </cell>
          <cell r="CI744">
            <v>0</v>
          </cell>
          <cell r="CJ744">
            <v>0</v>
          </cell>
          <cell r="CK744">
            <v>0</v>
          </cell>
          <cell r="CL744">
            <v>0</v>
          </cell>
          <cell r="CM744">
            <v>0</v>
          </cell>
          <cell r="CN744">
            <v>0</v>
          </cell>
          <cell r="CO744">
            <v>0</v>
          </cell>
          <cell r="CP744">
            <v>0</v>
          </cell>
          <cell r="CQ744">
            <v>0</v>
          </cell>
          <cell r="CR744">
            <v>0</v>
          </cell>
          <cell r="CS744">
            <v>0</v>
          </cell>
          <cell r="CT744">
            <v>0</v>
          </cell>
          <cell r="CU744">
            <v>0</v>
          </cell>
          <cell r="CV744">
            <v>0</v>
          </cell>
          <cell r="CW744">
            <v>0</v>
          </cell>
          <cell r="CX744">
            <v>0</v>
          </cell>
          <cell r="CY744">
            <v>0</v>
          </cell>
          <cell r="CZ744">
            <v>0</v>
          </cell>
          <cell r="DA744">
            <v>0</v>
          </cell>
          <cell r="DB744">
            <v>0</v>
          </cell>
          <cell r="DC744">
            <v>0</v>
          </cell>
          <cell r="DD744">
            <v>0</v>
          </cell>
          <cell r="DE744">
            <v>0</v>
          </cell>
          <cell r="DF744">
            <v>0</v>
          </cell>
          <cell r="DG744">
            <v>0</v>
          </cell>
          <cell r="DH744">
            <v>0</v>
          </cell>
          <cell r="DI744">
            <v>0</v>
          </cell>
          <cell r="DJ744">
            <v>0</v>
          </cell>
          <cell r="DK744">
            <v>0</v>
          </cell>
          <cell r="DL744">
            <v>0</v>
          </cell>
          <cell r="DM744">
            <v>0</v>
          </cell>
          <cell r="DN744">
            <v>0</v>
          </cell>
          <cell r="DO744">
            <v>0</v>
          </cell>
          <cell r="DP744">
            <v>0</v>
          </cell>
          <cell r="DQ744">
            <v>0</v>
          </cell>
          <cell r="DR744">
            <v>0</v>
          </cell>
          <cell r="DS744">
            <v>0</v>
          </cell>
          <cell r="DT744">
            <v>0</v>
          </cell>
          <cell r="DU744">
            <v>0</v>
          </cell>
          <cell r="DV744">
            <v>0</v>
          </cell>
          <cell r="DW744">
            <v>0</v>
          </cell>
          <cell r="DX744">
            <v>0</v>
          </cell>
          <cell r="DY744">
            <v>0</v>
          </cell>
          <cell r="DZ744">
            <v>0</v>
          </cell>
          <cell r="EA744">
            <v>0</v>
          </cell>
          <cell r="EB744">
            <v>0</v>
          </cell>
          <cell r="EC744">
            <v>0</v>
          </cell>
          <cell r="ED744">
            <v>0</v>
          </cell>
          <cell r="EE744">
            <v>0</v>
          </cell>
        </row>
        <row r="745">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0</v>
          </cell>
          <cell r="CB745">
            <v>0</v>
          </cell>
          <cell r="CC745">
            <v>0</v>
          </cell>
          <cell r="CD745">
            <v>0</v>
          </cell>
          <cell r="CE745">
            <v>0</v>
          </cell>
          <cell r="CF745">
            <v>0</v>
          </cell>
          <cell r="CG745">
            <v>0</v>
          </cell>
          <cell r="CH745">
            <v>0</v>
          </cell>
          <cell r="CI745">
            <v>0</v>
          </cell>
          <cell r="CJ745">
            <v>0</v>
          </cell>
          <cell r="CK745">
            <v>0</v>
          </cell>
          <cell r="CL745">
            <v>0</v>
          </cell>
          <cell r="CM745">
            <v>0</v>
          </cell>
          <cell r="CN745">
            <v>0</v>
          </cell>
          <cell r="CO745">
            <v>0</v>
          </cell>
          <cell r="CP745">
            <v>0</v>
          </cell>
          <cell r="CQ745">
            <v>0</v>
          </cell>
          <cell r="CR745">
            <v>0</v>
          </cell>
          <cell r="CS745">
            <v>0</v>
          </cell>
          <cell r="CT745">
            <v>0</v>
          </cell>
          <cell r="CU745">
            <v>0</v>
          </cell>
          <cell r="CV745">
            <v>0</v>
          </cell>
          <cell r="CW745">
            <v>0</v>
          </cell>
          <cell r="CX745">
            <v>0</v>
          </cell>
          <cell r="CY745">
            <v>0</v>
          </cell>
          <cell r="CZ745">
            <v>0</v>
          </cell>
          <cell r="DA745">
            <v>0</v>
          </cell>
          <cell r="DB745">
            <v>0</v>
          </cell>
          <cell r="DC745">
            <v>0</v>
          </cell>
          <cell r="DD745">
            <v>0</v>
          </cell>
          <cell r="DE745">
            <v>0</v>
          </cell>
          <cell r="DF745">
            <v>0</v>
          </cell>
          <cell r="DG745">
            <v>0</v>
          </cell>
          <cell r="DH745">
            <v>0</v>
          </cell>
          <cell r="DI745">
            <v>0</v>
          </cell>
          <cell r="DJ745">
            <v>0</v>
          </cell>
          <cell r="DK745">
            <v>0</v>
          </cell>
          <cell r="DL745">
            <v>0</v>
          </cell>
          <cell r="DM745">
            <v>0</v>
          </cell>
          <cell r="DN745">
            <v>0</v>
          </cell>
          <cell r="DO745">
            <v>0</v>
          </cell>
          <cell r="DP745">
            <v>0</v>
          </cell>
          <cell r="DQ745">
            <v>0</v>
          </cell>
          <cell r="DR745">
            <v>0</v>
          </cell>
          <cell r="DS745">
            <v>0</v>
          </cell>
          <cell r="DT745">
            <v>0</v>
          </cell>
          <cell r="DU745">
            <v>0</v>
          </cell>
          <cell r="DV745">
            <v>0</v>
          </cell>
          <cell r="DW745">
            <v>0</v>
          </cell>
          <cell r="DX745">
            <v>0</v>
          </cell>
          <cell r="DY745">
            <v>0</v>
          </cell>
          <cell r="DZ745">
            <v>0</v>
          </cell>
          <cell r="EA745">
            <v>0</v>
          </cell>
          <cell r="EB745">
            <v>0</v>
          </cell>
          <cell r="EC745">
            <v>0</v>
          </cell>
          <cell r="ED745">
            <v>0</v>
          </cell>
          <cell r="EE745">
            <v>0</v>
          </cell>
        </row>
        <row r="746">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0</v>
          </cell>
          <cell r="CB746">
            <v>0</v>
          </cell>
          <cell r="CC746">
            <v>0</v>
          </cell>
          <cell r="CD746">
            <v>0</v>
          </cell>
          <cell r="CE746">
            <v>0</v>
          </cell>
          <cell r="CF746">
            <v>0</v>
          </cell>
          <cell r="CG746">
            <v>0</v>
          </cell>
          <cell r="CH746">
            <v>0</v>
          </cell>
          <cell r="CI746">
            <v>0</v>
          </cell>
          <cell r="CJ746">
            <v>0</v>
          </cell>
          <cell r="CK746">
            <v>0</v>
          </cell>
          <cell r="CL746">
            <v>0</v>
          </cell>
          <cell r="CM746">
            <v>0</v>
          </cell>
          <cell r="CN746">
            <v>0</v>
          </cell>
          <cell r="CO746">
            <v>0</v>
          </cell>
          <cell r="CP746">
            <v>0</v>
          </cell>
          <cell r="CQ746">
            <v>0</v>
          </cell>
          <cell r="CR746">
            <v>0</v>
          </cell>
          <cell r="CS746">
            <v>0</v>
          </cell>
          <cell r="CT746">
            <v>0</v>
          </cell>
          <cell r="CU746">
            <v>0</v>
          </cell>
          <cell r="CV746">
            <v>0</v>
          </cell>
          <cell r="CW746">
            <v>0</v>
          </cell>
          <cell r="CX746">
            <v>0</v>
          </cell>
          <cell r="CY746">
            <v>0</v>
          </cell>
          <cell r="CZ746">
            <v>0</v>
          </cell>
          <cell r="DA746">
            <v>0</v>
          </cell>
          <cell r="DB746">
            <v>0</v>
          </cell>
          <cell r="DC746">
            <v>0</v>
          </cell>
          <cell r="DD746">
            <v>0</v>
          </cell>
          <cell r="DE746">
            <v>0</v>
          </cell>
          <cell r="DF746">
            <v>0</v>
          </cell>
          <cell r="DG746">
            <v>0</v>
          </cell>
          <cell r="DH746">
            <v>0</v>
          </cell>
          <cell r="DI746">
            <v>0</v>
          </cell>
          <cell r="DJ746">
            <v>0</v>
          </cell>
          <cell r="DK746">
            <v>0</v>
          </cell>
          <cell r="DL746">
            <v>0</v>
          </cell>
          <cell r="DM746">
            <v>0</v>
          </cell>
          <cell r="DN746">
            <v>0</v>
          </cell>
          <cell r="DO746">
            <v>0</v>
          </cell>
          <cell r="DP746">
            <v>0</v>
          </cell>
          <cell r="DQ746">
            <v>0</v>
          </cell>
          <cell r="DR746">
            <v>0</v>
          </cell>
          <cell r="DS746">
            <v>0</v>
          </cell>
          <cell r="DT746">
            <v>0</v>
          </cell>
          <cell r="DU746">
            <v>0</v>
          </cell>
          <cell r="DV746">
            <v>0</v>
          </cell>
          <cell r="DW746">
            <v>0</v>
          </cell>
          <cell r="DX746">
            <v>0</v>
          </cell>
          <cell r="DY746">
            <v>0</v>
          </cell>
          <cell r="DZ746">
            <v>0</v>
          </cell>
          <cell r="EA746">
            <v>0</v>
          </cell>
          <cell r="EB746">
            <v>0</v>
          </cell>
          <cell r="EC746">
            <v>0</v>
          </cell>
          <cell r="ED746">
            <v>0</v>
          </cell>
          <cell r="EE746">
            <v>0</v>
          </cell>
        </row>
        <row r="747">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0</v>
          </cell>
          <cell r="CB747">
            <v>0</v>
          </cell>
          <cell r="CC747">
            <v>0</v>
          </cell>
          <cell r="CD747">
            <v>0</v>
          </cell>
          <cell r="CE747">
            <v>0</v>
          </cell>
          <cell r="CF747">
            <v>0</v>
          </cell>
          <cell r="CG747">
            <v>0</v>
          </cell>
          <cell r="CH747">
            <v>0</v>
          </cell>
          <cell r="CI747">
            <v>0</v>
          </cell>
          <cell r="CJ747">
            <v>0</v>
          </cell>
          <cell r="CK747">
            <v>0</v>
          </cell>
          <cell r="CL747">
            <v>0</v>
          </cell>
          <cell r="CM747">
            <v>0</v>
          </cell>
          <cell r="CN747">
            <v>0</v>
          </cell>
          <cell r="CO747">
            <v>0</v>
          </cell>
          <cell r="CP747">
            <v>0</v>
          </cell>
          <cell r="CQ747">
            <v>0</v>
          </cell>
          <cell r="CR747">
            <v>0</v>
          </cell>
          <cell r="CS747">
            <v>0</v>
          </cell>
          <cell r="CT747">
            <v>0</v>
          </cell>
          <cell r="CU747">
            <v>0</v>
          </cell>
          <cell r="CV747">
            <v>0</v>
          </cell>
          <cell r="CW747">
            <v>0</v>
          </cell>
          <cell r="CX747">
            <v>0</v>
          </cell>
          <cell r="CY747">
            <v>0</v>
          </cell>
          <cell r="CZ747">
            <v>0</v>
          </cell>
          <cell r="DA747">
            <v>0</v>
          </cell>
          <cell r="DB747">
            <v>0</v>
          </cell>
          <cell r="DC747">
            <v>0</v>
          </cell>
          <cell r="DD747">
            <v>0</v>
          </cell>
          <cell r="DE747">
            <v>0</v>
          </cell>
          <cell r="DF747">
            <v>0</v>
          </cell>
          <cell r="DG747">
            <v>0</v>
          </cell>
          <cell r="DH747">
            <v>0</v>
          </cell>
          <cell r="DI747">
            <v>0</v>
          </cell>
          <cell r="DJ747">
            <v>0</v>
          </cell>
          <cell r="DK747">
            <v>0</v>
          </cell>
          <cell r="DL747">
            <v>0</v>
          </cell>
          <cell r="DM747">
            <v>0</v>
          </cell>
          <cell r="DN747">
            <v>0</v>
          </cell>
          <cell r="DO747">
            <v>0</v>
          </cell>
          <cell r="DP747">
            <v>0</v>
          </cell>
          <cell r="DQ747">
            <v>0</v>
          </cell>
          <cell r="DR747">
            <v>0</v>
          </cell>
          <cell r="DS747">
            <v>0</v>
          </cell>
          <cell r="DT747">
            <v>0</v>
          </cell>
          <cell r="DU747">
            <v>0</v>
          </cell>
          <cell r="DV747">
            <v>0</v>
          </cell>
          <cell r="DW747">
            <v>0</v>
          </cell>
          <cell r="DX747">
            <v>0</v>
          </cell>
          <cell r="DY747">
            <v>0</v>
          </cell>
          <cell r="DZ747">
            <v>0</v>
          </cell>
          <cell r="EA747">
            <v>0</v>
          </cell>
          <cell r="EB747">
            <v>0</v>
          </cell>
          <cell r="EC747">
            <v>0</v>
          </cell>
          <cell r="ED747">
            <v>0</v>
          </cell>
          <cell r="EE747">
            <v>0</v>
          </cell>
        </row>
        <row r="748">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0</v>
          </cell>
          <cell r="CB748">
            <v>0</v>
          </cell>
          <cell r="CC748">
            <v>0</v>
          </cell>
          <cell r="CD748">
            <v>0</v>
          </cell>
          <cell r="CE748">
            <v>0</v>
          </cell>
          <cell r="CF748">
            <v>0</v>
          </cell>
          <cell r="CG748">
            <v>0</v>
          </cell>
          <cell r="CH748">
            <v>0</v>
          </cell>
          <cell r="CI748">
            <v>0</v>
          </cell>
          <cell r="CJ748">
            <v>0</v>
          </cell>
          <cell r="CK748">
            <v>0</v>
          </cell>
          <cell r="CL748">
            <v>0</v>
          </cell>
          <cell r="CM748">
            <v>0</v>
          </cell>
          <cell r="CN748">
            <v>0</v>
          </cell>
          <cell r="CO748">
            <v>0</v>
          </cell>
          <cell r="CP748">
            <v>0</v>
          </cell>
          <cell r="CQ748">
            <v>0</v>
          </cell>
          <cell r="CR748">
            <v>0</v>
          </cell>
          <cell r="CS748">
            <v>0</v>
          </cell>
          <cell r="CT748">
            <v>0</v>
          </cell>
          <cell r="CU748">
            <v>0</v>
          </cell>
          <cell r="CV748">
            <v>0</v>
          </cell>
          <cell r="CW748">
            <v>0</v>
          </cell>
          <cell r="CX748">
            <v>0</v>
          </cell>
          <cell r="CY748">
            <v>0</v>
          </cell>
          <cell r="CZ748">
            <v>0</v>
          </cell>
          <cell r="DA748">
            <v>0</v>
          </cell>
          <cell r="DB748">
            <v>0</v>
          </cell>
          <cell r="DC748">
            <v>0</v>
          </cell>
          <cell r="DD748">
            <v>0</v>
          </cell>
          <cell r="DE748">
            <v>0</v>
          </cell>
          <cell r="DF748">
            <v>0</v>
          </cell>
          <cell r="DG748">
            <v>0</v>
          </cell>
          <cell r="DH748">
            <v>0</v>
          </cell>
          <cell r="DI748">
            <v>0</v>
          </cell>
          <cell r="DJ748">
            <v>0</v>
          </cell>
          <cell r="DK748">
            <v>0</v>
          </cell>
          <cell r="DL748">
            <v>0</v>
          </cell>
          <cell r="DM748">
            <v>0</v>
          </cell>
          <cell r="DN748">
            <v>0</v>
          </cell>
          <cell r="DO748">
            <v>0</v>
          </cell>
          <cell r="DP748">
            <v>0</v>
          </cell>
          <cell r="DQ748">
            <v>0</v>
          </cell>
          <cell r="DR748">
            <v>0</v>
          </cell>
          <cell r="DS748">
            <v>0</v>
          </cell>
          <cell r="DT748">
            <v>0</v>
          </cell>
          <cell r="DU748">
            <v>0</v>
          </cell>
          <cell r="DV748">
            <v>0</v>
          </cell>
          <cell r="DW748">
            <v>0</v>
          </cell>
          <cell r="DX748">
            <v>0</v>
          </cell>
          <cell r="DY748">
            <v>0</v>
          </cell>
          <cell r="DZ748">
            <v>0</v>
          </cell>
          <cell r="EA748">
            <v>0</v>
          </cell>
          <cell r="EB748">
            <v>0</v>
          </cell>
          <cell r="EC748">
            <v>0</v>
          </cell>
          <cell r="ED748">
            <v>0</v>
          </cell>
          <cell r="EE748">
            <v>0</v>
          </cell>
        </row>
        <row r="749">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0</v>
          </cell>
          <cell r="CB749">
            <v>0</v>
          </cell>
          <cell r="CC749">
            <v>0</v>
          </cell>
          <cell r="CD749">
            <v>0</v>
          </cell>
          <cell r="CE749">
            <v>0</v>
          </cell>
          <cell r="CF749">
            <v>0</v>
          </cell>
          <cell r="CG749">
            <v>0</v>
          </cell>
          <cell r="CH749">
            <v>0</v>
          </cell>
          <cell r="CI749">
            <v>0</v>
          </cell>
          <cell r="CJ749">
            <v>0</v>
          </cell>
          <cell r="CK749">
            <v>0</v>
          </cell>
          <cell r="CL749">
            <v>0</v>
          </cell>
          <cell r="CM749">
            <v>0</v>
          </cell>
          <cell r="CN749">
            <v>0</v>
          </cell>
          <cell r="CO749">
            <v>0</v>
          </cell>
          <cell r="CP749">
            <v>0</v>
          </cell>
          <cell r="CQ749">
            <v>0</v>
          </cell>
          <cell r="CR749">
            <v>0</v>
          </cell>
          <cell r="CS749">
            <v>0</v>
          </cell>
          <cell r="CT749">
            <v>0</v>
          </cell>
          <cell r="CU749">
            <v>0</v>
          </cell>
          <cell r="CV749">
            <v>0</v>
          </cell>
          <cell r="CW749">
            <v>0</v>
          </cell>
          <cell r="CX749">
            <v>0</v>
          </cell>
          <cell r="CY749">
            <v>0</v>
          </cell>
          <cell r="CZ749">
            <v>0</v>
          </cell>
          <cell r="DA749">
            <v>0</v>
          </cell>
          <cell r="DB749">
            <v>0</v>
          </cell>
          <cell r="DC749">
            <v>0</v>
          </cell>
          <cell r="DD749">
            <v>0</v>
          </cell>
          <cell r="DE749">
            <v>0</v>
          </cell>
          <cell r="DF749">
            <v>0</v>
          </cell>
          <cell r="DG749">
            <v>0</v>
          </cell>
          <cell r="DH749">
            <v>0</v>
          </cell>
          <cell r="DI749">
            <v>0</v>
          </cell>
          <cell r="DJ749">
            <v>0</v>
          </cell>
          <cell r="DK749">
            <v>0</v>
          </cell>
          <cell r="DL749">
            <v>0</v>
          </cell>
          <cell r="DM749">
            <v>0</v>
          </cell>
          <cell r="DN749">
            <v>0</v>
          </cell>
          <cell r="DO749">
            <v>0</v>
          </cell>
          <cell r="DP749">
            <v>0</v>
          </cell>
          <cell r="DQ749">
            <v>0</v>
          </cell>
          <cell r="DR749">
            <v>0</v>
          </cell>
          <cell r="DS749">
            <v>0</v>
          </cell>
          <cell r="DT749">
            <v>0</v>
          </cell>
          <cell r="DU749">
            <v>0</v>
          </cell>
          <cell r="DV749">
            <v>0</v>
          </cell>
          <cell r="DW749">
            <v>0</v>
          </cell>
          <cell r="DX749">
            <v>0</v>
          </cell>
          <cell r="DY749">
            <v>0</v>
          </cell>
          <cell r="DZ749">
            <v>0</v>
          </cell>
          <cell r="EA749">
            <v>0</v>
          </cell>
          <cell r="EB749">
            <v>0</v>
          </cell>
          <cell r="EC749">
            <v>0</v>
          </cell>
          <cell r="ED749">
            <v>0</v>
          </cell>
          <cell r="EE749">
            <v>0</v>
          </cell>
        </row>
        <row r="750">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0</v>
          </cell>
          <cell r="CB750">
            <v>0</v>
          </cell>
          <cell r="CC750">
            <v>0</v>
          </cell>
          <cell r="CD750">
            <v>0</v>
          </cell>
          <cell r="CE750">
            <v>0</v>
          </cell>
          <cell r="CF750">
            <v>0</v>
          </cell>
          <cell r="CG750">
            <v>0</v>
          </cell>
          <cell r="CH750">
            <v>0</v>
          </cell>
          <cell r="CI750">
            <v>0</v>
          </cell>
          <cell r="CJ750">
            <v>0</v>
          </cell>
          <cell r="CK750">
            <v>0</v>
          </cell>
          <cell r="CL750">
            <v>0</v>
          </cell>
          <cell r="CM750">
            <v>0</v>
          </cell>
          <cell r="CN750">
            <v>0</v>
          </cell>
          <cell r="CO750">
            <v>0</v>
          </cell>
          <cell r="CP750">
            <v>0</v>
          </cell>
          <cell r="CQ750">
            <v>0</v>
          </cell>
          <cell r="CR750">
            <v>0</v>
          </cell>
          <cell r="CS750">
            <v>0</v>
          </cell>
          <cell r="CT750">
            <v>0</v>
          </cell>
          <cell r="CU750">
            <v>0</v>
          </cell>
          <cell r="CV750">
            <v>0</v>
          </cell>
          <cell r="CW750">
            <v>0</v>
          </cell>
          <cell r="CX750">
            <v>0</v>
          </cell>
          <cell r="CY750">
            <v>0</v>
          </cell>
          <cell r="CZ750">
            <v>0</v>
          </cell>
          <cell r="DA750">
            <v>0</v>
          </cell>
          <cell r="DB750">
            <v>0</v>
          </cell>
          <cell r="DC750">
            <v>0</v>
          </cell>
          <cell r="DD750">
            <v>0</v>
          </cell>
          <cell r="DE750">
            <v>0</v>
          </cell>
          <cell r="DF750">
            <v>0</v>
          </cell>
          <cell r="DG750">
            <v>0</v>
          </cell>
          <cell r="DH750">
            <v>0</v>
          </cell>
          <cell r="DI750">
            <v>0</v>
          </cell>
          <cell r="DJ750">
            <v>0</v>
          </cell>
          <cell r="DK750">
            <v>0</v>
          </cell>
          <cell r="DL750">
            <v>0</v>
          </cell>
          <cell r="DM750">
            <v>0</v>
          </cell>
          <cell r="DN750">
            <v>0</v>
          </cell>
          <cell r="DO750">
            <v>0</v>
          </cell>
          <cell r="DP750">
            <v>0</v>
          </cell>
          <cell r="DQ750">
            <v>0</v>
          </cell>
          <cell r="DR750">
            <v>0</v>
          </cell>
          <cell r="DS750">
            <v>0</v>
          </cell>
          <cell r="DT750">
            <v>0</v>
          </cell>
          <cell r="DU750">
            <v>0</v>
          </cell>
          <cell r="DV750">
            <v>0</v>
          </cell>
          <cell r="DW750">
            <v>0</v>
          </cell>
          <cell r="DX750">
            <v>0</v>
          </cell>
          <cell r="DY750">
            <v>0</v>
          </cell>
          <cell r="DZ750">
            <v>0</v>
          </cell>
          <cell r="EA750">
            <v>0</v>
          </cell>
          <cell r="EB750">
            <v>0</v>
          </cell>
          <cell r="EC750">
            <v>0</v>
          </cell>
          <cell r="ED750">
            <v>0</v>
          </cell>
        </row>
        <row r="751">
          <cell r="A751" t="str">
            <v>Integration Charge</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0</v>
          </cell>
          <cell r="CB751">
            <v>0</v>
          </cell>
          <cell r="CC751">
            <v>0</v>
          </cell>
          <cell r="CD751">
            <v>0</v>
          </cell>
          <cell r="CE751">
            <v>0</v>
          </cell>
          <cell r="CF751">
            <v>0</v>
          </cell>
          <cell r="CG751">
            <v>0</v>
          </cell>
          <cell r="CH751">
            <v>0</v>
          </cell>
          <cell r="CI751">
            <v>0</v>
          </cell>
          <cell r="CJ751">
            <v>0</v>
          </cell>
          <cell r="CK751">
            <v>0</v>
          </cell>
          <cell r="CL751">
            <v>0</v>
          </cell>
          <cell r="CM751">
            <v>0</v>
          </cell>
          <cell r="CN751">
            <v>0</v>
          </cell>
          <cell r="CO751">
            <v>0</v>
          </cell>
          <cell r="CP751">
            <v>0</v>
          </cell>
          <cell r="CQ751">
            <v>0</v>
          </cell>
          <cell r="CR751">
            <v>0</v>
          </cell>
          <cell r="CS751">
            <v>0</v>
          </cell>
          <cell r="CT751">
            <v>0</v>
          </cell>
          <cell r="CU751">
            <v>0</v>
          </cell>
          <cell r="CV751">
            <v>0</v>
          </cell>
          <cell r="CW751">
            <v>0</v>
          </cell>
          <cell r="CX751">
            <v>0</v>
          </cell>
          <cell r="CY751">
            <v>0</v>
          </cell>
          <cell r="CZ751">
            <v>0</v>
          </cell>
          <cell r="DA751">
            <v>0</v>
          </cell>
          <cell r="DB751">
            <v>0</v>
          </cell>
          <cell r="DC751">
            <v>0</v>
          </cell>
          <cell r="DD751">
            <v>0</v>
          </cell>
          <cell r="DE751">
            <v>0</v>
          </cell>
          <cell r="DF751">
            <v>0</v>
          </cell>
          <cell r="DG751">
            <v>0</v>
          </cell>
          <cell r="DH751">
            <v>0</v>
          </cell>
          <cell r="DI751">
            <v>0</v>
          </cell>
          <cell r="DJ751">
            <v>0</v>
          </cell>
          <cell r="DK751">
            <v>0</v>
          </cell>
          <cell r="DL751">
            <v>0</v>
          </cell>
          <cell r="DM751">
            <v>0</v>
          </cell>
          <cell r="DN751">
            <v>0</v>
          </cell>
          <cell r="DO751">
            <v>0</v>
          </cell>
          <cell r="DP751">
            <v>0</v>
          </cell>
          <cell r="DQ751">
            <v>0</v>
          </cell>
          <cell r="DR751">
            <v>0</v>
          </cell>
          <cell r="DS751">
            <v>0</v>
          </cell>
          <cell r="DT751">
            <v>0</v>
          </cell>
          <cell r="DU751">
            <v>0</v>
          </cell>
          <cell r="DV751">
            <v>0</v>
          </cell>
          <cell r="DW751">
            <v>0</v>
          </cell>
          <cell r="DX751">
            <v>0</v>
          </cell>
          <cell r="DY751">
            <v>0</v>
          </cell>
          <cell r="DZ751">
            <v>0</v>
          </cell>
          <cell r="EA751">
            <v>0</v>
          </cell>
          <cell r="EB751">
            <v>0</v>
          </cell>
          <cell r="EC751">
            <v>0</v>
          </cell>
          <cell r="ED751">
            <v>0</v>
          </cell>
        </row>
        <row r="752">
          <cell r="A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0</v>
          </cell>
          <cell r="CB752">
            <v>0</v>
          </cell>
          <cell r="CC752">
            <v>0</v>
          </cell>
          <cell r="CD752">
            <v>0</v>
          </cell>
          <cell r="CE752">
            <v>0</v>
          </cell>
          <cell r="CF752">
            <v>0</v>
          </cell>
          <cell r="CG752">
            <v>0</v>
          </cell>
          <cell r="CH752">
            <v>0</v>
          </cell>
          <cell r="CI752">
            <v>0</v>
          </cell>
          <cell r="CJ752">
            <v>0</v>
          </cell>
          <cell r="CK752">
            <v>0</v>
          </cell>
          <cell r="CL752">
            <v>0</v>
          </cell>
          <cell r="CM752">
            <v>0</v>
          </cell>
          <cell r="CN752">
            <v>0</v>
          </cell>
          <cell r="CO752">
            <v>0</v>
          </cell>
          <cell r="CP752">
            <v>0</v>
          </cell>
          <cell r="CQ752">
            <v>0</v>
          </cell>
          <cell r="CR752">
            <v>0</v>
          </cell>
          <cell r="CS752">
            <v>0</v>
          </cell>
          <cell r="CT752">
            <v>0</v>
          </cell>
          <cell r="CU752">
            <v>0</v>
          </cell>
          <cell r="CV752">
            <v>0</v>
          </cell>
          <cell r="CW752">
            <v>0</v>
          </cell>
          <cell r="CX752">
            <v>0</v>
          </cell>
          <cell r="CY752">
            <v>0</v>
          </cell>
          <cell r="CZ752">
            <v>0</v>
          </cell>
          <cell r="DA752">
            <v>0</v>
          </cell>
          <cell r="DB752">
            <v>0</v>
          </cell>
          <cell r="DC752">
            <v>0</v>
          </cell>
          <cell r="DD752">
            <v>0</v>
          </cell>
          <cell r="DE752">
            <v>0</v>
          </cell>
          <cell r="DF752">
            <v>0</v>
          </cell>
          <cell r="DG752">
            <v>0</v>
          </cell>
          <cell r="DH752">
            <v>0</v>
          </cell>
          <cell r="DI752">
            <v>0</v>
          </cell>
          <cell r="DJ752">
            <v>0</v>
          </cell>
          <cell r="DK752">
            <v>0</v>
          </cell>
          <cell r="DL752">
            <v>0</v>
          </cell>
          <cell r="DM752">
            <v>0</v>
          </cell>
          <cell r="DN752">
            <v>0</v>
          </cell>
          <cell r="DO752">
            <v>0</v>
          </cell>
          <cell r="DP752">
            <v>0</v>
          </cell>
          <cell r="DQ752">
            <v>0</v>
          </cell>
          <cell r="DR752">
            <v>0</v>
          </cell>
          <cell r="DS752">
            <v>0</v>
          </cell>
          <cell r="DT752">
            <v>0</v>
          </cell>
          <cell r="DU752">
            <v>0</v>
          </cell>
          <cell r="DV752">
            <v>0</v>
          </cell>
          <cell r="DW752">
            <v>0</v>
          </cell>
          <cell r="DX752">
            <v>0</v>
          </cell>
          <cell r="DY752">
            <v>0</v>
          </cell>
          <cell r="DZ752">
            <v>0</v>
          </cell>
          <cell r="EA752">
            <v>0</v>
          </cell>
          <cell r="EB752">
            <v>0</v>
          </cell>
          <cell r="EC752">
            <v>0</v>
          </cell>
          <cell r="ED752">
            <v>0</v>
          </cell>
        </row>
        <row r="753">
          <cell r="A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0</v>
          </cell>
          <cell r="CB753">
            <v>0</v>
          </cell>
          <cell r="CC753">
            <v>0</v>
          </cell>
          <cell r="CD753">
            <v>0</v>
          </cell>
          <cell r="CE753">
            <v>0</v>
          </cell>
          <cell r="CF753">
            <v>0</v>
          </cell>
          <cell r="CG753">
            <v>0</v>
          </cell>
          <cell r="CH753">
            <v>0</v>
          </cell>
          <cell r="CI753">
            <v>0</v>
          </cell>
          <cell r="CJ753">
            <v>0</v>
          </cell>
          <cell r="CK753">
            <v>0</v>
          </cell>
          <cell r="CL753">
            <v>0</v>
          </cell>
          <cell r="CM753">
            <v>0</v>
          </cell>
          <cell r="CN753">
            <v>0</v>
          </cell>
          <cell r="CO753">
            <v>0</v>
          </cell>
          <cell r="CP753">
            <v>0</v>
          </cell>
          <cell r="CQ753">
            <v>0</v>
          </cell>
          <cell r="CR753">
            <v>0</v>
          </cell>
          <cell r="CS753">
            <v>0</v>
          </cell>
          <cell r="CT753">
            <v>0</v>
          </cell>
          <cell r="CU753">
            <v>0</v>
          </cell>
          <cell r="CV753">
            <v>0</v>
          </cell>
          <cell r="CW753">
            <v>0</v>
          </cell>
          <cell r="CX753">
            <v>0</v>
          </cell>
          <cell r="CY753">
            <v>0</v>
          </cell>
          <cell r="CZ753">
            <v>0</v>
          </cell>
          <cell r="DA753">
            <v>0</v>
          </cell>
          <cell r="DB753">
            <v>0</v>
          </cell>
          <cell r="DC753">
            <v>0</v>
          </cell>
          <cell r="DD753">
            <v>0</v>
          </cell>
          <cell r="DE753">
            <v>0</v>
          </cell>
          <cell r="DF753">
            <v>0</v>
          </cell>
          <cell r="DG753">
            <v>0</v>
          </cell>
          <cell r="DH753">
            <v>0</v>
          </cell>
          <cell r="DI753">
            <v>0</v>
          </cell>
          <cell r="DJ753">
            <v>0</v>
          </cell>
          <cell r="DK753">
            <v>0</v>
          </cell>
          <cell r="DL753">
            <v>0</v>
          </cell>
          <cell r="DM753">
            <v>0</v>
          </cell>
          <cell r="DN753">
            <v>0</v>
          </cell>
          <cell r="DO753">
            <v>0</v>
          </cell>
          <cell r="DP753">
            <v>0</v>
          </cell>
          <cell r="DQ753">
            <v>0</v>
          </cell>
          <cell r="DR753">
            <v>0</v>
          </cell>
          <cell r="DS753">
            <v>0</v>
          </cell>
          <cell r="DT753">
            <v>0</v>
          </cell>
          <cell r="DU753">
            <v>0</v>
          </cell>
          <cell r="DV753">
            <v>0</v>
          </cell>
          <cell r="DW753">
            <v>0</v>
          </cell>
          <cell r="DX753">
            <v>0</v>
          </cell>
          <cell r="DY753">
            <v>0</v>
          </cell>
          <cell r="DZ753">
            <v>0</v>
          </cell>
          <cell r="EA753">
            <v>0</v>
          </cell>
          <cell r="EB753">
            <v>0</v>
          </cell>
          <cell r="EC753">
            <v>0</v>
          </cell>
          <cell r="ED753">
            <v>0</v>
          </cell>
        </row>
        <row r="754">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0</v>
          </cell>
          <cell r="CB754">
            <v>0</v>
          </cell>
          <cell r="CC754">
            <v>0</v>
          </cell>
          <cell r="CD754">
            <v>0</v>
          </cell>
          <cell r="CE754">
            <v>0</v>
          </cell>
          <cell r="CF754">
            <v>0</v>
          </cell>
          <cell r="CG754">
            <v>0</v>
          </cell>
          <cell r="CH754">
            <v>0</v>
          </cell>
          <cell r="CI754">
            <v>0</v>
          </cell>
          <cell r="CJ754">
            <v>0</v>
          </cell>
          <cell r="CK754">
            <v>0</v>
          </cell>
          <cell r="CL754">
            <v>0</v>
          </cell>
          <cell r="CM754">
            <v>0</v>
          </cell>
          <cell r="CN754">
            <v>0</v>
          </cell>
          <cell r="CO754">
            <v>0</v>
          </cell>
          <cell r="CP754">
            <v>0</v>
          </cell>
          <cell r="CQ754">
            <v>0</v>
          </cell>
          <cell r="CR754">
            <v>0</v>
          </cell>
          <cell r="CS754">
            <v>0</v>
          </cell>
          <cell r="CT754">
            <v>0</v>
          </cell>
          <cell r="CU754">
            <v>0</v>
          </cell>
          <cell r="CV754">
            <v>0</v>
          </cell>
          <cell r="CW754">
            <v>0</v>
          </cell>
          <cell r="CX754">
            <v>0</v>
          </cell>
          <cell r="CY754">
            <v>0</v>
          </cell>
          <cell r="CZ754">
            <v>0</v>
          </cell>
          <cell r="DA754">
            <v>0</v>
          </cell>
          <cell r="DB754">
            <v>0</v>
          </cell>
          <cell r="DC754">
            <v>0</v>
          </cell>
          <cell r="DD754">
            <v>0</v>
          </cell>
          <cell r="DE754">
            <v>0</v>
          </cell>
          <cell r="DF754">
            <v>0</v>
          </cell>
          <cell r="DG754">
            <v>0</v>
          </cell>
          <cell r="DH754">
            <v>0</v>
          </cell>
          <cell r="DI754">
            <v>0</v>
          </cell>
          <cell r="DJ754">
            <v>0</v>
          </cell>
          <cell r="DK754">
            <v>0</v>
          </cell>
          <cell r="DL754">
            <v>0</v>
          </cell>
          <cell r="DM754">
            <v>0</v>
          </cell>
          <cell r="DN754">
            <v>0</v>
          </cell>
          <cell r="DO754">
            <v>0</v>
          </cell>
          <cell r="DP754">
            <v>0</v>
          </cell>
          <cell r="DQ754">
            <v>0</v>
          </cell>
          <cell r="DR754">
            <v>0</v>
          </cell>
          <cell r="DS754">
            <v>0</v>
          </cell>
          <cell r="DT754">
            <v>0</v>
          </cell>
          <cell r="DU754">
            <v>0</v>
          </cell>
          <cell r="DV754">
            <v>0</v>
          </cell>
          <cell r="DW754">
            <v>0</v>
          </cell>
          <cell r="DX754">
            <v>0</v>
          </cell>
          <cell r="DY754">
            <v>0</v>
          </cell>
          <cell r="DZ754">
            <v>0</v>
          </cell>
          <cell r="EA754">
            <v>0</v>
          </cell>
          <cell r="EB754">
            <v>0</v>
          </cell>
          <cell r="EC754">
            <v>0</v>
          </cell>
          <cell r="ED754">
            <v>0</v>
          </cell>
        </row>
        <row r="755">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0</v>
          </cell>
          <cell r="CB755">
            <v>0</v>
          </cell>
          <cell r="CC755">
            <v>0</v>
          </cell>
          <cell r="CD755">
            <v>0</v>
          </cell>
          <cell r="CE755">
            <v>0</v>
          </cell>
          <cell r="CF755">
            <v>0</v>
          </cell>
          <cell r="CG755">
            <v>0</v>
          </cell>
          <cell r="CH755">
            <v>0</v>
          </cell>
          <cell r="CI755">
            <v>0</v>
          </cell>
          <cell r="CJ755">
            <v>0</v>
          </cell>
          <cell r="CK755">
            <v>0</v>
          </cell>
          <cell r="CL755">
            <v>0</v>
          </cell>
          <cell r="CM755">
            <v>0</v>
          </cell>
          <cell r="CN755">
            <v>0</v>
          </cell>
          <cell r="CO755">
            <v>0</v>
          </cell>
          <cell r="CP755">
            <v>0</v>
          </cell>
          <cell r="CQ755">
            <v>0</v>
          </cell>
          <cell r="CR755">
            <v>0</v>
          </cell>
          <cell r="CS755">
            <v>0</v>
          </cell>
          <cell r="CT755">
            <v>0</v>
          </cell>
          <cell r="CU755">
            <v>0</v>
          </cell>
          <cell r="CV755">
            <v>0</v>
          </cell>
          <cell r="CW755">
            <v>0</v>
          </cell>
          <cell r="CX755">
            <v>0</v>
          </cell>
          <cell r="CY755">
            <v>0</v>
          </cell>
          <cell r="CZ755">
            <v>0</v>
          </cell>
          <cell r="DA755">
            <v>0</v>
          </cell>
          <cell r="DB755">
            <v>0</v>
          </cell>
          <cell r="DC755">
            <v>0</v>
          </cell>
          <cell r="DD755">
            <v>0</v>
          </cell>
          <cell r="DE755">
            <v>0</v>
          </cell>
          <cell r="DF755">
            <v>0</v>
          </cell>
          <cell r="DG755">
            <v>0</v>
          </cell>
          <cell r="DH755">
            <v>0</v>
          </cell>
          <cell r="DI755">
            <v>0</v>
          </cell>
          <cell r="DJ755">
            <v>0</v>
          </cell>
          <cell r="DK755">
            <v>0</v>
          </cell>
          <cell r="DL755">
            <v>0</v>
          </cell>
          <cell r="DM755">
            <v>0</v>
          </cell>
          <cell r="DN755">
            <v>0</v>
          </cell>
          <cell r="DO755">
            <v>0</v>
          </cell>
          <cell r="DP755">
            <v>0</v>
          </cell>
          <cell r="DQ755">
            <v>0</v>
          </cell>
          <cell r="DR755">
            <v>0</v>
          </cell>
          <cell r="DS755">
            <v>0</v>
          </cell>
          <cell r="DT755">
            <v>0</v>
          </cell>
          <cell r="DU755">
            <v>0</v>
          </cell>
          <cell r="DV755">
            <v>0</v>
          </cell>
          <cell r="DW755">
            <v>0</v>
          </cell>
          <cell r="DX755">
            <v>0</v>
          </cell>
          <cell r="DY755">
            <v>0</v>
          </cell>
          <cell r="DZ755">
            <v>0</v>
          </cell>
          <cell r="EA755">
            <v>0</v>
          </cell>
          <cell r="EB755">
            <v>0</v>
          </cell>
          <cell r="EC755">
            <v>0</v>
          </cell>
          <cell r="ED755">
            <v>0</v>
          </cell>
        </row>
        <row r="756">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0</v>
          </cell>
          <cell r="CB756">
            <v>0</v>
          </cell>
          <cell r="CC756">
            <v>0</v>
          </cell>
          <cell r="CD756">
            <v>0</v>
          </cell>
          <cell r="CE756">
            <v>0</v>
          </cell>
          <cell r="CF756">
            <v>0</v>
          </cell>
          <cell r="CG756">
            <v>0</v>
          </cell>
          <cell r="CH756">
            <v>0</v>
          </cell>
          <cell r="CI756">
            <v>0</v>
          </cell>
          <cell r="CJ756">
            <v>0</v>
          </cell>
          <cell r="CK756">
            <v>0</v>
          </cell>
          <cell r="CL756">
            <v>0</v>
          </cell>
          <cell r="CM756">
            <v>0</v>
          </cell>
          <cell r="CN756">
            <v>0</v>
          </cell>
          <cell r="CO756">
            <v>0</v>
          </cell>
          <cell r="CP756">
            <v>0</v>
          </cell>
          <cell r="CQ756">
            <v>0</v>
          </cell>
          <cell r="CR756">
            <v>0</v>
          </cell>
          <cell r="CS756">
            <v>0</v>
          </cell>
          <cell r="CT756">
            <v>0</v>
          </cell>
          <cell r="CU756">
            <v>0</v>
          </cell>
          <cell r="CV756">
            <v>0</v>
          </cell>
          <cell r="CW756">
            <v>0</v>
          </cell>
          <cell r="CX756">
            <v>0</v>
          </cell>
          <cell r="CY756">
            <v>0</v>
          </cell>
          <cell r="CZ756">
            <v>0</v>
          </cell>
          <cell r="DA756">
            <v>0</v>
          </cell>
          <cell r="DB756">
            <v>0</v>
          </cell>
          <cell r="DC756">
            <v>0</v>
          </cell>
          <cell r="DD756">
            <v>0</v>
          </cell>
          <cell r="DE756">
            <v>0</v>
          </cell>
          <cell r="DF756">
            <v>0</v>
          </cell>
          <cell r="DG756">
            <v>0</v>
          </cell>
          <cell r="DH756">
            <v>0</v>
          </cell>
          <cell r="DI756">
            <v>0</v>
          </cell>
          <cell r="DJ756">
            <v>0</v>
          </cell>
          <cell r="DK756">
            <v>0</v>
          </cell>
          <cell r="DL756">
            <v>0</v>
          </cell>
          <cell r="DM756">
            <v>0</v>
          </cell>
          <cell r="DN756">
            <v>0</v>
          </cell>
          <cell r="DO756">
            <v>0</v>
          </cell>
          <cell r="DP756">
            <v>0</v>
          </cell>
          <cell r="DQ756">
            <v>0</v>
          </cell>
          <cell r="DR756">
            <v>0</v>
          </cell>
          <cell r="DS756">
            <v>0</v>
          </cell>
          <cell r="DT756">
            <v>0</v>
          </cell>
          <cell r="DU756">
            <v>0</v>
          </cell>
          <cell r="DV756">
            <v>0</v>
          </cell>
          <cell r="DW756">
            <v>0</v>
          </cell>
          <cell r="DX756">
            <v>0</v>
          </cell>
          <cell r="DY756">
            <v>0</v>
          </cell>
          <cell r="DZ756">
            <v>0</v>
          </cell>
          <cell r="EA756">
            <v>0</v>
          </cell>
          <cell r="EB756">
            <v>0</v>
          </cell>
          <cell r="EC756">
            <v>0</v>
          </cell>
          <cell r="ED756">
            <v>0</v>
          </cell>
        </row>
        <row r="757">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0</v>
          </cell>
          <cell r="CB757">
            <v>0</v>
          </cell>
          <cell r="CC757">
            <v>0</v>
          </cell>
          <cell r="CD757">
            <v>0</v>
          </cell>
          <cell r="CE757">
            <v>0</v>
          </cell>
          <cell r="CF757">
            <v>0</v>
          </cell>
          <cell r="CG757">
            <v>0</v>
          </cell>
          <cell r="CH757">
            <v>0</v>
          </cell>
          <cell r="CI757">
            <v>0</v>
          </cell>
          <cell r="CJ757">
            <v>0</v>
          </cell>
          <cell r="CK757">
            <v>0</v>
          </cell>
          <cell r="CL757">
            <v>0</v>
          </cell>
          <cell r="CM757">
            <v>0</v>
          </cell>
          <cell r="CN757">
            <v>0</v>
          </cell>
          <cell r="CO757">
            <v>0</v>
          </cell>
          <cell r="CP757">
            <v>0</v>
          </cell>
          <cell r="CQ757">
            <v>0</v>
          </cell>
          <cell r="CR757">
            <v>0</v>
          </cell>
          <cell r="CS757">
            <v>0</v>
          </cell>
          <cell r="CT757">
            <v>0</v>
          </cell>
          <cell r="CU757">
            <v>0</v>
          </cell>
          <cell r="CV757">
            <v>0</v>
          </cell>
          <cell r="CW757">
            <v>0</v>
          </cell>
          <cell r="CX757">
            <v>0</v>
          </cell>
          <cell r="CY757">
            <v>0</v>
          </cell>
          <cell r="CZ757">
            <v>0</v>
          </cell>
          <cell r="DA757">
            <v>0</v>
          </cell>
          <cell r="DB757">
            <v>0</v>
          </cell>
          <cell r="DC757">
            <v>0</v>
          </cell>
          <cell r="DD757">
            <v>0</v>
          </cell>
          <cell r="DE757">
            <v>0</v>
          </cell>
          <cell r="DF757">
            <v>0</v>
          </cell>
          <cell r="DG757">
            <v>0</v>
          </cell>
          <cell r="DH757">
            <v>0</v>
          </cell>
          <cell r="DI757">
            <v>0</v>
          </cell>
          <cell r="DJ757">
            <v>0</v>
          </cell>
          <cell r="DK757">
            <v>0</v>
          </cell>
          <cell r="DL757">
            <v>0</v>
          </cell>
          <cell r="DM757">
            <v>0</v>
          </cell>
          <cell r="DN757">
            <v>0</v>
          </cell>
          <cell r="DO757">
            <v>0</v>
          </cell>
          <cell r="DP757">
            <v>0</v>
          </cell>
          <cell r="DQ757">
            <v>0</v>
          </cell>
          <cell r="DR757">
            <v>0</v>
          </cell>
          <cell r="DS757">
            <v>0</v>
          </cell>
          <cell r="DT757">
            <v>0</v>
          </cell>
          <cell r="DU757">
            <v>0</v>
          </cell>
          <cell r="DV757">
            <v>0</v>
          </cell>
          <cell r="DW757">
            <v>0</v>
          </cell>
          <cell r="DX757">
            <v>0</v>
          </cell>
          <cell r="DY757">
            <v>0</v>
          </cell>
          <cell r="DZ757">
            <v>0</v>
          </cell>
          <cell r="EA757">
            <v>0</v>
          </cell>
          <cell r="EB757">
            <v>0</v>
          </cell>
          <cell r="EC757">
            <v>0</v>
          </cell>
          <cell r="ED757">
            <v>0</v>
          </cell>
        </row>
        <row r="758">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0</v>
          </cell>
          <cell r="CB758">
            <v>0</v>
          </cell>
          <cell r="CC758">
            <v>0</v>
          </cell>
          <cell r="CD758">
            <v>0</v>
          </cell>
          <cell r="CE758">
            <v>0</v>
          </cell>
          <cell r="CF758">
            <v>0</v>
          </cell>
          <cell r="CG758">
            <v>0</v>
          </cell>
          <cell r="CH758">
            <v>0</v>
          </cell>
          <cell r="CI758">
            <v>0</v>
          </cell>
          <cell r="CJ758">
            <v>0</v>
          </cell>
          <cell r="CK758">
            <v>0</v>
          </cell>
          <cell r="CL758">
            <v>0</v>
          </cell>
          <cell r="CM758">
            <v>0</v>
          </cell>
          <cell r="CN758">
            <v>0</v>
          </cell>
          <cell r="CO758">
            <v>0</v>
          </cell>
          <cell r="CP758">
            <v>0</v>
          </cell>
          <cell r="CQ758">
            <v>0</v>
          </cell>
          <cell r="CR758">
            <v>0</v>
          </cell>
          <cell r="CS758">
            <v>0</v>
          </cell>
          <cell r="CT758">
            <v>0</v>
          </cell>
          <cell r="CU758">
            <v>0</v>
          </cell>
          <cell r="CV758">
            <v>0</v>
          </cell>
          <cell r="CW758">
            <v>0</v>
          </cell>
          <cell r="CX758">
            <v>0</v>
          </cell>
          <cell r="CY758">
            <v>0</v>
          </cell>
          <cell r="CZ758">
            <v>0</v>
          </cell>
          <cell r="DA758">
            <v>0</v>
          </cell>
          <cell r="DB758">
            <v>0</v>
          </cell>
          <cell r="DC758">
            <v>0</v>
          </cell>
          <cell r="DD758">
            <v>0</v>
          </cell>
          <cell r="DE758">
            <v>0</v>
          </cell>
          <cell r="DF758">
            <v>0</v>
          </cell>
          <cell r="DG758">
            <v>0</v>
          </cell>
          <cell r="DH758">
            <v>0</v>
          </cell>
          <cell r="DI758">
            <v>0</v>
          </cell>
          <cell r="DJ758">
            <v>0</v>
          </cell>
          <cell r="DK758">
            <v>0</v>
          </cell>
          <cell r="DL758">
            <v>0</v>
          </cell>
          <cell r="DM758">
            <v>0</v>
          </cell>
          <cell r="DN758">
            <v>0</v>
          </cell>
          <cell r="DO758">
            <v>0</v>
          </cell>
          <cell r="DP758">
            <v>0</v>
          </cell>
          <cell r="DQ758">
            <v>0</v>
          </cell>
          <cell r="DR758">
            <v>0</v>
          </cell>
          <cell r="DS758">
            <v>0</v>
          </cell>
          <cell r="DT758">
            <v>0</v>
          </cell>
          <cell r="DU758">
            <v>0</v>
          </cell>
          <cell r="DV758">
            <v>0</v>
          </cell>
          <cell r="DW758">
            <v>0</v>
          </cell>
          <cell r="DX758">
            <v>0</v>
          </cell>
          <cell r="DY758">
            <v>0</v>
          </cell>
          <cell r="DZ758">
            <v>0</v>
          </cell>
          <cell r="EA758">
            <v>0</v>
          </cell>
          <cell r="EB758">
            <v>0</v>
          </cell>
          <cell r="EC758">
            <v>0</v>
          </cell>
          <cell r="ED758">
            <v>0</v>
          </cell>
        </row>
        <row r="759">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0</v>
          </cell>
          <cell r="CB759">
            <v>0</v>
          </cell>
          <cell r="CC759">
            <v>0</v>
          </cell>
          <cell r="CD759">
            <v>0</v>
          </cell>
          <cell r="CE759">
            <v>0</v>
          </cell>
          <cell r="CF759">
            <v>0</v>
          </cell>
          <cell r="CG759">
            <v>0</v>
          </cell>
          <cell r="CH759">
            <v>0</v>
          </cell>
          <cell r="CI759">
            <v>0</v>
          </cell>
          <cell r="CJ759">
            <v>0</v>
          </cell>
          <cell r="CK759">
            <v>0</v>
          </cell>
          <cell r="CL759">
            <v>0</v>
          </cell>
          <cell r="CM759">
            <v>0</v>
          </cell>
          <cell r="CN759">
            <v>0</v>
          </cell>
          <cell r="CO759">
            <v>0</v>
          </cell>
          <cell r="CP759">
            <v>0</v>
          </cell>
          <cell r="CQ759">
            <v>0</v>
          </cell>
          <cell r="CR759">
            <v>0</v>
          </cell>
          <cell r="CS759">
            <v>0</v>
          </cell>
          <cell r="CT759">
            <v>0</v>
          </cell>
          <cell r="CU759">
            <v>0</v>
          </cell>
          <cell r="CV759">
            <v>0</v>
          </cell>
          <cell r="CW759">
            <v>0</v>
          </cell>
          <cell r="CX759">
            <v>0</v>
          </cell>
          <cell r="CY759">
            <v>0</v>
          </cell>
          <cell r="CZ759">
            <v>0</v>
          </cell>
          <cell r="DA759">
            <v>0</v>
          </cell>
          <cell r="DB759">
            <v>0</v>
          </cell>
          <cell r="DC759">
            <v>0</v>
          </cell>
          <cell r="DD759">
            <v>0</v>
          </cell>
          <cell r="DE759">
            <v>0</v>
          </cell>
          <cell r="DF759">
            <v>0</v>
          </cell>
          <cell r="DG759">
            <v>0</v>
          </cell>
          <cell r="DH759">
            <v>0</v>
          </cell>
          <cell r="DI759">
            <v>0</v>
          </cell>
          <cell r="DJ759">
            <v>0</v>
          </cell>
          <cell r="DK759">
            <v>0</v>
          </cell>
          <cell r="DL759">
            <v>0</v>
          </cell>
          <cell r="DM759">
            <v>0</v>
          </cell>
          <cell r="DN759">
            <v>0</v>
          </cell>
          <cell r="DO759">
            <v>0</v>
          </cell>
          <cell r="DP759">
            <v>0</v>
          </cell>
          <cell r="DQ759">
            <v>0</v>
          </cell>
          <cell r="DR759">
            <v>0</v>
          </cell>
          <cell r="DS759">
            <v>0</v>
          </cell>
          <cell r="DT759">
            <v>0</v>
          </cell>
          <cell r="DU759">
            <v>0</v>
          </cell>
          <cell r="DV759">
            <v>0</v>
          </cell>
          <cell r="DW759">
            <v>0</v>
          </cell>
          <cell r="DX759">
            <v>0</v>
          </cell>
          <cell r="DY759">
            <v>0</v>
          </cell>
          <cell r="DZ759">
            <v>0</v>
          </cell>
          <cell r="EA759">
            <v>0</v>
          </cell>
          <cell r="EB759">
            <v>0</v>
          </cell>
          <cell r="EC759">
            <v>0</v>
          </cell>
          <cell r="ED759">
            <v>0</v>
          </cell>
        </row>
        <row r="760">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0</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row>
        <row r="761">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0</v>
          </cell>
          <cell r="CB761">
            <v>0</v>
          </cell>
          <cell r="CC761">
            <v>0</v>
          </cell>
          <cell r="CD761">
            <v>0</v>
          </cell>
          <cell r="CE761">
            <v>0</v>
          </cell>
          <cell r="CF761">
            <v>0</v>
          </cell>
          <cell r="CG761">
            <v>0</v>
          </cell>
          <cell r="CH761">
            <v>0</v>
          </cell>
          <cell r="CI761">
            <v>0</v>
          </cell>
          <cell r="CJ761">
            <v>0</v>
          </cell>
          <cell r="CK761">
            <v>0</v>
          </cell>
          <cell r="CL761">
            <v>0</v>
          </cell>
          <cell r="CM761">
            <v>0</v>
          </cell>
          <cell r="CN761">
            <v>0</v>
          </cell>
          <cell r="CO761">
            <v>0</v>
          </cell>
          <cell r="CP761">
            <v>0</v>
          </cell>
          <cell r="CQ761">
            <v>0</v>
          </cell>
          <cell r="CR761">
            <v>0</v>
          </cell>
          <cell r="CS761">
            <v>0</v>
          </cell>
          <cell r="CT761">
            <v>0</v>
          </cell>
          <cell r="CU761">
            <v>0</v>
          </cell>
          <cell r="CV761">
            <v>0</v>
          </cell>
          <cell r="CW761">
            <v>0</v>
          </cell>
          <cell r="CX761">
            <v>0</v>
          </cell>
          <cell r="CY761">
            <v>0</v>
          </cell>
          <cell r="CZ761">
            <v>0</v>
          </cell>
          <cell r="DA761">
            <v>0</v>
          </cell>
          <cell r="DB761">
            <v>0</v>
          </cell>
          <cell r="DC761">
            <v>0</v>
          </cell>
          <cell r="DD761">
            <v>0</v>
          </cell>
          <cell r="DE761">
            <v>0</v>
          </cell>
          <cell r="DF761">
            <v>0</v>
          </cell>
          <cell r="DG761">
            <v>0</v>
          </cell>
          <cell r="DH761">
            <v>0</v>
          </cell>
          <cell r="DI761">
            <v>0</v>
          </cell>
          <cell r="DJ761">
            <v>0</v>
          </cell>
          <cell r="DK761">
            <v>0</v>
          </cell>
          <cell r="DL761">
            <v>0</v>
          </cell>
          <cell r="DM761">
            <v>0</v>
          </cell>
          <cell r="DN761">
            <v>0</v>
          </cell>
          <cell r="DO761">
            <v>0</v>
          </cell>
          <cell r="DP761">
            <v>0</v>
          </cell>
          <cell r="DQ761">
            <v>0</v>
          </cell>
          <cell r="DR761">
            <v>0</v>
          </cell>
          <cell r="DS761">
            <v>0</v>
          </cell>
          <cell r="DT761">
            <v>0</v>
          </cell>
          <cell r="DU761">
            <v>0</v>
          </cell>
          <cell r="DV761">
            <v>0</v>
          </cell>
          <cell r="DW761">
            <v>0</v>
          </cell>
          <cell r="DX761">
            <v>0</v>
          </cell>
          <cell r="DY761">
            <v>0</v>
          </cell>
          <cell r="DZ761">
            <v>0</v>
          </cell>
          <cell r="EA761">
            <v>0</v>
          </cell>
          <cell r="EB761">
            <v>0</v>
          </cell>
          <cell r="EC761">
            <v>0</v>
          </cell>
          <cell r="ED761">
            <v>0</v>
          </cell>
        </row>
        <row r="762">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0</v>
          </cell>
          <cell r="CB762">
            <v>0</v>
          </cell>
          <cell r="CC762">
            <v>0</v>
          </cell>
          <cell r="CD762">
            <v>0</v>
          </cell>
          <cell r="CE762">
            <v>0</v>
          </cell>
          <cell r="CF762">
            <v>0</v>
          </cell>
          <cell r="CG762">
            <v>0</v>
          </cell>
          <cell r="CH762">
            <v>0</v>
          </cell>
          <cell r="CI762">
            <v>0</v>
          </cell>
          <cell r="CJ762">
            <v>0</v>
          </cell>
          <cell r="CK762">
            <v>0</v>
          </cell>
          <cell r="CL762">
            <v>0</v>
          </cell>
          <cell r="CM762">
            <v>0</v>
          </cell>
          <cell r="CN762">
            <v>0</v>
          </cell>
          <cell r="CO762">
            <v>0</v>
          </cell>
          <cell r="CP762">
            <v>0</v>
          </cell>
          <cell r="CQ762">
            <v>0</v>
          </cell>
          <cell r="CR762">
            <v>0</v>
          </cell>
          <cell r="CS762">
            <v>0</v>
          </cell>
          <cell r="CT762">
            <v>0</v>
          </cell>
          <cell r="CU762">
            <v>0</v>
          </cell>
          <cell r="CV762">
            <v>0</v>
          </cell>
          <cell r="CW762">
            <v>0</v>
          </cell>
          <cell r="CX762">
            <v>0</v>
          </cell>
          <cell r="CY762">
            <v>0</v>
          </cell>
          <cell r="CZ762">
            <v>0</v>
          </cell>
          <cell r="DA762">
            <v>0</v>
          </cell>
          <cell r="DB762">
            <v>0</v>
          </cell>
          <cell r="DC762">
            <v>0</v>
          </cell>
          <cell r="DD762">
            <v>0</v>
          </cell>
          <cell r="DE762">
            <v>0</v>
          </cell>
          <cell r="DF762">
            <v>0</v>
          </cell>
          <cell r="DG762">
            <v>0</v>
          </cell>
          <cell r="DH762">
            <v>0</v>
          </cell>
          <cell r="DI762">
            <v>0</v>
          </cell>
          <cell r="DJ762">
            <v>0</v>
          </cell>
          <cell r="DK762">
            <v>0</v>
          </cell>
          <cell r="DL762">
            <v>0</v>
          </cell>
          <cell r="DM762">
            <v>0</v>
          </cell>
          <cell r="DN762">
            <v>0</v>
          </cell>
          <cell r="DO762">
            <v>0</v>
          </cell>
          <cell r="DP762">
            <v>0</v>
          </cell>
          <cell r="DQ762">
            <v>0</v>
          </cell>
          <cell r="DR762">
            <v>0</v>
          </cell>
          <cell r="DS762">
            <v>0</v>
          </cell>
          <cell r="DT762">
            <v>0</v>
          </cell>
          <cell r="DU762">
            <v>0</v>
          </cell>
          <cell r="DV762">
            <v>0</v>
          </cell>
          <cell r="DW762">
            <v>0</v>
          </cell>
          <cell r="DX762">
            <v>0</v>
          </cell>
          <cell r="DY762">
            <v>0</v>
          </cell>
          <cell r="DZ762">
            <v>0</v>
          </cell>
          <cell r="EA762">
            <v>0</v>
          </cell>
          <cell r="EB762">
            <v>0</v>
          </cell>
          <cell r="EC762">
            <v>0</v>
          </cell>
          <cell r="ED762">
            <v>0</v>
          </cell>
        </row>
        <row r="763">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0</v>
          </cell>
          <cell r="CB763">
            <v>0</v>
          </cell>
          <cell r="CC763">
            <v>0</v>
          </cell>
          <cell r="CD763">
            <v>0</v>
          </cell>
          <cell r="CE763">
            <v>0</v>
          </cell>
          <cell r="CF763">
            <v>0</v>
          </cell>
          <cell r="CG763">
            <v>0</v>
          </cell>
          <cell r="CH763">
            <v>0</v>
          </cell>
          <cell r="CI763">
            <v>0</v>
          </cell>
          <cell r="CJ763">
            <v>0</v>
          </cell>
          <cell r="CK763">
            <v>0</v>
          </cell>
          <cell r="CL763">
            <v>0</v>
          </cell>
          <cell r="CM763">
            <v>0</v>
          </cell>
          <cell r="CN763">
            <v>0</v>
          </cell>
          <cell r="CO763">
            <v>0</v>
          </cell>
          <cell r="CP763">
            <v>0</v>
          </cell>
          <cell r="CQ763">
            <v>0</v>
          </cell>
          <cell r="CR763">
            <v>0</v>
          </cell>
          <cell r="CS763">
            <v>0</v>
          </cell>
          <cell r="CT763">
            <v>0</v>
          </cell>
          <cell r="CU763">
            <v>0</v>
          </cell>
          <cell r="CV763">
            <v>0</v>
          </cell>
          <cell r="CW763">
            <v>0</v>
          </cell>
          <cell r="CX763">
            <v>0</v>
          </cell>
          <cell r="CY763">
            <v>0</v>
          </cell>
          <cell r="CZ763">
            <v>0</v>
          </cell>
          <cell r="DA763">
            <v>0</v>
          </cell>
          <cell r="DB763">
            <v>0</v>
          </cell>
          <cell r="DC763">
            <v>0</v>
          </cell>
          <cell r="DD763">
            <v>0</v>
          </cell>
          <cell r="DE763">
            <v>0</v>
          </cell>
          <cell r="DF763">
            <v>0</v>
          </cell>
          <cell r="DG763">
            <v>0</v>
          </cell>
          <cell r="DH763">
            <v>0</v>
          </cell>
          <cell r="DI763">
            <v>0</v>
          </cell>
          <cell r="DJ763">
            <v>0</v>
          </cell>
          <cell r="DK763">
            <v>0</v>
          </cell>
          <cell r="DL763">
            <v>0</v>
          </cell>
          <cell r="DM763">
            <v>0</v>
          </cell>
          <cell r="DN763">
            <v>0</v>
          </cell>
          <cell r="DO763">
            <v>0</v>
          </cell>
          <cell r="DP763">
            <v>0</v>
          </cell>
          <cell r="DQ763">
            <v>0</v>
          </cell>
          <cell r="DR763">
            <v>0</v>
          </cell>
          <cell r="DS763">
            <v>0</v>
          </cell>
          <cell r="DT763">
            <v>0</v>
          </cell>
          <cell r="DU763">
            <v>0</v>
          </cell>
          <cell r="DV763">
            <v>0</v>
          </cell>
          <cell r="DW763">
            <v>0</v>
          </cell>
          <cell r="DX763">
            <v>0</v>
          </cell>
          <cell r="DY763">
            <v>0</v>
          </cell>
          <cell r="DZ763">
            <v>0</v>
          </cell>
          <cell r="EA763">
            <v>0</v>
          </cell>
          <cell r="EB763">
            <v>0</v>
          </cell>
          <cell r="EC763">
            <v>0</v>
          </cell>
          <cell r="ED763">
            <v>0</v>
          </cell>
        </row>
        <row r="764">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0</v>
          </cell>
          <cell r="CB764">
            <v>0</v>
          </cell>
          <cell r="CC764">
            <v>0</v>
          </cell>
          <cell r="CD764">
            <v>0</v>
          </cell>
          <cell r="CE764">
            <v>0</v>
          </cell>
          <cell r="CF764">
            <v>0</v>
          </cell>
          <cell r="CG764">
            <v>0</v>
          </cell>
          <cell r="CH764">
            <v>0</v>
          </cell>
          <cell r="CI764">
            <v>0</v>
          </cell>
          <cell r="CJ764">
            <v>0</v>
          </cell>
          <cell r="CK764">
            <v>0</v>
          </cell>
          <cell r="CL764">
            <v>0</v>
          </cell>
          <cell r="CM764">
            <v>0</v>
          </cell>
          <cell r="CN764">
            <v>0</v>
          </cell>
          <cell r="CO764">
            <v>0</v>
          </cell>
          <cell r="CP764">
            <v>0</v>
          </cell>
          <cell r="CQ764">
            <v>0</v>
          </cell>
          <cell r="CR764">
            <v>0</v>
          </cell>
          <cell r="CS764">
            <v>0</v>
          </cell>
          <cell r="CT764">
            <v>0</v>
          </cell>
          <cell r="CU764">
            <v>0</v>
          </cell>
          <cell r="CV764">
            <v>0</v>
          </cell>
          <cell r="CW764">
            <v>0</v>
          </cell>
          <cell r="CX764">
            <v>0</v>
          </cell>
          <cell r="CY764">
            <v>0</v>
          </cell>
          <cell r="CZ764">
            <v>0</v>
          </cell>
          <cell r="DA764">
            <v>0</v>
          </cell>
          <cell r="DB764">
            <v>0</v>
          </cell>
          <cell r="DC764">
            <v>0</v>
          </cell>
          <cell r="DD764">
            <v>0</v>
          </cell>
          <cell r="DE764">
            <v>0</v>
          </cell>
          <cell r="DF764">
            <v>0</v>
          </cell>
          <cell r="DG764">
            <v>0</v>
          </cell>
          <cell r="DH764">
            <v>0</v>
          </cell>
          <cell r="DI764">
            <v>0</v>
          </cell>
          <cell r="DJ764">
            <v>0</v>
          </cell>
          <cell r="DK764">
            <v>0</v>
          </cell>
          <cell r="DL764">
            <v>0</v>
          </cell>
          <cell r="DM764">
            <v>0</v>
          </cell>
          <cell r="DN764">
            <v>0</v>
          </cell>
          <cell r="DO764">
            <v>0</v>
          </cell>
          <cell r="DP764">
            <v>0</v>
          </cell>
          <cell r="DQ764">
            <v>0</v>
          </cell>
          <cell r="DR764">
            <v>0</v>
          </cell>
          <cell r="DS764">
            <v>0</v>
          </cell>
          <cell r="DT764">
            <v>0</v>
          </cell>
          <cell r="DU764">
            <v>0</v>
          </cell>
          <cell r="DV764">
            <v>0</v>
          </cell>
          <cell r="DW764">
            <v>0</v>
          </cell>
          <cell r="DX764">
            <v>0</v>
          </cell>
          <cell r="DY764">
            <v>0</v>
          </cell>
          <cell r="DZ764">
            <v>0</v>
          </cell>
          <cell r="EA764">
            <v>0</v>
          </cell>
          <cell r="EB764">
            <v>0</v>
          </cell>
          <cell r="EC764">
            <v>0</v>
          </cell>
          <cell r="ED764">
            <v>0</v>
          </cell>
        </row>
        <row r="765">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0</v>
          </cell>
          <cell r="CB765">
            <v>0</v>
          </cell>
          <cell r="CC765">
            <v>0</v>
          </cell>
          <cell r="CD765">
            <v>0</v>
          </cell>
          <cell r="CE765">
            <v>0</v>
          </cell>
          <cell r="CF765">
            <v>0</v>
          </cell>
          <cell r="CG765">
            <v>0</v>
          </cell>
          <cell r="CH765">
            <v>0</v>
          </cell>
          <cell r="CI765">
            <v>0</v>
          </cell>
          <cell r="CJ765">
            <v>0</v>
          </cell>
          <cell r="CK765">
            <v>0</v>
          </cell>
          <cell r="CL765">
            <v>0</v>
          </cell>
          <cell r="CM765">
            <v>0</v>
          </cell>
          <cell r="CN765">
            <v>0</v>
          </cell>
          <cell r="CO765">
            <v>0</v>
          </cell>
          <cell r="CP765">
            <v>0</v>
          </cell>
          <cell r="CQ765">
            <v>0</v>
          </cell>
          <cell r="CR765">
            <v>0</v>
          </cell>
          <cell r="CS765">
            <v>0</v>
          </cell>
          <cell r="CT765">
            <v>0</v>
          </cell>
          <cell r="CU765">
            <v>0</v>
          </cell>
          <cell r="CV765">
            <v>0</v>
          </cell>
          <cell r="CW765">
            <v>0</v>
          </cell>
          <cell r="CX765">
            <v>0</v>
          </cell>
          <cell r="CY765">
            <v>0</v>
          </cell>
          <cell r="CZ765">
            <v>0</v>
          </cell>
          <cell r="DA765">
            <v>0</v>
          </cell>
          <cell r="DB765">
            <v>0</v>
          </cell>
          <cell r="DC765">
            <v>0</v>
          </cell>
          <cell r="DD765">
            <v>0</v>
          </cell>
          <cell r="DE765">
            <v>0</v>
          </cell>
          <cell r="DF765">
            <v>0</v>
          </cell>
          <cell r="DG765">
            <v>0</v>
          </cell>
          <cell r="DH765">
            <v>0</v>
          </cell>
          <cell r="DI765">
            <v>0</v>
          </cell>
          <cell r="DJ765">
            <v>0</v>
          </cell>
          <cell r="DK765">
            <v>0</v>
          </cell>
          <cell r="DL765">
            <v>0</v>
          </cell>
          <cell r="DM765">
            <v>0</v>
          </cell>
          <cell r="DN765">
            <v>0</v>
          </cell>
          <cell r="DO765">
            <v>0</v>
          </cell>
          <cell r="DP765">
            <v>0</v>
          </cell>
          <cell r="DQ765">
            <v>0</v>
          </cell>
          <cell r="DR765">
            <v>0</v>
          </cell>
          <cell r="DS765">
            <v>0</v>
          </cell>
          <cell r="DT765">
            <v>0</v>
          </cell>
          <cell r="DU765">
            <v>0</v>
          </cell>
          <cell r="DV765">
            <v>0</v>
          </cell>
          <cell r="DW765">
            <v>0</v>
          </cell>
          <cell r="DX765">
            <v>0</v>
          </cell>
          <cell r="DY765">
            <v>0</v>
          </cell>
          <cell r="DZ765">
            <v>0</v>
          </cell>
          <cell r="EA765">
            <v>0</v>
          </cell>
          <cell r="EB765">
            <v>0</v>
          </cell>
          <cell r="EC765">
            <v>0</v>
          </cell>
          <cell r="ED765">
            <v>0</v>
          </cell>
        </row>
        <row r="766">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0</v>
          </cell>
          <cell r="CB766">
            <v>0</v>
          </cell>
          <cell r="CC766">
            <v>0</v>
          </cell>
          <cell r="CD766">
            <v>0</v>
          </cell>
          <cell r="CE766">
            <v>0</v>
          </cell>
          <cell r="CF766">
            <v>0</v>
          </cell>
          <cell r="CG766">
            <v>0</v>
          </cell>
          <cell r="CH766">
            <v>0</v>
          </cell>
          <cell r="CI766">
            <v>0</v>
          </cell>
          <cell r="CJ766">
            <v>0</v>
          </cell>
          <cell r="CK766">
            <v>0</v>
          </cell>
          <cell r="CL766">
            <v>0</v>
          </cell>
          <cell r="CM766">
            <v>0</v>
          </cell>
          <cell r="CN766">
            <v>0</v>
          </cell>
          <cell r="CO766">
            <v>0</v>
          </cell>
          <cell r="CP766">
            <v>0</v>
          </cell>
          <cell r="CQ766">
            <v>0</v>
          </cell>
          <cell r="CR766">
            <v>0</v>
          </cell>
          <cell r="CS766">
            <v>0</v>
          </cell>
          <cell r="CT766">
            <v>0</v>
          </cell>
          <cell r="CU766">
            <v>0</v>
          </cell>
          <cell r="CV766">
            <v>0</v>
          </cell>
          <cell r="CW766">
            <v>0</v>
          </cell>
          <cell r="CX766">
            <v>0</v>
          </cell>
          <cell r="CY766">
            <v>0</v>
          </cell>
          <cell r="CZ766">
            <v>0</v>
          </cell>
          <cell r="DA766">
            <v>0</v>
          </cell>
          <cell r="DB766">
            <v>0</v>
          </cell>
          <cell r="DC766">
            <v>0</v>
          </cell>
          <cell r="DD766">
            <v>0</v>
          </cell>
          <cell r="DE766">
            <v>0</v>
          </cell>
          <cell r="DF766">
            <v>0</v>
          </cell>
          <cell r="DG766">
            <v>0</v>
          </cell>
          <cell r="DH766">
            <v>0</v>
          </cell>
          <cell r="DI766">
            <v>0</v>
          </cell>
          <cell r="DJ766">
            <v>0</v>
          </cell>
          <cell r="DK766">
            <v>0</v>
          </cell>
          <cell r="DL766">
            <v>0</v>
          </cell>
          <cell r="DM766">
            <v>0</v>
          </cell>
          <cell r="DN766">
            <v>0</v>
          </cell>
          <cell r="DO766">
            <v>0</v>
          </cell>
          <cell r="DP766">
            <v>0</v>
          </cell>
          <cell r="DQ766">
            <v>0</v>
          </cell>
          <cell r="DR766">
            <v>0</v>
          </cell>
          <cell r="DS766">
            <v>0</v>
          </cell>
          <cell r="DT766">
            <v>0</v>
          </cell>
          <cell r="DU766">
            <v>0</v>
          </cell>
          <cell r="DV766">
            <v>0</v>
          </cell>
          <cell r="DW766">
            <v>0</v>
          </cell>
          <cell r="DX766">
            <v>0</v>
          </cell>
          <cell r="DY766">
            <v>0</v>
          </cell>
          <cell r="DZ766">
            <v>0</v>
          </cell>
          <cell r="EA766">
            <v>0</v>
          </cell>
          <cell r="EB766">
            <v>0</v>
          </cell>
          <cell r="EC766">
            <v>0</v>
          </cell>
          <cell r="ED766">
            <v>0</v>
          </cell>
        </row>
        <row r="767">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0</v>
          </cell>
          <cell r="CB767">
            <v>0</v>
          </cell>
          <cell r="CC767">
            <v>0</v>
          </cell>
          <cell r="CD767">
            <v>0</v>
          </cell>
          <cell r="CE767">
            <v>0</v>
          </cell>
          <cell r="CF767">
            <v>0</v>
          </cell>
          <cell r="CG767">
            <v>0</v>
          </cell>
          <cell r="CH767">
            <v>0</v>
          </cell>
          <cell r="CI767">
            <v>0</v>
          </cell>
          <cell r="CJ767">
            <v>0</v>
          </cell>
          <cell r="CK767">
            <v>0</v>
          </cell>
          <cell r="CL767">
            <v>0</v>
          </cell>
          <cell r="CM767">
            <v>0</v>
          </cell>
          <cell r="CN767">
            <v>0</v>
          </cell>
          <cell r="CO767">
            <v>0</v>
          </cell>
          <cell r="CP767">
            <v>0</v>
          </cell>
          <cell r="CQ767">
            <v>0</v>
          </cell>
          <cell r="CR767">
            <v>0</v>
          </cell>
          <cell r="CS767">
            <v>0</v>
          </cell>
          <cell r="CT767">
            <v>0</v>
          </cell>
          <cell r="CU767">
            <v>0</v>
          </cell>
          <cell r="CV767">
            <v>0</v>
          </cell>
          <cell r="CW767">
            <v>0</v>
          </cell>
          <cell r="CX767">
            <v>0</v>
          </cell>
          <cell r="CY767">
            <v>0</v>
          </cell>
          <cell r="CZ767">
            <v>0</v>
          </cell>
          <cell r="DA767">
            <v>0</v>
          </cell>
          <cell r="DB767">
            <v>0</v>
          </cell>
          <cell r="DC767">
            <v>0</v>
          </cell>
          <cell r="DD767">
            <v>0</v>
          </cell>
          <cell r="DE767">
            <v>0</v>
          </cell>
          <cell r="DF767">
            <v>0</v>
          </cell>
          <cell r="DG767">
            <v>0</v>
          </cell>
          <cell r="DH767">
            <v>0</v>
          </cell>
          <cell r="DI767">
            <v>0</v>
          </cell>
          <cell r="DJ767">
            <v>0</v>
          </cell>
          <cell r="DK767">
            <v>0</v>
          </cell>
          <cell r="DL767">
            <v>0</v>
          </cell>
          <cell r="DM767">
            <v>0</v>
          </cell>
          <cell r="DN767">
            <v>0</v>
          </cell>
          <cell r="DO767">
            <v>0</v>
          </cell>
          <cell r="DP767">
            <v>0</v>
          </cell>
          <cell r="DQ767">
            <v>0</v>
          </cell>
          <cell r="DR767">
            <v>0</v>
          </cell>
          <cell r="DS767">
            <v>0</v>
          </cell>
          <cell r="DT767">
            <v>0</v>
          </cell>
          <cell r="DU767">
            <v>0</v>
          </cell>
          <cell r="DV767">
            <v>0</v>
          </cell>
          <cell r="DW767">
            <v>0</v>
          </cell>
          <cell r="DX767">
            <v>0</v>
          </cell>
          <cell r="DY767">
            <v>0</v>
          </cell>
          <cell r="DZ767">
            <v>0</v>
          </cell>
          <cell r="EA767">
            <v>0</v>
          </cell>
          <cell r="EB767">
            <v>0</v>
          </cell>
          <cell r="EC767">
            <v>0</v>
          </cell>
          <cell r="ED767">
            <v>0</v>
          </cell>
        </row>
        <row r="768">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0</v>
          </cell>
          <cell r="CB768">
            <v>0</v>
          </cell>
          <cell r="CC768">
            <v>0</v>
          </cell>
          <cell r="CD768">
            <v>0</v>
          </cell>
          <cell r="CE768">
            <v>0</v>
          </cell>
          <cell r="CF768">
            <v>0</v>
          </cell>
          <cell r="CG768">
            <v>0</v>
          </cell>
          <cell r="CH768">
            <v>0</v>
          </cell>
          <cell r="CI768">
            <v>0</v>
          </cell>
          <cell r="CJ768">
            <v>0</v>
          </cell>
          <cell r="CK768">
            <v>0</v>
          </cell>
          <cell r="CL768">
            <v>0</v>
          </cell>
          <cell r="CM768">
            <v>0</v>
          </cell>
          <cell r="CN768">
            <v>0</v>
          </cell>
          <cell r="CO768">
            <v>0</v>
          </cell>
          <cell r="CP768">
            <v>0</v>
          </cell>
          <cell r="CQ768">
            <v>0</v>
          </cell>
          <cell r="CR768">
            <v>0</v>
          </cell>
          <cell r="CS768">
            <v>0</v>
          </cell>
          <cell r="CT768">
            <v>0</v>
          </cell>
          <cell r="CU768">
            <v>0</v>
          </cell>
          <cell r="CV768">
            <v>0</v>
          </cell>
          <cell r="CW768">
            <v>0</v>
          </cell>
          <cell r="CX768">
            <v>0</v>
          </cell>
          <cell r="CY768">
            <v>0</v>
          </cell>
          <cell r="CZ768">
            <v>0</v>
          </cell>
          <cell r="DA768">
            <v>0</v>
          </cell>
          <cell r="DB768">
            <v>0</v>
          </cell>
          <cell r="DC768">
            <v>0</v>
          </cell>
          <cell r="DD768">
            <v>0</v>
          </cell>
          <cell r="DE768">
            <v>0</v>
          </cell>
          <cell r="DF768">
            <v>0</v>
          </cell>
          <cell r="DG768">
            <v>0</v>
          </cell>
          <cell r="DH768">
            <v>0</v>
          </cell>
          <cell r="DI768">
            <v>0</v>
          </cell>
          <cell r="DJ768">
            <v>0</v>
          </cell>
          <cell r="DK768">
            <v>0</v>
          </cell>
          <cell r="DL768">
            <v>0</v>
          </cell>
          <cell r="DM768">
            <v>0</v>
          </cell>
          <cell r="DN768">
            <v>0</v>
          </cell>
          <cell r="DO768">
            <v>0</v>
          </cell>
          <cell r="DP768">
            <v>0</v>
          </cell>
          <cell r="DQ768">
            <v>0</v>
          </cell>
          <cell r="DR768">
            <v>0</v>
          </cell>
          <cell r="DS768">
            <v>0</v>
          </cell>
          <cell r="DT768">
            <v>0</v>
          </cell>
          <cell r="DU768">
            <v>0</v>
          </cell>
          <cell r="DV768">
            <v>0</v>
          </cell>
          <cell r="DW768">
            <v>0</v>
          </cell>
          <cell r="DX768">
            <v>0</v>
          </cell>
          <cell r="DY768">
            <v>0</v>
          </cell>
          <cell r="DZ768">
            <v>0</v>
          </cell>
          <cell r="EA768">
            <v>0</v>
          </cell>
          <cell r="EB768">
            <v>0</v>
          </cell>
          <cell r="EC768">
            <v>0</v>
          </cell>
          <cell r="ED768">
            <v>0</v>
          </cell>
        </row>
        <row r="769">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0</v>
          </cell>
          <cell r="CB769">
            <v>0</v>
          </cell>
          <cell r="CC769">
            <v>0</v>
          </cell>
          <cell r="CD769">
            <v>0</v>
          </cell>
          <cell r="CE769">
            <v>0</v>
          </cell>
          <cell r="CF769">
            <v>0</v>
          </cell>
          <cell r="CG769">
            <v>0</v>
          </cell>
          <cell r="CH769">
            <v>0</v>
          </cell>
          <cell r="CI769">
            <v>0</v>
          </cell>
          <cell r="CJ769">
            <v>0</v>
          </cell>
          <cell r="CK769">
            <v>0</v>
          </cell>
          <cell r="CL769">
            <v>0</v>
          </cell>
          <cell r="CM769">
            <v>0</v>
          </cell>
          <cell r="CN769">
            <v>0</v>
          </cell>
          <cell r="CO769">
            <v>0</v>
          </cell>
          <cell r="CP769">
            <v>0</v>
          </cell>
          <cell r="CQ769">
            <v>0</v>
          </cell>
          <cell r="CR769">
            <v>0</v>
          </cell>
          <cell r="CS769">
            <v>0</v>
          </cell>
          <cell r="CT769">
            <v>0</v>
          </cell>
          <cell r="CU769">
            <v>0</v>
          </cell>
          <cell r="CV769">
            <v>0</v>
          </cell>
          <cell r="CW769">
            <v>0</v>
          </cell>
          <cell r="CX769">
            <v>0</v>
          </cell>
          <cell r="CY769">
            <v>0</v>
          </cell>
          <cell r="CZ769">
            <v>0</v>
          </cell>
          <cell r="DA769">
            <v>0</v>
          </cell>
          <cell r="DB769">
            <v>0</v>
          </cell>
          <cell r="DC769">
            <v>0</v>
          </cell>
          <cell r="DD769">
            <v>0</v>
          </cell>
          <cell r="DE769">
            <v>0</v>
          </cell>
          <cell r="DF769">
            <v>0</v>
          </cell>
          <cell r="DG769">
            <v>0</v>
          </cell>
          <cell r="DH769">
            <v>0</v>
          </cell>
          <cell r="DI769">
            <v>0</v>
          </cell>
          <cell r="DJ769">
            <v>0</v>
          </cell>
          <cell r="DK769">
            <v>0</v>
          </cell>
          <cell r="DL769">
            <v>0</v>
          </cell>
          <cell r="DM769">
            <v>0</v>
          </cell>
          <cell r="DN769">
            <v>0</v>
          </cell>
          <cell r="DO769">
            <v>0</v>
          </cell>
          <cell r="DP769">
            <v>0</v>
          </cell>
          <cell r="DQ769">
            <v>0</v>
          </cell>
          <cell r="DR769">
            <v>0</v>
          </cell>
          <cell r="DS769">
            <v>0</v>
          </cell>
          <cell r="DT769">
            <v>0</v>
          </cell>
          <cell r="DU769">
            <v>0</v>
          </cell>
          <cell r="DV769">
            <v>0</v>
          </cell>
          <cell r="DW769">
            <v>0</v>
          </cell>
          <cell r="DX769">
            <v>0</v>
          </cell>
          <cell r="DY769">
            <v>0</v>
          </cell>
          <cell r="DZ769">
            <v>0</v>
          </cell>
          <cell r="EA769">
            <v>0</v>
          </cell>
          <cell r="EB769">
            <v>0</v>
          </cell>
          <cell r="EC769">
            <v>0</v>
          </cell>
          <cell r="ED769">
            <v>0</v>
          </cell>
        </row>
        <row r="770">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0</v>
          </cell>
          <cell r="CB770">
            <v>0</v>
          </cell>
          <cell r="CC770">
            <v>0</v>
          </cell>
          <cell r="CD770">
            <v>0</v>
          </cell>
          <cell r="CE770">
            <v>0</v>
          </cell>
          <cell r="CF770">
            <v>0</v>
          </cell>
          <cell r="CG770">
            <v>0</v>
          </cell>
          <cell r="CH770">
            <v>0</v>
          </cell>
          <cell r="CI770">
            <v>0</v>
          </cell>
          <cell r="CJ770">
            <v>0</v>
          </cell>
          <cell r="CK770">
            <v>0</v>
          </cell>
          <cell r="CL770">
            <v>0</v>
          </cell>
          <cell r="CM770">
            <v>0</v>
          </cell>
          <cell r="CN770">
            <v>0</v>
          </cell>
          <cell r="CO770">
            <v>0</v>
          </cell>
          <cell r="CP770">
            <v>0</v>
          </cell>
          <cell r="CQ770">
            <v>0</v>
          </cell>
          <cell r="CR770">
            <v>0</v>
          </cell>
          <cell r="CS770">
            <v>0</v>
          </cell>
          <cell r="CT770">
            <v>0</v>
          </cell>
          <cell r="CU770">
            <v>0</v>
          </cell>
          <cell r="CV770">
            <v>0</v>
          </cell>
          <cell r="CW770">
            <v>0</v>
          </cell>
          <cell r="CX770">
            <v>0</v>
          </cell>
          <cell r="CY770">
            <v>0</v>
          </cell>
          <cell r="CZ770">
            <v>0</v>
          </cell>
          <cell r="DA770">
            <v>0</v>
          </cell>
          <cell r="DB770">
            <v>0</v>
          </cell>
          <cell r="DC770">
            <v>0</v>
          </cell>
          <cell r="DD770">
            <v>0</v>
          </cell>
          <cell r="DE770">
            <v>0</v>
          </cell>
          <cell r="DF770">
            <v>0</v>
          </cell>
          <cell r="DG770">
            <v>0</v>
          </cell>
          <cell r="DH770">
            <v>0</v>
          </cell>
          <cell r="DI770">
            <v>0</v>
          </cell>
          <cell r="DJ770">
            <v>0</v>
          </cell>
          <cell r="DK770">
            <v>0</v>
          </cell>
          <cell r="DL770">
            <v>0</v>
          </cell>
          <cell r="DM770">
            <v>0</v>
          </cell>
          <cell r="DN770">
            <v>0</v>
          </cell>
          <cell r="DO770">
            <v>0</v>
          </cell>
          <cell r="DP770">
            <v>0</v>
          </cell>
          <cell r="DQ770">
            <v>0</v>
          </cell>
          <cell r="DR770">
            <v>0</v>
          </cell>
          <cell r="DS770">
            <v>0</v>
          </cell>
          <cell r="DT770">
            <v>0</v>
          </cell>
          <cell r="DU770">
            <v>0</v>
          </cell>
          <cell r="DV770">
            <v>0</v>
          </cell>
          <cell r="DW770">
            <v>0</v>
          </cell>
          <cell r="DX770">
            <v>0</v>
          </cell>
          <cell r="DY770">
            <v>0</v>
          </cell>
          <cell r="DZ770">
            <v>0</v>
          </cell>
          <cell r="EA770">
            <v>0</v>
          </cell>
          <cell r="EB770">
            <v>0</v>
          </cell>
          <cell r="EC770">
            <v>0</v>
          </cell>
          <cell r="ED770">
            <v>0</v>
          </cell>
        </row>
        <row r="771">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0</v>
          </cell>
          <cell r="CB771">
            <v>0</v>
          </cell>
          <cell r="CC771">
            <v>0</v>
          </cell>
          <cell r="CD771">
            <v>0</v>
          </cell>
          <cell r="CE771">
            <v>0</v>
          </cell>
          <cell r="CF771">
            <v>0</v>
          </cell>
          <cell r="CG771">
            <v>0</v>
          </cell>
          <cell r="CH771">
            <v>0</v>
          </cell>
          <cell r="CI771">
            <v>0</v>
          </cell>
          <cell r="CJ771">
            <v>0</v>
          </cell>
          <cell r="CK771">
            <v>0</v>
          </cell>
          <cell r="CL771">
            <v>0</v>
          </cell>
          <cell r="CM771">
            <v>0</v>
          </cell>
          <cell r="CN771">
            <v>0</v>
          </cell>
          <cell r="CO771">
            <v>0</v>
          </cell>
          <cell r="CP771">
            <v>0</v>
          </cell>
          <cell r="CQ771">
            <v>0</v>
          </cell>
          <cell r="CR771">
            <v>0</v>
          </cell>
          <cell r="CS771">
            <v>0</v>
          </cell>
          <cell r="CT771">
            <v>0</v>
          </cell>
          <cell r="CU771">
            <v>0</v>
          </cell>
          <cell r="CV771">
            <v>0</v>
          </cell>
          <cell r="CW771">
            <v>0</v>
          </cell>
          <cell r="CX771">
            <v>0</v>
          </cell>
          <cell r="CY771">
            <v>0</v>
          </cell>
          <cell r="CZ771">
            <v>0</v>
          </cell>
          <cell r="DA771">
            <v>0</v>
          </cell>
          <cell r="DB771">
            <v>0</v>
          </cell>
          <cell r="DC771">
            <v>0</v>
          </cell>
          <cell r="DD771">
            <v>0</v>
          </cell>
          <cell r="DE771">
            <v>0</v>
          </cell>
          <cell r="DF771">
            <v>0</v>
          </cell>
          <cell r="DG771">
            <v>0</v>
          </cell>
          <cell r="DH771">
            <v>0</v>
          </cell>
          <cell r="DI771">
            <v>0</v>
          </cell>
          <cell r="DJ771">
            <v>0</v>
          </cell>
          <cell r="DK771">
            <v>0</v>
          </cell>
          <cell r="DL771">
            <v>0</v>
          </cell>
          <cell r="DM771">
            <v>0</v>
          </cell>
          <cell r="DN771">
            <v>0</v>
          </cell>
          <cell r="DO771">
            <v>0</v>
          </cell>
          <cell r="DP771">
            <v>0</v>
          </cell>
          <cell r="DQ771">
            <v>0</v>
          </cell>
          <cell r="DR771">
            <v>0</v>
          </cell>
          <cell r="DS771">
            <v>0</v>
          </cell>
          <cell r="DT771">
            <v>0</v>
          </cell>
          <cell r="DU771">
            <v>0</v>
          </cell>
          <cell r="DV771">
            <v>0</v>
          </cell>
          <cell r="DW771">
            <v>0</v>
          </cell>
          <cell r="DX771">
            <v>0</v>
          </cell>
          <cell r="DY771">
            <v>0</v>
          </cell>
          <cell r="DZ771">
            <v>0</v>
          </cell>
          <cell r="EA771">
            <v>0</v>
          </cell>
          <cell r="EB771">
            <v>0</v>
          </cell>
          <cell r="EC771">
            <v>0</v>
          </cell>
          <cell r="ED771">
            <v>0</v>
          </cell>
        </row>
        <row r="772">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0</v>
          </cell>
          <cell r="CB772">
            <v>0</v>
          </cell>
          <cell r="CC772">
            <v>0</v>
          </cell>
          <cell r="CD772">
            <v>0</v>
          </cell>
          <cell r="CE772">
            <v>0</v>
          </cell>
          <cell r="CF772">
            <v>0</v>
          </cell>
          <cell r="CG772">
            <v>0</v>
          </cell>
          <cell r="CH772">
            <v>0</v>
          </cell>
          <cell r="CI772">
            <v>0</v>
          </cell>
          <cell r="CJ772">
            <v>0</v>
          </cell>
          <cell r="CK772">
            <v>0</v>
          </cell>
          <cell r="CL772">
            <v>0</v>
          </cell>
          <cell r="CM772">
            <v>0</v>
          </cell>
          <cell r="CN772">
            <v>0</v>
          </cell>
          <cell r="CO772">
            <v>0</v>
          </cell>
          <cell r="CP772">
            <v>0</v>
          </cell>
          <cell r="CQ772">
            <v>0</v>
          </cell>
          <cell r="CR772">
            <v>0</v>
          </cell>
          <cell r="CS772">
            <v>0</v>
          </cell>
          <cell r="CT772">
            <v>0</v>
          </cell>
          <cell r="CU772">
            <v>0</v>
          </cell>
          <cell r="CV772">
            <v>0</v>
          </cell>
          <cell r="CW772">
            <v>0</v>
          </cell>
          <cell r="CX772">
            <v>0</v>
          </cell>
          <cell r="CY772">
            <v>0</v>
          </cell>
          <cell r="CZ772">
            <v>0</v>
          </cell>
          <cell r="DA772">
            <v>0</v>
          </cell>
          <cell r="DB772">
            <v>0</v>
          </cell>
          <cell r="DC772">
            <v>0</v>
          </cell>
          <cell r="DD772">
            <v>0</v>
          </cell>
          <cell r="DE772">
            <v>0</v>
          </cell>
          <cell r="DF772">
            <v>0</v>
          </cell>
          <cell r="DG772">
            <v>0</v>
          </cell>
          <cell r="DH772">
            <v>0</v>
          </cell>
          <cell r="DI772">
            <v>0</v>
          </cell>
          <cell r="DJ772">
            <v>0</v>
          </cell>
          <cell r="DK772">
            <v>0</v>
          </cell>
          <cell r="DL772">
            <v>0</v>
          </cell>
          <cell r="DM772">
            <v>0</v>
          </cell>
          <cell r="DN772">
            <v>0</v>
          </cell>
          <cell r="DO772">
            <v>0</v>
          </cell>
          <cell r="DP772">
            <v>0</v>
          </cell>
          <cell r="DQ772">
            <v>0</v>
          </cell>
          <cell r="DR772">
            <v>0</v>
          </cell>
          <cell r="DS772">
            <v>0</v>
          </cell>
          <cell r="DT772">
            <v>0</v>
          </cell>
          <cell r="DU772">
            <v>0</v>
          </cell>
          <cell r="DV772">
            <v>0</v>
          </cell>
          <cell r="DW772">
            <v>0</v>
          </cell>
          <cell r="DX772">
            <v>0</v>
          </cell>
          <cell r="DY772">
            <v>0</v>
          </cell>
          <cell r="DZ772">
            <v>0</v>
          </cell>
          <cell r="EA772">
            <v>0</v>
          </cell>
          <cell r="EB772">
            <v>0</v>
          </cell>
          <cell r="EC772">
            <v>0</v>
          </cell>
          <cell r="ED772">
            <v>0</v>
          </cell>
        </row>
        <row r="773">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0</v>
          </cell>
          <cell r="CB773">
            <v>0</v>
          </cell>
          <cell r="CC773">
            <v>0</v>
          </cell>
          <cell r="CD773">
            <v>0</v>
          </cell>
          <cell r="CE773">
            <v>0</v>
          </cell>
          <cell r="CF773">
            <v>0</v>
          </cell>
          <cell r="CG773">
            <v>0</v>
          </cell>
          <cell r="CH773">
            <v>0</v>
          </cell>
          <cell r="CI773">
            <v>0</v>
          </cell>
          <cell r="CJ773">
            <v>0</v>
          </cell>
          <cell r="CK773">
            <v>0</v>
          </cell>
          <cell r="CL773">
            <v>0</v>
          </cell>
          <cell r="CM773">
            <v>0</v>
          </cell>
          <cell r="CN773">
            <v>0</v>
          </cell>
          <cell r="CO773">
            <v>0</v>
          </cell>
          <cell r="CP773">
            <v>0</v>
          </cell>
          <cell r="CQ773">
            <v>0</v>
          </cell>
          <cell r="CR773">
            <v>0</v>
          </cell>
          <cell r="CS773">
            <v>0</v>
          </cell>
          <cell r="CT773">
            <v>0</v>
          </cell>
          <cell r="CU773">
            <v>0</v>
          </cell>
          <cell r="CV773">
            <v>0</v>
          </cell>
          <cell r="CW773">
            <v>0</v>
          </cell>
          <cell r="CX773">
            <v>0</v>
          </cell>
          <cell r="CY773">
            <v>0</v>
          </cell>
          <cell r="CZ773">
            <v>0</v>
          </cell>
          <cell r="DA773">
            <v>0</v>
          </cell>
          <cell r="DB773">
            <v>0</v>
          </cell>
          <cell r="DC773">
            <v>0</v>
          </cell>
          <cell r="DD773">
            <v>0</v>
          </cell>
          <cell r="DE773">
            <v>0</v>
          </cell>
          <cell r="DF773">
            <v>0</v>
          </cell>
          <cell r="DG773">
            <v>0</v>
          </cell>
          <cell r="DH773">
            <v>0</v>
          </cell>
          <cell r="DI773">
            <v>0</v>
          </cell>
          <cell r="DJ773">
            <v>0</v>
          </cell>
          <cell r="DK773">
            <v>0</v>
          </cell>
          <cell r="DL773">
            <v>0</v>
          </cell>
          <cell r="DM773">
            <v>0</v>
          </cell>
          <cell r="DN773">
            <v>0</v>
          </cell>
          <cell r="DO773">
            <v>0</v>
          </cell>
          <cell r="DP773">
            <v>0</v>
          </cell>
          <cell r="DQ773">
            <v>0</v>
          </cell>
          <cell r="DR773">
            <v>0</v>
          </cell>
          <cell r="DS773">
            <v>0</v>
          </cell>
          <cell r="DT773">
            <v>0</v>
          </cell>
          <cell r="DU773">
            <v>0</v>
          </cell>
          <cell r="DV773">
            <v>0</v>
          </cell>
          <cell r="DW773">
            <v>0</v>
          </cell>
          <cell r="DX773">
            <v>0</v>
          </cell>
          <cell r="DY773">
            <v>0</v>
          </cell>
          <cell r="DZ773">
            <v>0</v>
          </cell>
          <cell r="EA773">
            <v>0</v>
          </cell>
          <cell r="EB773">
            <v>0</v>
          </cell>
          <cell r="EC773">
            <v>0</v>
          </cell>
          <cell r="ED773">
            <v>0</v>
          </cell>
        </row>
        <row r="774">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0</v>
          </cell>
          <cell r="CB774">
            <v>0</v>
          </cell>
          <cell r="CC774">
            <v>0</v>
          </cell>
          <cell r="CD774">
            <v>0</v>
          </cell>
          <cell r="CE774">
            <v>0</v>
          </cell>
          <cell r="CF774">
            <v>0</v>
          </cell>
          <cell r="CG774">
            <v>0</v>
          </cell>
          <cell r="CH774">
            <v>0</v>
          </cell>
          <cell r="CI774">
            <v>0</v>
          </cell>
          <cell r="CJ774">
            <v>0</v>
          </cell>
          <cell r="CK774">
            <v>0</v>
          </cell>
          <cell r="CL774">
            <v>0</v>
          </cell>
          <cell r="CM774">
            <v>0</v>
          </cell>
          <cell r="CN774">
            <v>0</v>
          </cell>
          <cell r="CO774">
            <v>0</v>
          </cell>
          <cell r="CP774">
            <v>0</v>
          </cell>
          <cell r="CQ774">
            <v>0</v>
          </cell>
          <cell r="CR774">
            <v>0</v>
          </cell>
          <cell r="CS774">
            <v>0</v>
          </cell>
          <cell r="CT774">
            <v>0</v>
          </cell>
          <cell r="CU774">
            <v>0</v>
          </cell>
          <cell r="CV774">
            <v>0</v>
          </cell>
          <cell r="CW774">
            <v>0</v>
          </cell>
          <cell r="CX774">
            <v>0</v>
          </cell>
          <cell r="CY774">
            <v>0</v>
          </cell>
          <cell r="CZ774">
            <v>0</v>
          </cell>
          <cell r="DA774">
            <v>0</v>
          </cell>
          <cell r="DB774">
            <v>0</v>
          </cell>
          <cell r="DC774">
            <v>0</v>
          </cell>
          <cell r="DD774">
            <v>0</v>
          </cell>
          <cell r="DE774">
            <v>0</v>
          </cell>
          <cell r="DF774">
            <v>0</v>
          </cell>
          <cell r="DG774">
            <v>0</v>
          </cell>
          <cell r="DH774">
            <v>0</v>
          </cell>
          <cell r="DI774">
            <v>0</v>
          </cell>
          <cell r="DJ774">
            <v>0</v>
          </cell>
          <cell r="DK774">
            <v>0</v>
          </cell>
          <cell r="DL774">
            <v>0</v>
          </cell>
          <cell r="DM774">
            <v>0</v>
          </cell>
          <cell r="DN774">
            <v>0</v>
          </cell>
          <cell r="DO774">
            <v>0</v>
          </cell>
          <cell r="DP774">
            <v>0</v>
          </cell>
          <cell r="DQ774">
            <v>0</v>
          </cell>
          <cell r="DR774">
            <v>0</v>
          </cell>
          <cell r="DS774">
            <v>0</v>
          </cell>
          <cell r="DT774">
            <v>0</v>
          </cell>
          <cell r="DU774">
            <v>0</v>
          </cell>
          <cell r="DV774">
            <v>0</v>
          </cell>
          <cell r="DW774">
            <v>0</v>
          </cell>
          <cell r="DX774">
            <v>0</v>
          </cell>
          <cell r="DY774">
            <v>0</v>
          </cell>
          <cell r="DZ774">
            <v>0</v>
          </cell>
          <cell r="EA774">
            <v>0</v>
          </cell>
          <cell r="EB774">
            <v>0</v>
          </cell>
          <cell r="EC774">
            <v>0</v>
          </cell>
          <cell r="ED774">
            <v>0</v>
          </cell>
        </row>
        <row r="775">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0</v>
          </cell>
          <cell r="CB775">
            <v>0</v>
          </cell>
          <cell r="CC775">
            <v>0</v>
          </cell>
          <cell r="CD775">
            <v>0</v>
          </cell>
          <cell r="CE775">
            <v>0</v>
          </cell>
          <cell r="CF775">
            <v>0</v>
          </cell>
          <cell r="CG775">
            <v>0</v>
          </cell>
          <cell r="CH775">
            <v>0</v>
          </cell>
          <cell r="CI775">
            <v>0</v>
          </cell>
          <cell r="CJ775">
            <v>0</v>
          </cell>
          <cell r="CK775">
            <v>0</v>
          </cell>
          <cell r="CL775">
            <v>0</v>
          </cell>
          <cell r="CM775">
            <v>0</v>
          </cell>
          <cell r="CN775">
            <v>0</v>
          </cell>
          <cell r="CO775">
            <v>0</v>
          </cell>
          <cell r="CP775">
            <v>0</v>
          </cell>
          <cell r="CQ775">
            <v>0</v>
          </cell>
          <cell r="CR775">
            <v>0</v>
          </cell>
          <cell r="CS775">
            <v>0</v>
          </cell>
          <cell r="CT775">
            <v>0</v>
          </cell>
          <cell r="CU775">
            <v>0</v>
          </cell>
          <cell r="CV775">
            <v>0</v>
          </cell>
          <cell r="CW775">
            <v>0</v>
          </cell>
          <cell r="CX775">
            <v>0</v>
          </cell>
          <cell r="CY775">
            <v>0</v>
          </cell>
          <cell r="CZ775">
            <v>0</v>
          </cell>
          <cell r="DA775">
            <v>0</v>
          </cell>
          <cell r="DB775">
            <v>0</v>
          </cell>
          <cell r="DC775">
            <v>0</v>
          </cell>
          <cell r="DD775">
            <v>0</v>
          </cell>
          <cell r="DE775">
            <v>0</v>
          </cell>
          <cell r="DF775">
            <v>0</v>
          </cell>
          <cell r="DG775">
            <v>0</v>
          </cell>
          <cell r="DH775">
            <v>0</v>
          </cell>
          <cell r="DI775">
            <v>0</v>
          </cell>
          <cell r="DJ775">
            <v>0</v>
          </cell>
          <cell r="DK775">
            <v>0</v>
          </cell>
          <cell r="DL775">
            <v>0</v>
          </cell>
          <cell r="DM775">
            <v>0</v>
          </cell>
          <cell r="DN775">
            <v>0</v>
          </cell>
          <cell r="DO775">
            <v>0</v>
          </cell>
          <cell r="DP775">
            <v>0</v>
          </cell>
          <cell r="DQ775">
            <v>0</v>
          </cell>
          <cell r="DR775">
            <v>0</v>
          </cell>
          <cell r="DS775">
            <v>0</v>
          </cell>
          <cell r="DT775">
            <v>0</v>
          </cell>
          <cell r="DU775">
            <v>0</v>
          </cell>
          <cell r="DV775">
            <v>0</v>
          </cell>
          <cell r="DW775">
            <v>0</v>
          </cell>
          <cell r="DX775">
            <v>0</v>
          </cell>
          <cell r="DY775">
            <v>0</v>
          </cell>
          <cell r="DZ775">
            <v>0</v>
          </cell>
          <cell r="EA775">
            <v>0</v>
          </cell>
          <cell r="EB775">
            <v>0</v>
          </cell>
          <cell r="EC775">
            <v>0</v>
          </cell>
          <cell r="ED775">
            <v>0</v>
          </cell>
        </row>
        <row r="776">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0</v>
          </cell>
          <cell r="CB776">
            <v>0</v>
          </cell>
          <cell r="CC776">
            <v>0</v>
          </cell>
          <cell r="CD776">
            <v>0</v>
          </cell>
          <cell r="CE776">
            <v>0</v>
          </cell>
          <cell r="CF776">
            <v>0</v>
          </cell>
          <cell r="CG776">
            <v>0</v>
          </cell>
          <cell r="CH776">
            <v>0</v>
          </cell>
          <cell r="CI776">
            <v>0</v>
          </cell>
          <cell r="CJ776">
            <v>0</v>
          </cell>
          <cell r="CK776">
            <v>0</v>
          </cell>
          <cell r="CL776">
            <v>0</v>
          </cell>
          <cell r="CM776">
            <v>0</v>
          </cell>
          <cell r="CN776">
            <v>0</v>
          </cell>
          <cell r="CO776">
            <v>0</v>
          </cell>
          <cell r="CP776">
            <v>0</v>
          </cell>
          <cell r="CQ776">
            <v>0</v>
          </cell>
          <cell r="CR776">
            <v>0</v>
          </cell>
          <cell r="CS776">
            <v>0</v>
          </cell>
          <cell r="CT776">
            <v>0</v>
          </cell>
          <cell r="CU776">
            <v>0</v>
          </cell>
          <cell r="CV776">
            <v>0</v>
          </cell>
          <cell r="CW776">
            <v>0</v>
          </cell>
          <cell r="CX776">
            <v>0</v>
          </cell>
          <cell r="CY776">
            <v>0</v>
          </cell>
          <cell r="CZ776">
            <v>0</v>
          </cell>
          <cell r="DA776">
            <v>0</v>
          </cell>
          <cell r="DB776">
            <v>0</v>
          </cell>
          <cell r="DC776">
            <v>0</v>
          </cell>
          <cell r="DD776">
            <v>0</v>
          </cell>
          <cell r="DE776">
            <v>0</v>
          </cell>
          <cell r="DF776">
            <v>0</v>
          </cell>
          <cell r="DG776">
            <v>0</v>
          </cell>
          <cell r="DH776">
            <v>0</v>
          </cell>
          <cell r="DI776">
            <v>0</v>
          </cell>
          <cell r="DJ776">
            <v>0</v>
          </cell>
          <cell r="DK776">
            <v>0</v>
          </cell>
          <cell r="DL776">
            <v>0</v>
          </cell>
          <cell r="DM776">
            <v>0</v>
          </cell>
          <cell r="DN776">
            <v>0</v>
          </cell>
          <cell r="DO776">
            <v>0</v>
          </cell>
          <cell r="DP776">
            <v>0</v>
          </cell>
          <cell r="DQ776">
            <v>0</v>
          </cell>
          <cell r="DR776">
            <v>0</v>
          </cell>
          <cell r="DS776">
            <v>0</v>
          </cell>
          <cell r="DT776">
            <v>0</v>
          </cell>
          <cell r="DU776">
            <v>0</v>
          </cell>
          <cell r="DV776">
            <v>0</v>
          </cell>
          <cell r="DW776">
            <v>0</v>
          </cell>
          <cell r="DX776">
            <v>0</v>
          </cell>
          <cell r="DY776">
            <v>0</v>
          </cell>
          <cell r="DZ776">
            <v>0</v>
          </cell>
          <cell r="EA776">
            <v>0</v>
          </cell>
          <cell r="EB776">
            <v>0</v>
          </cell>
          <cell r="EC776">
            <v>0</v>
          </cell>
          <cell r="ED776">
            <v>0</v>
          </cell>
        </row>
        <row r="777">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0</v>
          </cell>
          <cell r="CB777">
            <v>0</v>
          </cell>
          <cell r="CC777">
            <v>0</v>
          </cell>
          <cell r="CD777">
            <v>0</v>
          </cell>
          <cell r="CE777">
            <v>0</v>
          </cell>
          <cell r="CF777">
            <v>0</v>
          </cell>
          <cell r="CG777">
            <v>0</v>
          </cell>
          <cell r="CH777">
            <v>0</v>
          </cell>
          <cell r="CI777">
            <v>0</v>
          </cell>
          <cell r="CJ777">
            <v>0</v>
          </cell>
          <cell r="CK777">
            <v>0</v>
          </cell>
          <cell r="CL777">
            <v>0</v>
          </cell>
          <cell r="CM777">
            <v>0</v>
          </cell>
          <cell r="CN777">
            <v>0</v>
          </cell>
          <cell r="CO777">
            <v>0</v>
          </cell>
          <cell r="CP777">
            <v>0</v>
          </cell>
          <cell r="CQ777">
            <v>0</v>
          </cell>
          <cell r="CR777">
            <v>0</v>
          </cell>
          <cell r="CS777">
            <v>0</v>
          </cell>
          <cell r="CT777">
            <v>0</v>
          </cell>
          <cell r="CU777">
            <v>0</v>
          </cell>
          <cell r="CV777">
            <v>0</v>
          </cell>
          <cell r="CW777">
            <v>0</v>
          </cell>
          <cell r="CX777">
            <v>0</v>
          </cell>
          <cell r="CY777">
            <v>0</v>
          </cell>
          <cell r="CZ777">
            <v>0</v>
          </cell>
          <cell r="DA777">
            <v>0</v>
          </cell>
          <cell r="DB777">
            <v>0</v>
          </cell>
          <cell r="DC777">
            <v>0</v>
          </cell>
          <cell r="DD777">
            <v>0</v>
          </cell>
          <cell r="DE777">
            <v>0</v>
          </cell>
          <cell r="DF777">
            <v>0</v>
          </cell>
          <cell r="DG777">
            <v>0</v>
          </cell>
          <cell r="DH777">
            <v>0</v>
          </cell>
          <cell r="DI777">
            <v>0</v>
          </cell>
          <cell r="DJ777">
            <v>0</v>
          </cell>
          <cell r="DK777">
            <v>0</v>
          </cell>
          <cell r="DL777">
            <v>0</v>
          </cell>
          <cell r="DM777">
            <v>0</v>
          </cell>
          <cell r="DN777">
            <v>0</v>
          </cell>
          <cell r="DO777">
            <v>0</v>
          </cell>
          <cell r="DP777">
            <v>0</v>
          </cell>
          <cell r="DQ777">
            <v>0</v>
          </cell>
          <cell r="DR777">
            <v>0</v>
          </cell>
          <cell r="DS777">
            <v>0</v>
          </cell>
          <cell r="DT777">
            <v>0</v>
          </cell>
          <cell r="DU777">
            <v>0</v>
          </cell>
          <cell r="DV777">
            <v>0</v>
          </cell>
          <cell r="DW777">
            <v>0</v>
          </cell>
          <cell r="DX777">
            <v>0</v>
          </cell>
          <cell r="DY777">
            <v>0</v>
          </cell>
          <cell r="DZ777">
            <v>0</v>
          </cell>
          <cell r="EA777">
            <v>0</v>
          </cell>
          <cell r="EB777">
            <v>0</v>
          </cell>
          <cell r="EC777">
            <v>0</v>
          </cell>
          <cell r="ED777">
            <v>0</v>
          </cell>
        </row>
        <row r="778">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0</v>
          </cell>
          <cell r="CB778">
            <v>0</v>
          </cell>
          <cell r="CC778">
            <v>0</v>
          </cell>
          <cell r="CD778">
            <v>0</v>
          </cell>
          <cell r="CE778">
            <v>0</v>
          </cell>
          <cell r="CF778">
            <v>0</v>
          </cell>
          <cell r="CG778">
            <v>0</v>
          </cell>
          <cell r="CH778">
            <v>0</v>
          </cell>
          <cell r="CI778">
            <v>0</v>
          </cell>
          <cell r="CJ778">
            <v>0</v>
          </cell>
          <cell r="CK778">
            <v>0</v>
          </cell>
          <cell r="CL778">
            <v>0</v>
          </cell>
          <cell r="CM778">
            <v>0</v>
          </cell>
          <cell r="CN778">
            <v>0</v>
          </cell>
          <cell r="CO778">
            <v>0</v>
          </cell>
          <cell r="CP778">
            <v>0</v>
          </cell>
          <cell r="CQ778">
            <v>0</v>
          </cell>
          <cell r="CR778">
            <v>0</v>
          </cell>
          <cell r="CS778">
            <v>0</v>
          </cell>
          <cell r="CT778">
            <v>0</v>
          </cell>
          <cell r="CU778">
            <v>0</v>
          </cell>
          <cell r="CV778">
            <v>0</v>
          </cell>
          <cell r="CW778">
            <v>0</v>
          </cell>
          <cell r="CX778">
            <v>0</v>
          </cell>
          <cell r="CY778">
            <v>0</v>
          </cell>
          <cell r="CZ778">
            <v>0</v>
          </cell>
          <cell r="DA778">
            <v>0</v>
          </cell>
          <cell r="DB778">
            <v>0</v>
          </cell>
          <cell r="DC778">
            <v>0</v>
          </cell>
          <cell r="DD778">
            <v>0</v>
          </cell>
          <cell r="DE778">
            <v>0</v>
          </cell>
          <cell r="DF778">
            <v>0</v>
          </cell>
          <cell r="DG778">
            <v>0</v>
          </cell>
          <cell r="DH778">
            <v>0</v>
          </cell>
          <cell r="DI778">
            <v>0</v>
          </cell>
          <cell r="DJ778">
            <v>0</v>
          </cell>
          <cell r="DK778">
            <v>0</v>
          </cell>
          <cell r="DL778">
            <v>0</v>
          </cell>
          <cell r="DM778">
            <v>0</v>
          </cell>
          <cell r="DN778">
            <v>0</v>
          </cell>
          <cell r="DO778">
            <v>0</v>
          </cell>
          <cell r="DP778">
            <v>0</v>
          </cell>
          <cell r="DQ778">
            <v>0</v>
          </cell>
          <cell r="DR778">
            <v>0</v>
          </cell>
          <cell r="DS778">
            <v>0</v>
          </cell>
          <cell r="DT778">
            <v>0</v>
          </cell>
          <cell r="DU778">
            <v>0</v>
          </cell>
          <cell r="DV778">
            <v>0</v>
          </cell>
          <cell r="DW778">
            <v>0</v>
          </cell>
          <cell r="DX778">
            <v>0</v>
          </cell>
          <cell r="DY778">
            <v>0</v>
          </cell>
          <cell r="DZ778">
            <v>0</v>
          </cell>
          <cell r="EA778">
            <v>0</v>
          </cell>
          <cell r="EB778">
            <v>0</v>
          </cell>
          <cell r="EC778">
            <v>0</v>
          </cell>
          <cell r="ED778">
            <v>0</v>
          </cell>
        </row>
        <row r="779">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0</v>
          </cell>
          <cell r="CB779">
            <v>0</v>
          </cell>
          <cell r="CC779">
            <v>0</v>
          </cell>
          <cell r="CD779">
            <v>0</v>
          </cell>
          <cell r="CE779">
            <v>0</v>
          </cell>
          <cell r="CF779">
            <v>0</v>
          </cell>
          <cell r="CG779">
            <v>0</v>
          </cell>
          <cell r="CH779">
            <v>0</v>
          </cell>
          <cell r="CI779">
            <v>0</v>
          </cell>
          <cell r="CJ779">
            <v>0</v>
          </cell>
          <cell r="CK779">
            <v>0</v>
          </cell>
          <cell r="CL779">
            <v>0</v>
          </cell>
          <cell r="CM779">
            <v>0</v>
          </cell>
          <cell r="CN779">
            <v>0</v>
          </cell>
          <cell r="CO779">
            <v>0</v>
          </cell>
          <cell r="CP779">
            <v>0</v>
          </cell>
          <cell r="CQ779">
            <v>0</v>
          </cell>
          <cell r="CR779">
            <v>0</v>
          </cell>
          <cell r="CS779">
            <v>0</v>
          </cell>
          <cell r="CT779">
            <v>0</v>
          </cell>
          <cell r="CU779">
            <v>0</v>
          </cell>
          <cell r="CV779">
            <v>0</v>
          </cell>
          <cell r="CW779">
            <v>0</v>
          </cell>
          <cell r="CX779">
            <v>0</v>
          </cell>
          <cell r="CY779">
            <v>0</v>
          </cell>
          <cell r="CZ779">
            <v>0</v>
          </cell>
          <cell r="DA779">
            <v>0</v>
          </cell>
          <cell r="DB779">
            <v>0</v>
          </cell>
          <cell r="DC779">
            <v>0</v>
          </cell>
          <cell r="DD779">
            <v>0</v>
          </cell>
          <cell r="DE779">
            <v>0</v>
          </cell>
          <cell r="DF779">
            <v>0</v>
          </cell>
          <cell r="DG779">
            <v>0</v>
          </cell>
          <cell r="DH779">
            <v>0</v>
          </cell>
          <cell r="DI779">
            <v>0</v>
          </cell>
          <cell r="DJ779">
            <v>0</v>
          </cell>
          <cell r="DK779">
            <v>0</v>
          </cell>
          <cell r="DL779">
            <v>0</v>
          </cell>
          <cell r="DM779">
            <v>0</v>
          </cell>
          <cell r="DN779">
            <v>0</v>
          </cell>
          <cell r="DO779">
            <v>0</v>
          </cell>
          <cell r="DP779">
            <v>0</v>
          </cell>
          <cell r="DQ779">
            <v>0</v>
          </cell>
          <cell r="DR779">
            <v>0</v>
          </cell>
          <cell r="DS779">
            <v>0</v>
          </cell>
          <cell r="DT779">
            <v>0</v>
          </cell>
          <cell r="DU779">
            <v>0</v>
          </cell>
          <cell r="DV779">
            <v>0</v>
          </cell>
          <cell r="DW779">
            <v>0</v>
          </cell>
          <cell r="DX779">
            <v>0</v>
          </cell>
          <cell r="DY779">
            <v>0</v>
          </cell>
          <cell r="DZ779">
            <v>0</v>
          </cell>
          <cell r="EA779">
            <v>0</v>
          </cell>
          <cell r="EB779">
            <v>0</v>
          </cell>
          <cell r="EC779">
            <v>0</v>
          </cell>
          <cell r="ED779">
            <v>0</v>
          </cell>
        </row>
        <row r="780">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0</v>
          </cell>
          <cell r="CB780">
            <v>0</v>
          </cell>
          <cell r="CC780">
            <v>0</v>
          </cell>
          <cell r="CD780">
            <v>0</v>
          </cell>
          <cell r="CE780">
            <v>0</v>
          </cell>
          <cell r="CF780">
            <v>0</v>
          </cell>
          <cell r="CG780">
            <v>0</v>
          </cell>
          <cell r="CH780">
            <v>0</v>
          </cell>
          <cell r="CI780">
            <v>0</v>
          </cell>
          <cell r="CJ780">
            <v>0</v>
          </cell>
          <cell r="CK780">
            <v>0</v>
          </cell>
          <cell r="CL780">
            <v>0</v>
          </cell>
          <cell r="CM780">
            <v>0</v>
          </cell>
          <cell r="CN780">
            <v>0</v>
          </cell>
          <cell r="CO780">
            <v>0</v>
          </cell>
          <cell r="CP780">
            <v>0</v>
          </cell>
          <cell r="CQ780">
            <v>0</v>
          </cell>
          <cell r="CR780">
            <v>0</v>
          </cell>
          <cell r="CS780">
            <v>0</v>
          </cell>
          <cell r="CT780">
            <v>0</v>
          </cell>
          <cell r="CU780">
            <v>0</v>
          </cell>
          <cell r="CV780">
            <v>0</v>
          </cell>
          <cell r="CW780">
            <v>0</v>
          </cell>
          <cell r="CX780">
            <v>0</v>
          </cell>
          <cell r="CY780">
            <v>0</v>
          </cell>
          <cell r="CZ780">
            <v>0</v>
          </cell>
          <cell r="DA780">
            <v>0</v>
          </cell>
          <cell r="DB780">
            <v>0</v>
          </cell>
          <cell r="DC780">
            <v>0</v>
          </cell>
          <cell r="DD780">
            <v>0</v>
          </cell>
          <cell r="DE780">
            <v>0</v>
          </cell>
          <cell r="DF780">
            <v>0</v>
          </cell>
          <cell r="DG780">
            <v>0</v>
          </cell>
          <cell r="DH780">
            <v>0</v>
          </cell>
          <cell r="DI780">
            <v>0</v>
          </cell>
          <cell r="DJ780">
            <v>0</v>
          </cell>
          <cell r="DK780">
            <v>0</v>
          </cell>
          <cell r="DL780">
            <v>0</v>
          </cell>
          <cell r="DM780">
            <v>0</v>
          </cell>
          <cell r="DN780">
            <v>0</v>
          </cell>
          <cell r="DO780">
            <v>0</v>
          </cell>
          <cell r="DP780">
            <v>0</v>
          </cell>
          <cell r="DQ780">
            <v>0</v>
          </cell>
          <cell r="DR780">
            <v>0</v>
          </cell>
          <cell r="DS780">
            <v>0</v>
          </cell>
          <cell r="DT780">
            <v>0</v>
          </cell>
          <cell r="DU780">
            <v>0</v>
          </cell>
          <cell r="DV780">
            <v>0</v>
          </cell>
          <cell r="DW780">
            <v>0</v>
          </cell>
          <cell r="DX780">
            <v>0</v>
          </cell>
          <cell r="DY780">
            <v>0</v>
          </cell>
          <cell r="DZ780">
            <v>0</v>
          </cell>
          <cell r="EA780">
            <v>0</v>
          </cell>
          <cell r="EB780">
            <v>0</v>
          </cell>
          <cell r="EC780">
            <v>0</v>
          </cell>
          <cell r="ED780">
            <v>0</v>
          </cell>
        </row>
        <row r="781">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-37653.560000000522</v>
          </cell>
          <cell r="AS781">
            <v>-4815.717299999902</v>
          </cell>
          <cell r="AT781">
            <v>-3759.7616200000048</v>
          </cell>
          <cell r="AU781">
            <v>-3835.1116480000201</v>
          </cell>
          <cell r="AV781">
            <v>-3205.4153449999867</v>
          </cell>
          <cell r="AW781">
            <v>-2297.5182900000073</v>
          </cell>
          <cell r="AX781">
            <v>-2137.5509300999984</v>
          </cell>
          <cell r="AY781">
            <v>-1660.9849046000163</v>
          </cell>
          <cell r="AZ781">
            <v>-1735.2634990000224</v>
          </cell>
          <cell r="BA781">
            <v>-2171.0251193000004</v>
          </cell>
          <cell r="BB781">
            <v>-3055.4389039999805</v>
          </cell>
          <cell r="BC781">
            <v>-4462.607239999983</v>
          </cell>
          <cell r="BD781">
            <v>-4517.1651999999885</v>
          </cell>
          <cell r="BE781">
            <v>-37653.560000000522</v>
          </cell>
          <cell r="BF781">
            <v>-4815.717299999902</v>
          </cell>
          <cell r="BG781">
            <v>-3759.7616200000048</v>
          </cell>
          <cell r="BH781">
            <v>-3835.1116480000201</v>
          </cell>
          <cell r="BI781">
            <v>-3205.4153449999867</v>
          </cell>
          <cell r="BJ781">
            <v>-2297.5182900000073</v>
          </cell>
          <cell r="BK781">
            <v>-2137.5509300999984</v>
          </cell>
          <cell r="BL781">
            <v>-1660.9849046000163</v>
          </cell>
          <cell r="BM781">
            <v>-1735.2634990000224</v>
          </cell>
          <cell r="BN781">
            <v>-2171.0251193000004</v>
          </cell>
          <cell r="BO781">
            <v>-3055.4389039999805</v>
          </cell>
          <cell r="BP781">
            <v>-4462.607239999983</v>
          </cell>
          <cell r="BQ781">
            <v>-4517.1651999999885</v>
          </cell>
          <cell r="BR781">
            <v>-37653.560000000522</v>
          </cell>
          <cell r="BS781">
            <v>-4815.717299999902</v>
          </cell>
          <cell r="BT781">
            <v>-3759.7616200000048</v>
          </cell>
          <cell r="BU781">
            <v>-3835.1116480000201</v>
          </cell>
          <cell r="BV781">
            <v>-3205.4153449999867</v>
          </cell>
          <cell r="BW781">
            <v>-2297.5182900000073</v>
          </cell>
          <cell r="BX781">
            <v>-2137.5509300999984</v>
          </cell>
          <cell r="BY781">
            <v>-1660.9849046000163</v>
          </cell>
          <cell r="BZ781">
            <v>-1735.2634990000224</v>
          </cell>
          <cell r="CA781">
            <v>-2171.0251193000004</v>
          </cell>
          <cell r="CB781">
            <v>-3055.4389039999805</v>
          </cell>
          <cell r="CC781">
            <v>-4462.607239999983</v>
          </cell>
          <cell r="CD781">
            <v>-4517.1651999999885</v>
          </cell>
          <cell r="CE781">
            <v>-37787.837680000346</v>
          </cell>
          <cell r="CF781">
            <v>-4815.717299999902</v>
          </cell>
          <cell r="CG781">
            <v>-3894.039300000004</v>
          </cell>
          <cell r="CH781">
            <v>-3835.1116480000201</v>
          </cell>
          <cell r="CI781">
            <v>-3205.4153449999867</v>
          </cell>
          <cell r="CJ781">
            <v>-2297.5182900000073</v>
          </cell>
          <cell r="CK781">
            <v>-2137.5509300999984</v>
          </cell>
          <cell r="CL781">
            <v>-1660.9849046000163</v>
          </cell>
          <cell r="CM781">
            <v>-1735.2634990000224</v>
          </cell>
          <cell r="CN781">
            <v>-2171.0251193000004</v>
          </cell>
          <cell r="CO781">
            <v>-3055.4389039999805</v>
          </cell>
          <cell r="CP781">
            <v>-4462.607239999983</v>
          </cell>
          <cell r="CQ781">
            <v>-4517.1651999999885</v>
          </cell>
          <cell r="CR781">
            <v>-37653.560000000522</v>
          </cell>
          <cell r="CS781">
            <v>-4815.717299999902</v>
          </cell>
          <cell r="CT781">
            <v>-3759.7616200000048</v>
          </cell>
          <cell r="CU781">
            <v>-3835.1116480000201</v>
          </cell>
          <cell r="CV781">
            <v>-3205.4153449999867</v>
          </cell>
          <cell r="CW781">
            <v>-2297.5182900000073</v>
          </cell>
          <cell r="CX781">
            <v>-2137.5509300999984</v>
          </cell>
          <cell r="CY781">
            <v>-1660.9849046000163</v>
          </cell>
          <cell r="CZ781">
            <v>-1735.2634990000224</v>
          </cell>
          <cell r="DA781">
            <v>-2171.0251193000004</v>
          </cell>
          <cell r="DB781">
            <v>-3055.4389039999805</v>
          </cell>
          <cell r="DC781">
            <v>-4462.607239999983</v>
          </cell>
          <cell r="DD781">
            <v>-4517.1651999999885</v>
          </cell>
          <cell r="DE781">
            <v>-37653.560000000522</v>
          </cell>
          <cell r="DF781">
            <v>-4815.717299999902</v>
          </cell>
          <cell r="DG781">
            <v>-3759.7616200000048</v>
          </cell>
          <cell r="DH781">
            <v>-3835.1116480000201</v>
          </cell>
          <cell r="DI781">
            <v>-3205.4153449999867</v>
          </cell>
          <cell r="DJ781">
            <v>-2297.5182900000073</v>
          </cell>
          <cell r="DK781">
            <v>-2137.5509300999984</v>
          </cell>
          <cell r="DL781">
            <v>-1660.9849046000163</v>
          </cell>
          <cell r="DM781">
            <v>-1735.2634990000224</v>
          </cell>
          <cell r="DN781">
            <v>-2171.0251193000004</v>
          </cell>
          <cell r="DO781">
            <v>-3055.4389039999805</v>
          </cell>
          <cell r="DP781">
            <v>-4462.607239999983</v>
          </cell>
          <cell r="DQ781">
            <v>-4517.1651999999885</v>
          </cell>
          <cell r="DR781">
            <v>-37653.560000000522</v>
          </cell>
          <cell r="DS781">
            <v>-4815.717299999902</v>
          </cell>
          <cell r="DT781">
            <v>-3759.7616200000048</v>
          </cell>
          <cell r="DU781">
            <v>-3835.1116480000201</v>
          </cell>
          <cell r="DV781">
            <v>-3205.4153449999867</v>
          </cell>
          <cell r="DW781">
            <v>-2297.5182900000073</v>
          </cell>
          <cell r="DX781">
            <v>-2137.5509300999984</v>
          </cell>
          <cell r="DY781">
            <v>-1660.9849046000163</v>
          </cell>
          <cell r="DZ781">
            <v>-1735.2634990000224</v>
          </cell>
          <cell r="EA781">
            <v>-2171.0251193000004</v>
          </cell>
          <cell r="EB781">
            <v>-3055.4389039999805</v>
          </cell>
          <cell r="EC781">
            <v>-4462.607239999983</v>
          </cell>
          <cell r="ED781">
            <v>-4517.1651999999885</v>
          </cell>
        </row>
        <row r="782">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0</v>
          </cell>
          <cell r="CB782">
            <v>0</v>
          </cell>
          <cell r="CC782">
            <v>0</v>
          </cell>
          <cell r="CD782">
            <v>0</v>
          </cell>
          <cell r="CE782">
            <v>0</v>
          </cell>
          <cell r="CF782">
            <v>0</v>
          </cell>
          <cell r="CG782">
            <v>0</v>
          </cell>
          <cell r="CH782">
            <v>0</v>
          </cell>
          <cell r="CI782">
            <v>0</v>
          </cell>
          <cell r="CJ782">
            <v>0</v>
          </cell>
          <cell r="CK782">
            <v>0</v>
          </cell>
          <cell r="CL782">
            <v>0</v>
          </cell>
          <cell r="CM782">
            <v>0</v>
          </cell>
          <cell r="CN782">
            <v>0</v>
          </cell>
          <cell r="CO782">
            <v>0</v>
          </cell>
          <cell r="CP782">
            <v>0</v>
          </cell>
          <cell r="CQ782">
            <v>0</v>
          </cell>
          <cell r="CR782">
            <v>0</v>
          </cell>
          <cell r="CS782">
            <v>0</v>
          </cell>
          <cell r="CT782">
            <v>0</v>
          </cell>
          <cell r="CU782">
            <v>0</v>
          </cell>
          <cell r="CV782">
            <v>0</v>
          </cell>
          <cell r="CW782">
            <v>0</v>
          </cell>
          <cell r="CX782">
            <v>0</v>
          </cell>
          <cell r="CY782">
            <v>0</v>
          </cell>
          <cell r="CZ782">
            <v>0</v>
          </cell>
          <cell r="DA782">
            <v>0</v>
          </cell>
          <cell r="DB782">
            <v>0</v>
          </cell>
          <cell r="DC782">
            <v>0</v>
          </cell>
          <cell r="DD782">
            <v>0</v>
          </cell>
          <cell r="DE782">
            <v>0</v>
          </cell>
          <cell r="DF782">
            <v>0</v>
          </cell>
          <cell r="DG782">
            <v>0</v>
          </cell>
          <cell r="DH782">
            <v>0</v>
          </cell>
          <cell r="DI782">
            <v>0</v>
          </cell>
          <cell r="DJ782">
            <v>0</v>
          </cell>
          <cell r="DK782">
            <v>0</v>
          </cell>
          <cell r="DL782">
            <v>0</v>
          </cell>
          <cell r="DM782">
            <v>0</v>
          </cell>
          <cell r="DN782">
            <v>0</v>
          </cell>
          <cell r="DO782">
            <v>0</v>
          </cell>
          <cell r="DP782">
            <v>0</v>
          </cell>
          <cell r="DQ782">
            <v>0</v>
          </cell>
          <cell r="DR782">
            <v>0</v>
          </cell>
          <cell r="DS782">
            <v>0</v>
          </cell>
          <cell r="DT782">
            <v>0</v>
          </cell>
          <cell r="DU782">
            <v>0</v>
          </cell>
          <cell r="DV782">
            <v>0</v>
          </cell>
          <cell r="DW782">
            <v>0</v>
          </cell>
          <cell r="DX782">
            <v>0</v>
          </cell>
          <cell r="DY782">
            <v>0</v>
          </cell>
          <cell r="DZ782">
            <v>0</v>
          </cell>
          <cell r="EA782">
            <v>0</v>
          </cell>
          <cell r="EB782">
            <v>0</v>
          </cell>
          <cell r="EC782">
            <v>0</v>
          </cell>
          <cell r="ED782">
            <v>0</v>
          </cell>
        </row>
        <row r="783">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0</v>
          </cell>
          <cell r="CB783">
            <v>0</v>
          </cell>
          <cell r="CC783">
            <v>0</v>
          </cell>
          <cell r="CD783">
            <v>0</v>
          </cell>
          <cell r="CE783">
            <v>0</v>
          </cell>
          <cell r="CF783">
            <v>0</v>
          </cell>
          <cell r="CG783">
            <v>0</v>
          </cell>
          <cell r="CH783">
            <v>0</v>
          </cell>
          <cell r="CI783">
            <v>0</v>
          </cell>
          <cell r="CJ783">
            <v>0</v>
          </cell>
          <cell r="CK783">
            <v>0</v>
          </cell>
          <cell r="CL783">
            <v>0</v>
          </cell>
          <cell r="CM783">
            <v>0</v>
          </cell>
          <cell r="CN783">
            <v>0</v>
          </cell>
          <cell r="CO783">
            <v>0</v>
          </cell>
          <cell r="CP783">
            <v>0</v>
          </cell>
          <cell r="CQ783">
            <v>0</v>
          </cell>
          <cell r="CR783">
            <v>0</v>
          </cell>
          <cell r="CS783">
            <v>0</v>
          </cell>
          <cell r="CT783">
            <v>0</v>
          </cell>
          <cell r="CU783">
            <v>0</v>
          </cell>
          <cell r="CV783">
            <v>0</v>
          </cell>
          <cell r="CW783">
            <v>0</v>
          </cell>
          <cell r="CX783">
            <v>0</v>
          </cell>
          <cell r="CY783">
            <v>0</v>
          </cell>
          <cell r="CZ783">
            <v>0</v>
          </cell>
          <cell r="DA783">
            <v>0</v>
          </cell>
          <cell r="DB783">
            <v>0</v>
          </cell>
          <cell r="DC783">
            <v>0</v>
          </cell>
          <cell r="DD783">
            <v>0</v>
          </cell>
          <cell r="DE783">
            <v>0</v>
          </cell>
          <cell r="DF783">
            <v>0</v>
          </cell>
          <cell r="DG783">
            <v>0</v>
          </cell>
          <cell r="DH783">
            <v>0</v>
          </cell>
          <cell r="DI783">
            <v>0</v>
          </cell>
          <cell r="DJ783">
            <v>0</v>
          </cell>
          <cell r="DK783">
            <v>0</v>
          </cell>
          <cell r="DL783">
            <v>0</v>
          </cell>
          <cell r="DM783">
            <v>0</v>
          </cell>
          <cell r="DN783">
            <v>0</v>
          </cell>
          <cell r="DO783">
            <v>0</v>
          </cell>
          <cell r="DP783">
            <v>0</v>
          </cell>
          <cell r="DQ783">
            <v>0</v>
          </cell>
          <cell r="DR783">
            <v>0</v>
          </cell>
          <cell r="DS783">
            <v>0</v>
          </cell>
          <cell r="DT783">
            <v>0</v>
          </cell>
          <cell r="DU783">
            <v>0</v>
          </cell>
          <cell r="DV783">
            <v>0</v>
          </cell>
          <cell r="DW783">
            <v>0</v>
          </cell>
          <cell r="DX783">
            <v>0</v>
          </cell>
          <cell r="DY783">
            <v>0</v>
          </cell>
          <cell r="DZ783">
            <v>0</v>
          </cell>
          <cell r="EA783">
            <v>0</v>
          </cell>
          <cell r="EB783">
            <v>0</v>
          </cell>
          <cell r="EC783">
            <v>0</v>
          </cell>
          <cell r="ED783">
            <v>0</v>
          </cell>
        </row>
        <row r="784">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0</v>
          </cell>
          <cell r="CB784">
            <v>0</v>
          </cell>
          <cell r="CC784">
            <v>0</v>
          </cell>
          <cell r="CD784">
            <v>0</v>
          </cell>
          <cell r="CE784">
            <v>0</v>
          </cell>
          <cell r="CF784">
            <v>0</v>
          </cell>
          <cell r="CG784">
            <v>0</v>
          </cell>
          <cell r="CH784">
            <v>0</v>
          </cell>
          <cell r="CI784">
            <v>0</v>
          </cell>
          <cell r="CJ784">
            <v>0</v>
          </cell>
          <cell r="CK784">
            <v>0</v>
          </cell>
          <cell r="CL784">
            <v>0</v>
          </cell>
          <cell r="CM784">
            <v>0</v>
          </cell>
          <cell r="CN784">
            <v>0</v>
          </cell>
          <cell r="CO784">
            <v>0</v>
          </cell>
          <cell r="CP784">
            <v>0</v>
          </cell>
          <cell r="CQ784">
            <v>0</v>
          </cell>
          <cell r="CR784">
            <v>0</v>
          </cell>
          <cell r="CS784">
            <v>0</v>
          </cell>
          <cell r="CT784">
            <v>0</v>
          </cell>
          <cell r="CU784">
            <v>0</v>
          </cell>
          <cell r="CV784">
            <v>0</v>
          </cell>
          <cell r="CW784">
            <v>0</v>
          </cell>
          <cell r="CX784">
            <v>0</v>
          </cell>
          <cell r="CY784">
            <v>0</v>
          </cell>
          <cell r="CZ784">
            <v>0</v>
          </cell>
          <cell r="DA784">
            <v>0</v>
          </cell>
          <cell r="DB784">
            <v>0</v>
          </cell>
          <cell r="DC784">
            <v>0</v>
          </cell>
          <cell r="DD784">
            <v>0</v>
          </cell>
          <cell r="DE784">
            <v>0</v>
          </cell>
          <cell r="DF784">
            <v>0</v>
          </cell>
          <cell r="DG784">
            <v>0</v>
          </cell>
          <cell r="DH784">
            <v>0</v>
          </cell>
          <cell r="DI784">
            <v>0</v>
          </cell>
          <cell r="DJ784">
            <v>0</v>
          </cell>
          <cell r="DK784">
            <v>0</v>
          </cell>
          <cell r="DL784">
            <v>0</v>
          </cell>
          <cell r="DM784">
            <v>0</v>
          </cell>
          <cell r="DN784">
            <v>0</v>
          </cell>
          <cell r="DO784">
            <v>0</v>
          </cell>
          <cell r="DP784">
            <v>0</v>
          </cell>
          <cell r="DQ784">
            <v>0</v>
          </cell>
          <cell r="DR784">
            <v>0</v>
          </cell>
          <cell r="DS784">
            <v>0</v>
          </cell>
          <cell r="DT784">
            <v>0</v>
          </cell>
          <cell r="DU784">
            <v>0</v>
          </cell>
          <cell r="DV784">
            <v>0</v>
          </cell>
          <cell r="DW784">
            <v>0</v>
          </cell>
          <cell r="DX784">
            <v>0</v>
          </cell>
          <cell r="DY784">
            <v>0</v>
          </cell>
          <cell r="DZ784">
            <v>0</v>
          </cell>
          <cell r="EA784">
            <v>0</v>
          </cell>
          <cell r="EB784">
            <v>0</v>
          </cell>
          <cell r="EC784">
            <v>0</v>
          </cell>
          <cell r="ED784">
            <v>0</v>
          </cell>
        </row>
        <row r="785">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0</v>
          </cell>
          <cell r="CB785">
            <v>0</v>
          </cell>
          <cell r="CC785">
            <v>0</v>
          </cell>
          <cell r="CD785">
            <v>0</v>
          </cell>
          <cell r="CE785">
            <v>0</v>
          </cell>
          <cell r="CF785">
            <v>0</v>
          </cell>
          <cell r="CG785">
            <v>0</v>
          </cell>
          <cell r="CH785">
            <v>0</v>
          </cell>
          <cell r="CI785">
            <v>0</v>
          </cell>
          <cell r="CJ785">
            <v>0</v>
          </cell>
          <cell r="CK785">
            <v>0</v>
          </cell>
          <cell r="CL785">
            <v>0</v>
          </cell>
          <cell r="CM785">
            <v>0</v>
          </cell>
          <cell r="CN785">
            <v>0</v>
          </cell>
          <cell r="CO785">
            <v>0</v>
          </cell>
          <cell r="CP785">
            <v>0</v>
          </cell>
          <cell r="CQ785">
            <v>0</v>
          </cell>
          <cell r="CR785">
            <v>0</v>
          </cell>
          <cell r="CS785">
            <v>0</v>
          </cell>
          <cell r="CT785">
            <v>0</v>
          </cell>
          <cell r="CU785">
            <v>0</v>
          </cell>
          <cell r="CV785">
            <v>0</v>
          </cell>
          <cell r="CW785">
            <v>0</v>
          </cell>
          <cell r="CX785">
            <v>0</v>
          </cell>
          <cell r="CY785">
            <v>0</v>
          </cell>
          <cell r="CZ785">
            <v>0</v>
          </cell>
          <cell r="DA785">
            <v>0</v>
          </cell>
          <cell r="DB785">
            <v>0</v>
          </cell>
          <cell r="DC785">
            <v>0</v>
          </cell>
          <cell r="DD785">
            <v>0</v>
          </cell>
          <cell r="DE785">
            <v>0</v>
          </cell>
          <cell r="DF785">
            <v>0</v>
          </cell>
          <cell r="DG785">
            <v>0</v>
          </cell>
          <cell r="DH785">
            <v>0</v>
          </cell>
          <cell r="DI785">
            <v>0</v>
          </cell>
          <cell r="DJ785">
            <v>0</v>
          </cell>
          <cell r="DK785">
            <v>0</v>
          </cell>
          <cell r="DL785">
            <v>0</v>
          </cell>
          <cell r="DM785">
            <v>0</v>
          </cell>
          <cell r="DN785">
            <v>0</v>
          </cell>
          <cell r="DO785">
            <v>0</v>
          </cell>
          <cell r="DP785">
            <v>0</v>
          </cell>
          <cell r="DQ785">
            <v>0</v>
          </cell>
          <cell r="DR785">
            <v>0</v>
          </cell>
          <cell r="DS785">
            <v>0</v>
          </cell>
          <cell r="DT785">
            <v>0</v>
          </cell>
          <cell r="DU785">
            <v>0</v>
          </cell>
          <cell r="DV785">
            <v>0</v>
          </cell>
          <cell r="DW785">
            <v>0</v>
          </cell>
          <cell r="DX785">
            <v>0</v>
          </cell>
          <cell r="DY785">
            <v>0</v>
          </cell>
          <cell r="DZ785">
            <v>0</v>
          </cell>
          <cell r="EA785">
            <v>0</v>
          </cell>
          <cell r="EB785">
            <v>0</v>
          </cell>
          <cell r="EC785">
            <v>0</v>
          </cell>
          <cell r="ED785">
            <v>0</v>
          </cell>
        </row>
        <row r="786">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0</v>
          </cell>
          <cell r="CB786">
            <v>0</v>
          </cell>
          <cell r="CC786">
            <v>0</v>
          </cell>
          <cell r="CD786">
            <v>0</v>
          </cell>
          <cell r="CE786">
            <v>0</v>
          </cell>
          <cell r="CF786">
            <v>0</v>
          </cell>
          <cell r="CG786">
            <v>0</v>
          </cell>
          <cell r="CH786">
            <v>0</v>
          </cell>
          <cell r="CI786">
            <v>0</v>
          </cell>
          <cell r="CJ786">
            <v>0</v>
          </cell>
          <cell r="CK786">
            <v>0</v>
          </cell>
          <cell r="CL786">
            <v>0</v>
          </cell>
          <cell r="CM786">
            <v>0</v>
          </cell>
          <cell r="CN786">
            <v>0</v>
          </cell>
          <cell r="CO786">
            <v>0</v>
          </cell>
          <cell r="CP786">
            <v>0</v>
          </cell>
          <cell r="CQ786">
            <v>0</v>
          </cell>
          <cell r="CR786">
            <v>0</v>
          </cell>
          <cell r="CS786">
            <v>0</v>
          </cell>
          <cell r="CT786">
            <v>0</v>
          </cell>
          <cell r="CU786">
            <v>0</v>
          </cell>
          <cell r="CV786">
            <v>0</v>
          </cell>
          <cell r="CW786">
            <v>0</v>
          </cell>
          <cell r="CX786">
            <v>0</v>
          </cell>
          <cell r="CY786">
            <v>0</v>
          </cell>
          <cell r="CZ786">
            <v>0</v>
          </cell>
          <cell r="DA786">
            <v>0</v>
          </cell>
          <cell r="DB786">
            <v>0</v>
          </cell>
          <cell r="DC786">
            <v>0</v>
          </cell>
          <cell r="DD786">
            <v>0</v>
          </cell>
          <cell r="DE786">
            <v>0</v>
          </cell>
          <cell r="DF786">
            <v>0</v>
          </cell>
          <cell r="DG786">
            <v>0</v>
          </cell>
          <cell r="DH786">
            <v>0</v>
          </cell>
          <cell r="DI786">
            <v>0</v>
          </cell>
          <cell r="DJ786">
            <v>0</v>
          </cell>
          <cell r="DK786">
            <v>0</v>
          </cell>
          <cell r="DL786">
            <v>0</v>
          </cell>
          <cell r="DM786">
            <v>0</v>
          </cell>
          <cell r="DN786">
            <v>0</v>
          </cell>
          <cell r="DO786">
            <v>0</v>
          </cell>
          <cell r="DP786">
            <v>0</v>
          </cell>
          <cell r="DQ786">
            <v>0</v>
          </cell>
          <cell r="DR786">
            <v>0</v>
          </cell>
          <cell r="DS786">
            <v>0</v>
          </cell>
          <cell r="DT786">
            <v>0</v>
          </cell>
          <cell r="DU786">
            <v>0</v>
          </cell>
          <cell r="DV786">
            <v>0</v>
          </cell>
          <cell r="DW786">
            <v>0</v>
          </cell>
          <cell r="DX786">
            <v>0</v>
          </cell>
          <cell r="DY786">
            <v>0</v>
          </cell>
          <cell r="DZ786">
            <v>0</v>
          </cell>
          <cell r="EA786">
            <v>0</v>
          </cell>
          <cell r="EB786">
            <v>0</v>
          </cell>
          <cell r="EC786">
            <v>0</v>
          </cell>
          <cell r="ED786">
            <v>0</v>
          </cell>
        </row>
        <row r="787">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0</v>
          </cell>
          <cell r="CB787">
            <v>0</v>
          </cell>
          <cell r="CC787">
            <v>0</v>
          </cell>
          <cell r="CD787">
            <v>0</v>
          </cell>
          <cell r="CE787">
            <v>0</v>
          </cell>
          <cell r="CF787">
            <v>0</v>
          </cell>
          <cell r="CG787">
            <v>0</v>
          </cell>
          <cell r="CH787">
            <v>0</v>
          </cell>
          <cell r="CI787">
            <v>0</v>
          </cell>
          <cell r="CJ787">
            <v>0</v>
          </cell>
          <cell r="CK787">
            <v>0</v>
          </cell>
          <cell r="CL787">
            <v>0</v>
          </cell>
          <cell r="CM787">
            <v>0</v>
          </cell>
          <cell r="CN787">
            <v>0</v>
          </cell>
          <cell r="CO787">
            <v>0</v>
          </cell>
          <cell r="CP787">
            <v>0</v>
          </cell>
          <cell r="CQ787">
            <v>0</v>
          </cell>
          <cell r="CR787">
            <v>0</v>
          </cell>
          <cell r="CS787">
            <v>0</v>
          </cell>
          <cell r="CT787">
            <v>0</v>
          </cell>
          <cell r="CU787">
            <v>0</v>
          </cell>
          <cell r="CV787">
            <v>0</v>
          </cell>
          <cell r="CW787">
            <v>0</v>
          </cell>
          <cell r="CX787">
            <v>0</v>
          </cell>
          <cell r="CY787">
            <v>0</v>
          </cell>
          <cell r="CZ787">
            <v>0</v>
          </cell>
          <cell r="DA787">
            <v>0</v>
          </cell>
          <cell r="DB787">
            <v>0</v>
          </cell>
          <cell r="DC787">
            <v>0</v>
          </cell>
          <cell r="DD787">
            <v>0</v>
          </cell>
          <cell r="DE787">
            <v>0</v>
          </cell>
          <cell r="DF787">
            <v>0</v>
          </cell>
          <cell r="DG787">
            <v>0</v>
          </cell>
          <cell r="DH787">
            <v>0</v>
          </cell>
          <cell r="DI787">
            <v>0</v>
          </cell>
          <cell r="DJ787">
            <v>0</v>
          </cell>
          <cell r="DK787">
            <v>0</v>
          </cell>
          <cell r="DL787">
            <v>0</v>
          </cell>
          <cell r="DM787">
            <v>0</v>
          </cell>
          <cell r="DN787">
            <v>0</v>
          </cell>
          <cell r="DO787">
            <v>0</v>
          </cell>
          <cell r="DP787">
            <v>0</v>
          </cell>
          <cell r="DQ787">
            <v>0</v>
          </cell>
          <cell r="DR787">
            <v>0</v>
          </cell>
          <cell r="DS787">
            <v>0</v>
          </cell>
          <cell r="DT787">
            <v>0</v>
          </cell>
          <cell r="DU787">
            <v>0</v>
          </cell>
          <cell r="DV787">
            <v>0</v>
          </cell>
          <cell r="DW787">
            <v>0</v>
          </cell>
          <cell r="DX787">
            <v>0</v>
          </cell>
          <cell r="DY787">
            <v>0</v>
          </cell>
          <cell r="DZ787">
            <v>0</v>
          </cell>
          <cell r="EA787">
            <v>0</v>
          </cell>
          <cell r="EB787">
            <v>0</v>
          </cell>
          <cell r="EC787">
            <v>0</v>
          </cell>
          <cell r="ED787">
            <v>0</v>
          </cell>
        </row>
        <row r="788">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0</v>
          </cell>
          <cell r="CB788">
            <v>0</v>
          </cell>
          <cell r="CC788">
            <v>0</v>
          </cell>
          <cell r="CD788">
            <v>0</v>
          </cell>
          <cell r="CE788">
            <v>0</v>
          </cell>
          <cell r="CF788">
            <v>0</v>
          </cell>
          <cell r="CG788">
            <v>0</v>
          </cell>
          <cell r="CH788">
            <v>0</v>
          </cell>
          <cell r="CI788">
            <v>0</v>
          </cell>
          <cell r="CJ788">
            <v>0</v>
          </cell>
          <cell r="CK788">
            <v>0</v>
          </cell>
          <cell r="CL788">
            <v>0</v>
          </cell>
          <cell r="CM788">
            <v>0</v>
          </cell>
          <cell r="CN788">
            <v>0</v>
          </cell>
          <cell r="CO788">
            <v>0</v>
          </cell>
          <cell r="CP788">
            <v>0</v>
          </cell>
          <cell r="CQ788">
            <v>0</v>
          </cell>
          <cell r="CR788">
            <v>0</v>
          </cell>
          <cell r="CS788">
            <v>0</v>
          </cell>
          <cell r="CT788">
            <v>0</v>
          </cell>
          <cell r="CU788">
            <v>0</v>
          </cell>
          <cell r="CV788">
            <v>0</v>
          </cell>
          <cell r="CW788">
            <v>0</v>
          </cell>
          <cell r="CX788">
            <v>0</v>
          </cell>
          <cell r="CY788">
            <v>0</v>
          </cell>
          <cell r="CZ788">
            <v>0</v>
          </cell>
          <cell r="DA788">
            <v>0</v>
          </cell>
          <cell r="DB788">
            <v>0</v>
          </cell>
          <cell r="DC788">
            <v>0</v>
          </cell>
          <cell r="DD788">
            <v>0</v>
          </cell>
          <cell r="DE788">
            <v>0</v>
          </cell>
          <cell r="DF788">
            <v>0</v>
          </cell>
          <cell r="DG788">
            <v>0</v>
          </cell>
          <cell r="DH788">
            <v>0</v>
          </cell>
          <cell r="DI788">
            <v>0</v>
          </cell>
          <cell r="DJ788">
            <v>0</v>
          </cell>
          <cell r="DK788">
            <v>0</v>
          </cell>
          <cell r="DL788">
            <v>0</v>
          </cell>
          <cell r="DM788">
            <v>0</v>
          </cell>
          <cell r="DN788">
            <v>0</v>
          </cell>
          <cell r="DO788">
            <v>0</v>
          </cell>
          <cell r="DP788">
            <v>0</v>
          </cell>
          <cell r="DQ788">
            <v>0</v>
          </cell>
          <cell r="DR788">
            <v>0</v>
          </cell>
          <cell r="DS788">
            <v>0</v>
          </cell>
          <cell r="DT788">
            <v>0</v>
          </cell>
          <cell r="DU788">
            <v>0</v>
          </cell>
          <cell r="DV788">
            <v>0</v>
          </cell>
          <cell r="DW788">
            <v>0</v>
          </cell>
          <cell r="DX788">
            <v>0</v>
          </cell>
          <cell r="DY788">
            <v>0</v>
          </cell>
          <cell r="DZ788">
            <v>0</v>
          </cell>
          <cell r="EA788">
            <v>0</v>
          </cell>
          <cell r="EB788">
            <v>0</v>
          </cell>
          <cell r="EC788">
            <v>0</v>
          </cell>
          <cell r="ED788">
            <v>0</v>
          </cell>
        </row>
        <row r="789">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0</v>
          </cell>
          <cell r="CB789">
            <v>0</v>
          </cell>
          <cell r="CC789">
            <v>0</v>
          </cell>
          <cell r="CD789">
            <v>0</v>
          </cell>
          <cell r="CE789">
            <v>0</v>
          </cell>
          <cell r="CF789">
            <v>0</v>
          </cell>
          <cell r="CG789">
            <v>0</v>
          </cell>
          <cell r="CH789">
            <v>0</v>
          </cell>
          <cell r="CI789">
            <v>0</v>
          </cell>
          <cell r="CJ789">
            <v>0</v>
          </cell>
          <cell r="CK789">
            <v>0</v>
          </cell>
          <cell r="CL789">
            <v>0</v>
          </cell>
          <cell r="CM789">
            <v>0</v>
          </cell>
          <cell r="CN789">
            <v>0</v>
          </cell>
          <cell r="CO789">
            <v>0</v>
          </cell>
          <cell r="CP789">
            <v>0</v>
          </cell>
          <cell r="CQ789">
            <v>0</v>
          </cell>
          <cell r="CR789">
            <v>0</v>
          </cell>
          <cell r="CS789">
            <v>0</v>
          </cell>
          <cell r="CT789">
            <v>0</v>
          </cell>
          <cell r="CU789">
            <v>0</v>
          </cell>
          <cell r="CV789">
            <v>0</v>
          </cell>
          <cell r="CW789">
            <v>0</v>
          </cell>
          <cell r="CX789">
            <v>0</v>
          </cell>
          <cell r="CY789">
            <v>0</v>
          </cell>
          <cell r="CZ789">
            <v>0</v>
          </cell>
          <cell r="DA789">
            <v>0</v>
          </cell>
          <cell r="DB789">
            <v>0</v>
          </cell>
          <cell r="DC789">
            <v>0</v>
          </cell>
          <cell r="DD789">
            <v>0</v>
          </cell>
          <cell r="DE789">
            <v>0</v>
          </cell>
          <cell r="DF789">
            <v>0</v>
          </cell>
          <cell r="DG789">
            <v>0</v>
          </cell>
          <cell r="DH789">
            <v>0</v>
          </cell>
          <cell r="DI789">
            <v>0</v>
          </cell>
          <cell r="DJ789">
            <v>0</v>
          </cell>
          <cell r="DK789">
            <v>0</v>
          </cell>
          <cell r="DL789">
            <v>0</v>
          </cell>
          <cell r="DM789">
            <v>0</v>
          </cell>
          <cell r="DN789">
            <v>0</v>
          </cell>
          <cell r="DO789">
            <v>0</v>
          </cell>
          <cell r="DP789">
            <v>0</v>
          </cell>
          <cell r="DQ789">
            <v>0</v>
          </cell>
          <cell r="DR789">
            <v>0</v>
          </cell>
          <cell r="DS789">
            <v>0</v>
          </cell>
          <cell r="DT789">
            <v>0</v>
          </cell>
          <cell r="DU789">
            <v>0</v>
          </cell>
          <cell r="DV789">
            <v>0</v>
          </cell>
          <cell r="DW789">
            <v>0</v>
          </cell>
          <cell r="DX789">
            <v>0</v>
          </cell>
          <cell r="DY789">
            <v>0</v>
          </cell>
          <cell r="DZ789">
            <v>0</v>
          </cell>
          <cell r="EA789">
            <v>0</v>
          </cell>
          <cell r="EB789">
            <v>0</v>
          </cell>
          <cell r="EC789">
            <v>0</v>
          </cell>
          <cell r="ED789">
            <v>0</v>
          </cell>
        </row>
        <row r="790">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0</v>
          </cell>
          <cell r="CB790">
            <v>0</v>
          </cell>
          <cell r="CC790">
            <v>0</v>
          </cell>
          <cell r="CD790">
            <v>0</v>
          </cell>
          <cell r="CE790">
            <v>0</v>
          </cell>
          <cell r="CF790">
            <v>0</v>
          </cell>
          <cell r="CG790">
            <v>0</v>
          </cell>
          <cell r="CH790">
            <v>0</v>
          </cell>
          <cell r="CI790">
            <v>0</v>
          </cell>
          <cell r="CJ790">
            <v>0</v>
          </cell>
          <cell r="CK790">
            <v>0</v>
          </cell>
          <cell r="CL790">
            <v>0</v>
          </cell>
          <cell r="CM790">
            <v>0</v>
          </cell>
          <cell r="CN790">
            <v>0</v>
          </cell>
          <cell r="CO790">
            <v>0</v>
          </cell>
          <cell r="CP790">
            <v>0</v>
          </cell>
          <cell r="CQ790">
            <v>0</v>
          </cell>
          <cell r="CR790">
            <v>0</v>
          </cell>
          <cell r="CS790">
            <v>0</v>
          </cell>
          <cell r="CT790">
            <v>0</v>
          </cell>
          <cell r="CU790">
            <v>0</v>
          </cell>
          <cell r="CV790">
            <v>0</v>
          </cell>
          <cell r="CW790">
            <v>0</v>
          </cell>
          <cell r="CX790">
            <v>0</v>
          </cell>
          <cell r="CY790">
            <v>0</v>
          </cell>
          <cell r="CZ790">
            <v>0</v>
          </cell>
          <cell r="DA790">
            <v>0</v>
          </cell>
          <cell r="DB790">
            <v>0</v>
          </cell>
          <cell r="DC790">
            <v>0</v>
          </cell>
          <cell r="DD790">
            <v>0</v>
          </cell>
          <cell r="DE790">
            <v>0</v>
          </cell>
          <cell r="DF790">
            <v>0</v>
          </cell>
          <cell r="DG790">
            <v>0</v>
          </cell>
          <cell r="DH790">
            <v>0</v>
          </cell>
          <cell r="DI790">
            <v>0</v>
          </cell>
          <cell r="DJ790">
            <v>0</v>
          </cell>
          <cell r="DK790">
            <v>0</v>
          </cell>
          <cell r="DL790">
            <v>0</v>
          </cell>
          <cell r="DM790">
            <v>0</v>
          </cell>
          <cell r="DN790">
            <v>0</v>
          </cell>
          <cell r="DO790">
            <v>0</v>
          </cell>
          <cell r="DP790">
            <v>0</v>
          </cell>
          <cell r="DQ790">
            <v>0</v>
          </cell>
          <cell r="DR790">
            <v>0</v>
          </cell>
          <cell r="DS790">
            <v>0</v>
          </cell>
          <cell r="DT790">
            <v>0</v>
          </cell>
          <cell r="DU790">
            <v>0</v>
          </cell>
          <cell r="DV790">
            <v>0</v>
          </cell>
          <cell r="DW790">
            <v>0</v>
          </cell>
          <cell r="DX790">
            <v>0</v>
          </cell>
          <cell r="DY790">
            <v>0</v>
          </cell>
          <cell r="DZ790">
            <v>0</v>
          </cell>
          <cell r="EA790">
            <v>0</v>
          </cell>
          <cell r="EB790">
            <v>0</v>
          </cell>
          <cell r="EC790">
            <v>0</v>
          </cell>
          <cell r="ED790">
            <v>0</v>
          </cell>
        </row>
        <row r="791">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0</v>
          </cell>
          <cell r="CB791">
            <v>0</v>
          </cell>
          <cell r="CC791">
            <v>0</v>
          </cell>
          <cell r="CD791">
            <v>0</v>
          </cell>
          <cell r="CE791">
            <v>0</v>
          </cell>
          <cell r="CF791">
            <v>0</v>
          </cell>
          <cell r="CG791">
            <v>0</v>
          </cell>
          <cell r="CH791">
            <v>0</v>
          </cell>
          <cell r="CI791">
            <v>0</v>
          </cell>
          <cell r="CJ791">
            <v>0</v>
          </cell>
          <cell r="CK791">
            <v>0</v>
          </cell>
          <cell r="CL791">
            <v>0</v>
          </cell>
          <cell r="CM791">
            <v>0</v>
          </cell>
          <cell r="CN791">
            <v>0</v>
          </cell>
          <cell r="CO791">
            <v>0</v>
          </cell>
          <cell r="CP791">
            <v>0</v>
          </cell>
          <cell r="CQ791">
            <v>0</v>
          </cell>
          <cell r="CR791">
            <v>0</v>
          </cell>
          <cell r="CS791">
            <v>0</v>
          </cell>
          <cell r="CT791">
            <v>0</v>
          </cell>
          <cell r="CU791">
            <v>0</v>
          </cell>
          <cell r="CV791">
            <v>0</v>
          </cell>
          <cell r="CW791">
            <v>0</v>
          </cell>
          <cell r="CX791">
            <v>0</v>
          </cell>
          <cell r="CY791">
            <v>0</v>
          </cell>
          <cell r="CZ791">
            <v>0</v>
          </cell>
          <cell r="DA791">
            <v>0</v>
          </cell>
          <cell r="DB791">
            <v>0</v>
          </cell>
          <cell r="DC791">
            <v>0</v>
          </cell>
          <cell r="DD791">
            <v>0</v>
          </cell>
          <cell r="DE791">
            <v>0</v>
          </cell>
          <cell r="DF791">
            <v>0</v>
          </cell>
          <cell r="DG791">
            <v>0</v>
          </cell>
          <cell r="DH791">
            <v>0</v>
          </cell>
          <cell r="DI791">
            <v>0</v>
          </cell>
          <cell r="DJ791">
            <v>0</v>
          </cell>
          <cell r="DK791">
            <v>0</v>
          </cell>
          <cell r="DL791">
            <v>0</v>
          </cell>
          <cell r="DM791">
            <v>0</v>
          </cell>
          <cell r="DN791">
            <v>0</v>
          </cell>
          <cell r="DO791">
            <v>0</v>
          </cell>
          <cell r="DP791">
            <v>0</v>
          </cell>
          <cell r="DQ791">
            <v>0</v>
          </cell>
          <cell r="DR791">
            <v>0</v>
          </cell>
          <cell r="DS791">
            <v>0</v>
          </cell>
          <cell r="DT791">
            <v>0</v>
          </cell>
          <cell r="DU791">
            <v>0</v>
          </cell>
          <cell r="DV791">
            <v>0</v>
          </cell>
          <cell r="DW791">
            <v>0</v>
          </cell>
          <cell r="DX791">
            <v>0</v>
          </cell>
          <cell r="DY791">
            <v>0</v>
          </cell>
          <cell r="DZ791">
            <v>0</v>
          </cell>
          <cell r="EA791">
            <v>0</v>
          </cell>
          <cell r="EB791">
            <v>0</v>
          </cell>
          <cell r="EC791">
            <v>0</v>
          </cell>
          <cell r="ED791">
            <v>0</v>
          </cell>
        </row>
        <row r="792">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0</v>
          </cell>
          <cell r="CB792">
            <v>0</v>
          </cell>
          <cell r="CC792">
            <v>0</v>
          </cell>
          <cell r="CD792">
            <v>0</v>
          </cell>
          <cell r="CE792">
            <v>0</v>
          </cell>
          <cell r="CF792">
            <v>0</v>
          </cell>
          <cell r="CG792">
            <v>0</v>
          </cell>
          <cell r="CH792">
            <v>0</v>
          </cell>
          <cell r="CI792">
            <v>0</v>
          </cell>
          <cell r="CJ792">
            <v>0</v>
          </cell>
          <cell r="CK792">
            <v>0</v>
          </cell>
          <cell r="CL792">
            <v>0</v>
          </cell>
          <cell r="CM792">
            <v>0</v>
          </cell>
          <cell r="CN792">
            <v>0</v>
          </cell>
          <cell r="CO792">
            <v>0</v>
          </cell>
          <cell r="CP792">
            <v>0</v>
          </cell>
          <cell r="CQ792">
            <v>0</v>
          </cell>
          <cell r="CR792">
            <v>0</v>
          </cell>
          <cell r="CS792">
            <v>0</v>
          </cell>
          <cell r="CT792">
            <v>0</v>
          </cell>
          <cell r="CU792">
            <v>0</v>
          </cell>
          <cell r="CV792">
            <v>0</v>
          </cell>
          <cell r="CW792">
            <v>0</v>
          </cell>
          <cell r="CX792">
            <v>0</v>
          </cell>
          <cell r="CY792">
            <v>0</v>
          </cell>
          <cell r="CZ792">
            <v>0</v>
          </cell>
          <cell r="DA792">
            <v>0</v>
          </cell>
          <cell r="DB792">
            <v>0</v>
          </cell>
          <cell r="DC792">
            <v>0</v>
          </cell>
          <cell r="DD792">
            <v>0</v>
          </cell>
          <cell r="DE792">
            <v>0</v>
          </cell>
          <cell r="DF792">
            <v>0</v>
          </cell>
          <cell r="DG792">
            <v>0</v>
          </cell>
          <cell r="DH792">
            <v>0</v>
          </cell>
          <cell r="DI792">
            <v>0</v>
          </cell>
          <cell r="DJ792">
            <v>0</v>
          </cell>
          <cell r="DK792">
            <v>0</v>
          </cell>
          <cell r="DL792">
            <v>0</v>
          </cell>
          <cell r="DM792">
            <v>0</v>
          </cell>
          <cell r="DN792">
            <v>0</v>
          </cell>
          <cell r="DO792">
            <v>0</v>
          </cell>
          <cell r="DP792">
            <v>0</v>
          </cell>
          <cell r="DQ792">
            <v>0</v>
          </cell>
          <cell r="DR792">
            <v>0</v>
          </cell>
          <cell r="DS792">
            <v>0</v>
          </cell>
          <cell r="DT792">
            <v>0</v>
          </cell>
          <cell r="DU792">
            <v>0</v>
          </cell>
          <cell r="DV792">
            <v>0</v>
          </cell>
          <cell r="DW792">
            <v>0</v>
          </cell>
          <cell r="DX792">
            <v>0</v>
          </cell>
          <cell r="DY792">
            <v>0</v>
          </cell>
          <cell r="DZ792">
            <v>0</v>
          </cell>
          <cell r="EA792">
            <v>0</v>
          </cell>
          <cell r="EB792">
            <v>0</v>
          </cell>
          <cell r="EC792">
            <v>0</v>
          </cell>
          <cell r="ED792">
            <v>0</v>
          </cell>
        </row>
        <row r="793">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0</v>
          </cell>
          <cell r="CB793">
            <v>0</v>
          </cell>
          <cell r="CC793">
            <v>0</v>
          </cell>
          <cell r="CD793">
            <v>0</v>
          </cell>
          <cell r="CE793">
            <v>0</v>
          </cell>
          <cell r="CF793">
            <v>0</v>
          </cell>
          <cell r="CG793">
            <v>0</v>
          </cell>
          <cell r="CH793">
            <v>0</v>
          </cell>
          <cell r="CI793">
            <v>0</v>
          </cell>
          <cell r="CJ793">
            <v>0</v>
          </cell>
          <cell r="CK793">
            <v>0</v>
          </cell>
          <cell r="CL793">
            <v>0</v>
          </cell>
          <cell r="CM793">
            <v>0</v>
          </cell>
          <cell r="CN793">
            <v>0</v>
          </cell>
          <cell r="CO793">
            <v>0</v>
          </cell>
          <cell r="CP793">
            <v>0</v>
          </cell>
          <cell r="CQ793">
            <v>0</v>
          </cell>
          <cell r="CR793">
            <v>0</v>
          </cell>
          <cell r="CS793">
            <v>0</v>
          </cell>
          <cell r="CT793">
            <v>0</v>
          </cell>
          <cell r="CU793">
            <v>0</v>
          </cell>
          <cell r="CV793">
            <v>0</v>
          </cell>
          <cell r="CW793">
            <v>0</v>
          </cell>
          <cell r="CX793">
            <v>0</v>
          </cell>
          <cell r="CY793">
            <v>0</v>
          </cell>
          <cell r="CZ793">
            <v>0</v>
          </cell>
          <cell r="DA793">
            <v>0</v>
          </cell>
          <cell r="DB793">
            <v>0</v>
          </cell>
          <cell r="DC793">
            <v>0</v>
          </cell>
          <cell r="DD793">
            <v>0</v>
          </cell>
          <cell r="DE793">
            <v>0</v>
          </cell>
          <cell r="DF793">
            <v>0</v>
          </cell>
          <cell r="DG793">
            <v>0</v>
          </cell>
          <cell r="DH793">
            <v>0</v>
          </cell>
          <cell r="DI793">
            <v>0</v>
          </cell>
          <cell r="DJ793">
            <v>0</v>
          </cell>
          <cell r="DK793">
            <v>0</v>
          </cell>
          <cell r="DL793">
            <v>0</v>
          </cell>
          <cell r="DM793">
            <v>0</v>
          </cell>
          <cell r="DN793">
            <v>0</v>
          </cell>
          <cell r="DO793">
            <v>0</v>
          </cell>
          <cell r="DP793">
            <v>0</v>
          </cell>
          <cell r="DQ793">
            <v>0</v>
          </cell>
          <cell r="DR793">
            <v>0</v>
          </cell>
          <cell r="DS793">
            <v>0</v>
          </cell>
          <cell r="DT793">
            <v>0</v>
          </cell>
          <cell r="DU793">
            <v>0</v>
          </cell>
          <cell r="DV793">
            <v>0</v>
          </cell>
          <cell r="DW793">
            <v>0</v>
          </cell>
          <cell r="DX793">
            <v>0</v>
          </cell>
          <cell r="DY793">
            <v>0</v>
          </cell>
          <cell r="DZ793">
            <v>0</v>
          </cell>
          <cell r="EA793">
            <v>0</v>
          </cell>
          <cell r="EB793">
            <v>0</v>
          </cell>
          <cell r="EC793">
            <v>0</v>
          </cell>
          <cell r="ED793">
            <v>0</v>
          </cell>
        </row>
        <row r="794">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0</v>
          </cell>
          <cell r="CB794">
            <v>0</v>
          </cell>
          <cell r="CC794">
            <v>0</v>
          </cell>
          <cell r="CD794">
            <v>0</v>
          </cell>
          <cell r="CE794">
            <v>0</v>
          </cell>
          <cell r="CF794">
            <v>0</v>
          </cell>
          <cell r="CG794">
            <v>0</v>
          </cell>
          <cell r="CH794">
            <v>0</v>
          </cell>
          <cell r="CI794">
            <v>0</v>
          </cell>
          <cell r="CJ794">
            <v>0</v>
          </cell>
          <cell r="CK794">
            <v>0</v>
          </cell>
          <cell r="CL794">
            <v>0</v>
          </cell>
          <cell r="CM794">
            <v>0</v>
          </cell>
          <cell r="CN794">
            <v>0</v>
          </cell>
          <cell r="CO794">
            <v>0</v>
          </cell>
          <cell r="CP794">
            <v>0</v>
          </cell>
          <cell r="CQ794">
            <v>0</v>
          </cell>
          <cell r="CR794">
            <v>0</v>
          </cell>
          <cell r="CS794">
            <v>0</v>
          </cell>
          <cell r="CT794">
            <v>0</v>
          </cell>
          <cell r="CU794">
            <v>0</v>
          </cell>
          <cell r="CV794">
            <v>0</v>
          </cell>
          <cell r="CW794">
            <v>0</v>
          </cell>
          <cell r="CX794">
            <v>0</v>
          </cell>
          <cell r="CY794">
            <v>0</v>
          </cell>
          <cell r="CZ794">
            <v>0</v>
          </cell>
          <cell r="DA794">
            <v>0</v>
          </cell>
          <cell r="DB794">
            <v>0</v>
          </cell>
          <cell r="DC794">
            <v>0</v>
          </cell>
          <cell r="DD794">
            <v>0</v>
          </cell>
          <cell r="DE794">
            <v>0</v>
          </cell>
          <cell r="DF794">
            <v>0</v>
          </cell>
          <cell r="DG794">
            <v>0</v>
          </cell>
          <cell r="DH794">
            <v>0</v>
          </cell>
          <cell r="DI794">
            <v>0</v>
          </cell>
          <cell r="DJ794">
            <v>0</v>
          </cell>
          <cell r="DK794">
            <v>0</v>
          </cell>
          <cell r="DL794">
            <v>0</v>
          </cell>
          <cell r="DM794">
            <v>0</v>
          </cell>
          <cell r="DN794">
            <v>0</v>
          </cell>
          <cell r="DO794">
            <v>0</v>
          </cell>
          <cell r="DP794">
            <v>0</v>
          </cell>
          <cell r="DQ794">
            <v>0</v>
          </cell>
          <cell r="DR794">
            <v>0</v>
          </cell>
          <cell r="DS794">
            <v>0</v>
          </cell>
          <cell r="DT794">
            <v>0</v>
          </cell>
          <cell r="DU794">
            <v>0</v>
          </cell>
          <cell r="DV794">
            <v>0</v>
          </cell>
          <cell r="DW794">
            <v>0</v>
          </cell>
          <cell r="DX794">
            <v>0</v>
          </cell>
          <cell r="DY794">
            <v>0</v>
          </cell>
          <cell r="DZ794">
            <v>0</v>
          </cell>
          <cell r="EA794">
            <v>0</v>
          </cell>
          <cell r="EB794">
            <v>0</v>
          </cell>
          <cell r="EC794">
            <v>0</v>
          </cell>
          <cell r="ED794">
            <v>0</v>
          </cell>
        </row>
        <row r="795">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0</v>
          </cell>
          <cell r="CB795">
            <v>0</v>
          </cell>
          <cell r="CC795">
            <v>0</v>
          </cell>
          <cell r="CD795">
            <v>0</v>
          </cell>
          <cell r="CE795">
            <v>0</v>
          </cell>
          <cell r="CF795">
            <v>0</v>
          </cell>
          <cell r="CG795">
            <v>0</v>
          </cell>
          <cell r="CH795">
            <v>0</v>
          </cell>
          <cell r="CI795">
            <v>0</v>
          </cell>
          <cell r="CJ795">
            <v>0</v>
          </cell>
          <cell r="CK795">
            <v>0</v>
          </cell>
          <cell r="CL795">
            <v>0</v>
          </cell>
          <cell r="CM795">
            <v>0</v>
          </cell>
          <cell r="CN795">
            <v>0</v>
          </cell>
          <cell r="CO795">
            <v>0</v>
          </cell>
          <cell r="CP795">
            <v>0</v>
          </cell>
          <cell r="CQ795">
            <v>0</v>
          </cell>
          <cell r="CR795">
            <v>0</v>
          </cell>
          <cell r="CS795">
            <v>0</v>
          </cell>
          <cell r="CT795">
            <v>0</v>
          </cell>
          <cell r="CU795">
            <v>0</v>
          </cell>
          <cell r="CV795">
            <v>0</v>
          </cell>
          <cell r="CW795">
            <v>0</v>
          </cell>
          <cell r="CX795">
            <v>0</v>
          </cell>
          <cell r="CY795">
            <v>0</v>
          </cell>
          <cell r="CZ795">
            <v>0</v>
          </cell>
          <cell r="DA795">
            <v>0</v>
          </cell>
          <cell r="DB795">
            <v>0</v>
          </cell>
          <cell r="DC795">
            <v>0</v>
          </cell>
          <cell r="DD795">
            <v>0</v>
          </cell>
          <cell r="DE795">
            <v>0</v>
          </cell>
          <cell r="DF795">
            <v>0</v>
          </cell>
          <cell r="DG795">
            <v>0</v>
          </cell>
          <cell r="DH795">
            <v>0</v>
          </cell>
          <cell r="DI795">
            <v>0</v>
          </cell>
          <cell r="DJ795">
            <v>0</v>
          </cell>
          <cell r="DK795">
            <v>0</v>
          </cell>
          <cell r="DL795">
            <v>0</v>
          </cell>
          <cell r="DM795">
            <v>0</v>
          </cell>
          <cell r="DN795">
            <v>0</v>
          </cell>
          <cell r="DO795">
            <v>0</v>
          </cell>
          <cell r="DP795">
            <v>0</v>
          </cell>
          <cell r="DQ795">
            <v>0</v>
          </cell>
          <cell r="DR795">
            <v>0</v>
          </cell>
          <cell r="DS795">
            <v>0</v>
          </cell>
          <cell r="DT795">
            <v>0</v>
          </cell>
          <cell r="DU795">
            <v>0</v>
          </cell>
          <cell r="DV795">
            <v>0</v>
          </cell>
          <cell r="DW795">
            <v>0</v>
          </cell>
          <cell r="DX795">
            <v>0</v>
          </cell>
          <cell r="DY795">
            <v>0</v>
          </cell>
          <cell r="DZ795">
            <v>0</v>
          </cell>
          <cell r="EA795">
            <v>0</v>
          </cell>
          <cell r="EB795">
            <v>0</v>
          </cell>
          <cell r="EC795">
            <v>0</v>
          </cell>
          <cell r="ED795">
            <v>0</v>
          </cell>
        </row>
        <row r="796">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0</v>
          </cell>
          <cell r="CB796">
            <v>0</v>
          </cell>
          <cell r="CC796">
            <v>0</v>
          </cell>
          <cell r="CD796">
            <v>0</v>
          </cell>
          <cell r="CE796">
            <v>0</v>
          </cell>
          <cell r="CF796">
            <v>0</v>
          </cell>
          <cell r="CG796">
            <v>0</v>
          </cell>
          <cell r="CH796">
            <v>0</v>
          </cell>
          <cell r="CI796">
            <v>0</v>
          </cell>
          <cell r="CJ796">
            <v>0</v>
          </cell>
          <cell r="CK796">
            <v>0</v>
          </cell>
          <cell r="CL796">
            <v>0</v>
          </cell>
          <cell r="CM796">
            <v>0</v>
          </cell>
          <cell r="CN796">
            <v>0</v>
          </cell>
          <cell r="CO796">
            <v>0</v>
          </cell>
          <cell r="CP796">
            <v>0</v>
          </cell>
          <cell r="CQ796">
            <v>0</v>
          </cell>
          <cell r="CR796">
            <v>0</v>
          </cell>
          <cell r="CS796">
            <v>0</v>
          </cell>
          <cell r="CT796">
            <v>0</v>
          </cell>
          <cell r="CU796">
            <v>0</v>
          </cell>
          <cell r="CV796">
            <v>0</v>
          </cell>
          <cell r="CW796">
            <v>0</v>
          </cell>
          <cell r="CX796">
            <v>0</v>
          </cell>
          <cell r="CY796">
            <v>0</v>
          </cell>
          <cell r="CZ796">
            <v>0</v>
          </cell>
          <cell r="DA796">
            <v>0</v>
          </cell>
          <cell r="DB796">
            <v>0</v>
          </cell>
          <cell r="DC796">
            <v>0</v>
          </cell>
          <cell r="DD796">
            <v>0</v>
          </cell>
          <cell r="DE796">
            <v>0</v>
          </cell>
          <cell r="DF796">
            <v>0</v>
          </cell>
          <cell r="DG796">
            <v>0</v>
          </cell>
          <cell r="DH796">
            <v>0</v>
          </cell>
          <cell r="DI796">
            <v>0</v>
          </cell>
          <cell r="DJ796">
            <v>0</v>
          </cell>
          <cell r="DK796">
            <v>0</v>
          </cell>
          <cell r="DL796">
            <v>0</v>
          </cell>
          <cell r="DM796">
            <v>0</v>
          </cell>
          <cell r="DN796">
            <v>0</v>
          </cell>
          <cell r="DO796">
            <v>0</v>
          </cell>
          <cell r="DP796">
            <v>0</v>
          </cell>
          <cell r="DQ796">
            <v>0</v>
          </cell>
          <cell r="DR796">
            <v>0</v>
          </cell>
          <cell r="DS796">
            <v>0</v>
          </cell>
          <cell r="DT796">
            <v>0</v>
          </cell>
          <cell r="DU796">
            <v>0</v>
          </cell>
          <cell r="DV796">
            <v>0</v>
          </cell>
          <cell r="DW796">
            <v>0</v>
          </cell>
          <cell r="DX796">
            <v>0</v>
          </cell>
          <cell r="DY796">
            <v>0</v>
          </cell>
          <cell r="DZ796">
            <v>0</v>
          </cell>
          <cell r="EA796">
            <v>0</v>
          </cell>
          <cell r="EB796">
            <v>0</v>
          </cell>
          <cell r="EC796">
            <v>0</v>
          </cell>
          <cell r="ED796">
            <v>0</v>
          </cell>
        </row>
        <row r="797">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0</v>
          </cell>
          <cell r="CB797">
            <v>0</v>
          </cell>
          <cell r="CC797">
            <v>0</v>
          </cell>
          <cell r="CD797">
            <v>0</v>
          </cell>
          <cell r="CE797">
            <v>0</v>
          </cell>
          <cell r="CF797">
            <v>0</v>
          </cell>
          <cell r="CG797">
            <v>0</v>
          </cell>
          <cell r="CH797">
            <v>0</v>
          </cell>
          <cell r="CI797">
            <v>0</v>
          </cell>
          <cell r="CJ797">
            <v>0</v>
          </cell>
          <cell r="CK797">
            <v>0</v>
          </cell>
          <cell r="CL797">
            <v>0</v>
          </cell>
          <cell r="CM797">
            <v>0</v>
          </cell>
          <cell r="CN797">
            <v>0</v>
          </cell>
          <cell r="CO797">
            <v>0</v>
          </cell>
          <cell r="CP797">
            <v>0</v>
          </cell>
          <cell r="CQ797">
            <v>0</v>
          </cell>
          <cell r="CR797">
            <v>0</v>
          </cell>
          <cell r="CS797">
            <v>0</v>
          </cell>
          <cell r="CT797">
            <v>0</v>
          </cell>
          <cell r="CU797">
            <v>0</v>
          </cell>
          <cell r="CV797">
            <v>0</v>
          </cell>
          <cell r="CW797">
            <v>0</v>
          </cell>
          <cell r="CX797">
            <v>0</v>
          </cell>
          <cell r="CY797">
            <v>0</v>
          </cell>
          <cell r="CZ797">
            <v>0</v>
          </cell>
          <cell r="DA797">
            <v>0</v>
          </cell>
          <cell r="DB797">
            <v>0</v>
          </cell>
          <cell r="DC797">
            <v>0</v>
          </cell>
          <cell r="DD797">
            <v>0</v>
          </cell>
          <cell r="DE797">
            <v>0</v>
          </cell>
          <cell r="DF797">
            <v>0</v>
          </cell>
          <cell r="DG797">
            <v>0</v>
          </cell>
          <cell r="DH797">
            <v>0</v>
          </cell>
          <cell r="DI797">
            <v>0</v>
          </cell>
          <cell r="DJ797">
            <v>0</v>
          </cell>
          <cell r="DK797">
            <v>0</v>
          </cell>
          <cell r="DL797">
            <v>0</v>
          </cell>
          <cell r="DM797">
            <v>0</v>
          </cell>
          <cell r="DN797">
            <v>0</v>
          </cell>
          <cell r="DO797">
            <v>0</v>
          </cell>
          <cell r="DP797">
            <v>0</v>
          </cell>
          <cell r="DQ797">
            <v>0</v>
          </cell>
          <cell r="DR797">
            <v>0</v>
          </cell>
          <cell r="DS797">
            <v>0</v>
          </cell>
          <cell r="DT797">
            <v>0</v>
          </cell>
          <cell r="DU797">
            <v>0</v>
          </cell>
          <cell r="DV797">
            <v>0</v>
          </cell>
          <cell r="DW797">
            <v>0</v>
          </cell>
          <cell r="DX797">
            <v>0</v>
          </cell>
          <cell r="DY797">
            <v>0</v>
          </cell>
          <cell r="DZ797">
            <v>0</v>
          </cell>
          <cell r="EA797">
            <v>0</v>
          </cell>
          <cell r="EB797">
            <v>0</v>
          </cell>
          <cell r="EC797">
            <v>0</v>
          </cell>
          <cell r="ED797">
            <v>0</v>
          </cell>
        </row>
        <row r="798">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0</v>
          </cell>
          <cell r="CB798">
            <v>0</v>
          </cell>
          <cell r="CC798">
            <v>0</v>
          </cell>
          <cell r="CD798">
            <v>0</v>
          </cell>
          <cell r="CE798">
            <v>0</v>
          </cell>
          <cell r="CF798">
            <v>0</v>
          </cell>
          <cell r="CG798">
            <v>0</v>
          </cell>
          <cell r="CH798">
            <v>0</v>
          </cell>
          <cell r="CI798">
            <v>0</v>
          </cell>
          <cell r="CJ798">
            <v>0</v>
          </cell>
          <cell r="CK798">
            <v>0</v>
          </cell>
          <cell r="CL798">
            <v>0</v>
          </cell>
          <cell r="CM798">
            <v>0</v>
          </cell>
          <cell r="CN798">
            <v>0</v>
          </cell>
          <cell r="CO798">
            <v>0</v>
          </cell>
          <cell r="CP798">
            <v>0</v>
          </cell>
          <cell r="CQ798">
            <v>0</v>
          </cell>
          <cell r="CR798">
            <v>0</v>
          </cell>
          <cell r="CS798">
            <v>0</v>
          </cell>
          <cell r="CT798">
            <v>0</v>
          </cell>
          <cell r="CU798">
            <v>0</v>
          </cell>
          <cell r="CV798">
            <v>0</v>
          </cell>
          <cell r="CW798">
            <v>0</v>
          </cell>
          <cell r="CX798">
            <v>0</v>
          </cell>
          <cell r="CY798">
            <v>0</v>
          </cell>
          <cell r="CZ798">
            <v>0</v>
          </cell>
          <cell r="DA798">
            <v>0</v>
          </cell>
          <cell r="DB798">
            <v>0</v>
          </cell>
          <cell r="DC798">
            <v>0</v>
          </cell>
          <cell r="DD798">
            <v>0</v>
          </cell>
          <cell r="DE798">
            <v>0</v>
          </cell>
          <cell r="DF798">
            <v>0</v>
          </cell>
          <cell r="DG798">
            <v>0</v>
          </cell>
          <cell r="DH798">
            <v>0</v>
          </cell>
          <cell r="DI798">
            <v>0</v>
          </cell>
          <cell r="DJ798">
            <v>0</v>
          </cell>
          <cell r="DK798">
            <v>0</v>
          </cell>
          <cell r="DL798">
            <v>0</v>
          </cell>
          <cell r="DM798">
            <v>0</v>
          </cell>
          <cell r="DN798">
            <v>0</v>
          </cell>
          <cell r="DO798">
            <v>0</v>
          </cell>
          <cell r="DP798">
            <v>0</v>
          </cell>
          <cell r="DQ798">
            <v>0</v>
          </cell>
          <cell r="DR798">
            <v>0</v>
          </cell>
          <cell r="DS798">
            <v>0</v>
          </cell>
          <cell r="DT798">
            <v>0</v>
          </cell>
          <cell r="DU798">
            <v>0</v>
          </cell>
          <cell r="DV798">
            <v>0</v>
          </cell>
          <cell r="DW798">
            <v>0</v>
          </cell>
          <cell r="DX798">
            <v>0</v>
          </cell>
          <cell r="DY798">
            <v>0</v>
          </cell>
          <cell r="DZ798">
            <v>0</v>
          </cell>
          <cell r="EA798">
            <v>0</v>
          </cell>
          <cell r="EB798">
            <v>0</v>
          </cell>
          <cell r="EC798">
            <v>0</v>
          </cell>
          <cell r="ED798">
            <v>0</v>
          </cell>
        </row>
        <row r="799">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0</v>
          </cell>
          <cell r="CB799">
            <v>0</v>
          </cell>
          <cell r="CC799">
            <v>0</v>
          </cell>
          <cell r="CD799">
            <v>0</v>
          </cell>
          <cell r="CE799">
            <v>0</v>
          </cell>
          <cell r="CF799">
            <v>0</v>
          </cell>
          <cell r="CG799">
            <v>0</v>
          </cell>
          <cell r="CH799">
            <v>0</v>
          </cell>
          <cell r="CI799">
            <v>0</v>
          </cell>
          <cell r="CJ799">
            <v>0</v>
          </cell>
          <cell r="CK799">
            <v>0</v>
          </cell>
          <cell r="CL799">
            <v>0</v>
          </cell>
          <cell r="CM799">
            <v>0</v>
          </cell>
          <cell r="CN799">
            <v>0</v>
          </cell>
          <cell r="CO799">
            <v>0</v>
          </cell>
          <cell r="CP799">
            <v>0</v>
          </cell>
          <cell r="CQ799">
            <v>0</v>
          </cell>
          <cell r="CR799">
            <v>0</v>
          </cell>
          <cell r="CS799">
            <v>0</v>
          </cell>
          <cell r="CT799">
            <v>0</v>
          </cell>
          <cell r="CU799">
            <v>0</v>
          </cell>
          <cell r="CV799">
            <v>0</v>
          </cell>
          <cell r="CW799">
            <v>0</v>
          </cell>
          <cell r="CX799">
            <v>0</v>
          </cell>
          <cell r="CY799">
            <v>0</v>
          </cell>
          <cell r="CZ799">
            <v>0</v>
          </cell>
          <cell r="DA799">
            <v>0</v>
          </cell>
          <cell r="DB799">
            <v>0</v>
          </cell>
          <cell r="DC799">
            <v>0</v>
          </cell>
          <cell r="DD799">
            <v>0</v>
          </cell>
          <cell r="DE799">
            <v>0</v>
          </cell>
          <cell r="DF799">
            <v>0</v>
          </cell>
          <cell r="DG799">
            <v>0</v>
          </cell>
          <cell r="DH799">
            <v>0</v>
          </cell>
          <cell r="DI799">
            <v>0</v>
          </cell>
          <cell r="DJ799">
            <v>0</v>
          </cell>
          <cell r="DK799">
            <v>0</v>
          </cell>
          <cell r="DL799">
            <v>0</v>
          </cell>
          <cell r="DM799">
            <v>0</v>
          </cell>
          <cell r="DN799">
            <v>0</v>
          </cell>
          <cell r="DO799">
            <v>0</v>
          </cell>
          <cell r="DP799">
            <v>0</v>
          </cell>
          <cell r="DQ799">
            <v>0</v>
          </cell>
          <cell r="DR799">
            <v>0</v>
          </cell>
          <cell r="DS799">
            <v>0</v>
          </cell>
          <cell r="DT799">
            <v>0</v>
          </cell>
          <cell r="DU799">
            <v>0</v>
          </cell>
          <cell r="DV799">
            <v>0</v>
          </cell>
          <cell r="DW799">
            <v>0</v>
          </cell>
          <cell r="DX799">
            <v>0</v>
          </cell>
          <cell r="DY799">
            <v>0</v>
          </cell>
          <cell r="DZ799">
            <v>0</v>
          </cell>
          <cell r="EA799">
            <v>0</v>
          </cell>
          <cell r="EB799">
            <v>0</v>
          </cell>
          <cell r="EC799">
            <v>0</v>
          </cell>
          <cell r="ED799">
            <v>0</v>
          </cell>
        </row>
        <row r="800">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0</v>
          </cell>
          <cell r="CB800">
            <v>0</v>
          </cell>
          <cell r="CC800">
            <v>0</v>
          </cell>
          <cell r="CD800">
            <v>0</v>
          </cell>
          <cell r="CE800">
            <v>0</v>
          </cell>
          <cell r="CF800">
            <v>0</v>
          </cell>
          <cell r="CG800">
            <v>0</v>
          </cell>
          <cell r="CH800">
            <v>0</v>
          </cell>
          <cell r="CI800">
            <v>0</v>
          </cell>
          <cell r="CJ800">
            <v>0</v>
          </cell>
          <cell r="CK800">
            <v>0</v>
          </cell>
          <cell r="CL800">
            <v>0</v>
          </cell>
          <cell r="CM800">
            <v>0</v>
          </cell>
          <cell r="CN800">
            <v>0</v>
          </cell>
          <cell r="CO800">
            <v>0</v>
          </cell>
          <cell r="CP800">
            <v>0</v>
          </cell>
          <cell r="CQ800">
            <v>0</v>
          </cell>
          <cell r="CR800">
            <v>0</v>
          </cell>
          <cell r="CS800">
            <v>0</v>
          </cell>
          <cell r="CT800">
            <v>0</v>
          </cell>
          <cell r="CU800">
            <v>0</v>
          </cell>
          <cell r="CV800">
            <v>0</v>
          </cell>
          <cell r="CW800">
            <v>0</v>
          </cell>
          <cell r="CX800">
            <v>0</v>
          </cell>
          <cell r="CY800">
            <v>0</v>
          </cell>
          <cell r="CZ800">
            <v>0</v>
          </cell>
          <cell r="DA800">
            <v>0</v>
          </cell>
          <cell r="DB800">
            <v>0</v>
          </cell>
          <cell r="DC800">
            <v>0</v>
          </cell>
          <cell r="DD800">
            <v>0</v>
          </cell>
          <cell r="DE800">
            <v>0</v>
          </cell>
          <cell r="DF800">
            <v>0</v>
          </cell>
          <cell r="DG800">
            <v>0</v>
          </cell>
          <cell r="DH800">
            <v>0</v>
          </cell>
          <cell r="DI800">
            <v>0</v>
          </cell>
          <cell r="DJ800">
            <v>0</v>
          </cell>
          <cell r="DK800">
            <v>0</v>
          </cell>
          <cell r="DL800">
            <v>0</v>
          </cell>
          <cell r="DM800">
            <v>0</v>
          </cell>
          <cell r="DN800">
            <v>0</v>
          </cell>
          <cell r="DO800">
            <v>0</v>
          </cell>
          <cell r="DP800">
            <v>0</v>
          </cell>
          <cell r="DQ800">
            <v>0</v>
          </cell>
          <cell r="DR800">
            <v>0</v>
          </cell>
          <cell r="DS800">
            <v>0</v>
          </cell>
          <cell r="DT800">
            <v>0</v>
          </cell>
          <cell r="DU800">
            <v>0</v>
          </cell>
          <cell r="DV800">
            <v>0</v>
          </cell>
          <cell r="DW800">
            <v>0</v>
          </cell>
          <cell r="DX800">
            <v>0</v>
          </cell>
          <cell r="DY800">
            <v>0</v>
          </cell>
          <cell r="DZ800">
            <v>0</v>
          </cell>
          <cell r="EA800">
            <v>0</v>
          </cell>
          <cell r="EB800">
            <v>0</v>
          </cell>
          <cell r="EC800">
            <v>0</v>
          </cell>
          <cell r="ED800">
            <v>0</v>
          </cell>
        </row>
        <row r="801">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0</v>
          </cell>
          <cell r="CB801">
            <v>0</v>
          </cell>
          <cell r="CC801">
            <v>0</v>
          </cell>
          <cell r="CD801">
            <v>0</v>
          </cell>
          <cell r="CE801">
            <v>0</v>
          </cell>
          <cell r="CF801">
            <v>0</v>
          </cell>
          <cell r="CG801">
            <v>0</v>
          </cell>
          <cell r="CH801">
            <v>0</v>
          </cell>
          <cell r="CI801">
            <v>0</v>
          </cell>
          <cell r="CJ801">
            <v>0</v>
          </cell>
          <cell r="CK801">
            <v>0</v>
          </cell>
          <cell r="CL801">
            <v>0</v>
          </cell>
          <cell r="CM801">
            <v>0</v>
          </cell>
          <cell r="CN801">
            <v>0</v>
          </cell>
          <cell r="CO801">
            <v>0</v>
          </cell>
          <cell r="CP801">
            <v>0</v>
          </cell>
          <cell r="CQ801">
            <v>0</v>
          </cell>
          <cell r="CR801">
            <v>0</v>
          </cell>
          <cell r="CS801">
            <v>0</v>
          </cell>
          <cell r="CT801">
            <v>0</v>
          </cell>
          <cell r="CU801">
            <v>0</v>
          </cell>
          <cell r="CV801">
            <v>0</v>
          </cell>
          <cell r="CW801">
            <v>0</v>
          </cell>
          <cell r="CX801">
            <v>0</v>
          </cell>
          <cell r="CY801">
            <v>0</v>
          </cell>
          <cell r="CZ801">
            <v>0</v>
          </cell>
          <cell r="DA801">
            <v>0</v>
          </cell>
          <cell r="DB801">
            <v>0</v>
          </cell>
          <cell r="DC801">
            <v>0</v>
          </cell>
          <cell r="DD801">
            <v>0</v>
          </cell>
          <cell r="DE801">
            <v>0</v>
          </cell>
          <cell r="DF801">
            <v>0</v>
          </cell>
          <cell r="DG801">
            <v>0</v>
          </cell>
          <cell r="DH801">
            <v>0</v>
          </cell>
          <cell r="DI801">
            <v>0</v>
          </cell>
          <cell r="DJ801">
            <v>0</v>
          </cell>
          <cell r="DK801">
            <v>0</v>
          </cell>
          <cell r="DL801">
            <v>0</v>
          </cell>
          <cell r="DM801">
            <v>0</v>
          </cell>
          <cell r="DN801">
            <v>0</v>
          </cell>
          <cell r="DO801">
            <v>0</v>
          </cell>
          <cell r="DP801">
            <v>0</v>
          </cell>
          <cell r="DQ801">
            <v>0</v>
          </cell>
          <cell r="DR801">
            <v>0</v>
          </cell>
          <cell r="DS801">
            <v>0</v>
          </cell>
          <cell r="DT801">
            <v>0</v>
          </cell>
          <cell r="DU801">
            <v>0</v>
          </cell>
          <cell r="DV801">
            <v>0</v>
          </cell>
          <cell r="DW801">
            <v>0</v>
          </cell>
          <cell r="DX801">
            <v>0</v>
          </cell>
          <cell r="DY801">
            <v>0</v>
          </cell>
          <cell r="DZ801">
            <v>0</v>
          </cell>
          <cell r="EA801">
            <v>0</v>
          </cell>
          <cell r="EB801">
            <v>0</v>
          </cell>
          <cell r="EC801">
            <v>0</v>
          </cell>
          <cell r="ED801">
            <v>0</v>
          </cell>
        </row>
        <row r="802">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0</v>
          </cell>
          <cell r="CB802">
            <v>0</v>
          </cell>
          <cell r="CC802">
            <v>0</v>
          </cell>
          <cell r="CD802">
            <v>0</v>
          </cell>
          <cell r="CE802">
            <v>0</v>
          </cell>
          <cell r="CF802">
            <v>0</v>
          </cell>
          <cell r="CG802">
            <v>0</v>
          </cell>
          <cell r="CH802">
            <v>0</v>
          </cell>
          <cell r="CI802">
            <v>0</v>
          </cell>
          <cell r="CJ802">
            <v>0</v>
          </cell>
          <cell r="CK802">
            <v>0</v>
          </cell>
          <cell r="CL802">
            <v>0</v>
          </cell>
          <cell r="CM802">
            <v>0</v>
          </cell>
          <cell r="CN802">
            <v>0</v>
          </cell>
          <cell r="CO802">
            <v>0</v>
          </cell>
          <cell r="CP802">
            <v>0</v>
          </cell>
          <cell r="CQ802">
            <v>0</v>
          </cell>
          <cell r="CR802">
            <v>0</v>
          </cell>
          <cell r="CS802">
            <v>0</v>
          </cell>
          <cell r="CT802">
            <v>0</v>
          </cell>
          <cell r="CU802">
            <v>0</v>
          </cell>
          <cell r="CV802">
            <v>0</v>
          </cell>
          <cell r="CW802">
            <v>0</v>
          </cell>
          <cell r="CX802">
            <v>0</v>
          </cell>
          <cell r="CY802">
            <v>0</v>
          </cell>
          <cell r="CZ802">
            <v>0</v>
          </cell>
          <cell r="DA802">
            <v>0</v>
          </cell>
          <cell r="DB802">
            <v>0</v>
          </cell>
          <cell r="DC802">
            <v>0</v>
          </cell>
          <cell r="DD802">
            <v>0</v>
          </cell>
          <cell r="DE802">
            <v>0</v>
          </cell>
          <cell r="DF802">
            <v>0</v>
          </cell>
          <cell r="DG802">
            <v>0</v>
          </cell>
          <cell r="DH802">
            <v>0</v>
          </cell>
          <cell r="DI802">
            <v>0</v>
          </cell>
          <cell r="DJ802">
            <v>0</v>
          </cell>
          <cell r="DK802">
            <v>0</v>
          </cell>
          <cell r="DL802">
            <v>0</v>
          </cell>
          <cell r="DM802">
            <v>0</v>
          </cell>
          <cell r="DN802">
            <v>0</v>
          </cell>
          <cell r="DO802">
            <v>0</v>
          </cell>
          <cell r="DP802">
            <v>0</v>
          </cell>
          <cell r="DQ802">
            <v>0</v>
          </cell>
          <cell r="DR802">
            <v>0</v>
          </cell>
          <cell r="DS802">
            <v>0</v>
          </cell>
          <cell r="DT802">
            <v>0</v>
          </cell>
          <cell r="DU802">
            <v>0</v>
          </cell>
          <cell r="DV802">
            <v>0</v>
          </cell>
          <cell r="DW802">
            <v>0</v>
          </cell>
          <cell r="DX802">
            <v>0</v>
          </cell>
          <cell r="DY802">
            <v>0</v>
          </cell>
          <cell r="DZ802">
            <v>0</v>
          </cell>
          <cell r="EA802">
            <v>0</v>
          </cell>
          <cell r="EB802">
            <v>0</v>
          </cell>
          <cell r="EC802">
            <v>0</v>
          </cell>
          <cell r="ED802">
            <v>0</v>
          </cell>
        </row>
        <row r="803">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0</v>
          </cell>
          <cell r="CB803">
            <v>0</v>
          </cell>
          <cell r="CC803">
            <v>0</v>
          </cell>
          <cell r="CD803">
            <v>0</v>
          </cell>
          <cell r="CE803">
            <v>0</v>
          </cell>
          <cell r="CF803">
            <v>0</v>
          </cell>
          <cell r="CG803">
            <v>0</v>
          </cell>
          <cell r="CH803">
            <v>0</v>
          </cell>
          <cell r="CI803">
            <v>0</v>
          </cell>
          <cell r="CJ803">
            <v>0</v>
          </cell>
          <cell r="CK803">
            <v>0</v>
          </cell>
          <cell r="CL803">
            <v>0</v>
          </cell>
          <cell r="CM803">
            <v>0</v>
          </cell>
          <cell r="CN803">
            <v>0</v>
          </cell>
          <cell r="CO803">
            <v>0</v>
          </cell>
          <cell r="CP803">
            <v>0</v>
          </cell>
          <cell r="CQ803">
            <v>0</v>
          </cell>
          <cell r="CR803">
            <v>0</v>
          </cell>
          <cell r="CS803">
            <v>0</v>
          </cell>
          <cell r="CT803">
            <v>0</v>
          </cell>
          <cell r="CU803">
            <v>0</v>
          </cell>
          <cell r="CV803">
            <v>0</v>
          </cell>
          <cell r="CW803">
            <v>0</v>
          </cell>
          <cell r="CX803">
            <v>0</v>
          </cell>
          <cell r="CY803">
            <v>0</v>
          </cell>
          <cell r="CZ803">
            <v>0</v>
          </cell>
          <cell r="DA803">
            <v>0</v>
          </cell>
          <cell r="DB803">
            <v>0</v>
          </cell>
          <cell r="DC803">
            <v>0</v>
          </cell>
          <cell r="DD803">
            <v>0</v>
          </cell>
          <cell r="DE803">
            <v>0</v>
          </cell>
          <cell r="DF803">
            <v>0</v>
          </cell>
          <cell r="DG803">
            <v>0</v>
          </cell>
          <cell r="DH803">
            <v>0</v>
          </cell>
          <cell r="DI803">
            <v>0</v>
          </cell>
          <cell r="DJ803">
            <v>0</v>
          </cell>
          <cell r="DK803">
            <v>0</v>
          </cell>
          <cell r="DL803">
            <v>0</v>
          </cell>
          <cell r="DM803">
            <v>0</v>
          </cell>
          <cell r="DN803">
            <v>0</v>
          </cell>
          <cell r="DO803">
            <v>0</v>
          </cell>
          <cell r="DP803">
            <v>0</v>
          </cell>
          <cell r="DQ803">
            <v>0</v>
          </cell>
          <cell r="DR803">
            <v>0</v>
          </cell>
          <cell r="DS803">
            <v>0</v>
          </cell>
          <cell r="DT803">
            <v>0</v>
          </cell>
          <cell r="DU803">
            <v>0</v>
          </cell>
          <cell r="DV803">
            <v>0</v>
          </cell>
          <cell r="DW803">
            <v>0</v>
          </cell>
          <cell r="DX803">
            <v>0</v>
          </cell>
          <cell r="DY803">
            <v>0</v>
          </cell>
          <cell r="DZ803">
            <v>0</v>
          </cell>
          <cell r="EA803">
            <v>0</v>
          </cell>
          <cell r="EB803">
            <v>0</v>
          </cell>
          <cell r="EC803">
            <v>0</v>
          </cell>
          <cell r="ED803">
            <v>0</v>
          </cell>
        </row>
        <row r="804">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0</v>
          </cell>
          <cell r="CB804">
            <v>0</v>
          </cell>
          <cell r="CC804">
            <v>0</v>
          </cell>
          <cell r="CD804">
            <v>0</v>
          </cell>
          <cell r="CE804">
            <v>0</v>
          </cell>
          <cell r="CF804">
            <v>0</v>
          </cell>
          <cell r="CG804">
            <v>0</v>
          </cell>
          <cell r="CH804">
            <v>0</v>
          </cell>
          <cell r="CI804">
            <v>0</v>
          </cell>
          <cell r="CJ804">
            <v>0</v>
          </cell>
          <cell r="CK804">
            <v>0</v>
          </cell>
          <cell r="CL804">
            <v>0</v>
          </cell>
          <cell r="CM804">
            <v>0</v>
          </cell>
          <cell r="CN804">
            <v>0</v>
          </cell>
          <cell r="CO804">
            <v>0</v>
          </cell>
          <cell r="CP804">
            <v>0</v>
          </cell>
          <cell r="CQ804">
            <v>0</v>
          </cell>
          <cell r="CR804">
            <v>0</v>
          </cell>
          <cell r="CS804">
            <v>0</v>
          </cell>
          <cell r="CT804">
            <v>0</v>
          </cell>
          <cell r="CU804">
            <v>0</v>
          </cell>
          <cell r="CV804">
            <v>0</v>
          </cell>
          <cell r="CW804">
            <v>0</v>
          </cell>
          <cell r="CX804">
            <v>0</v>
          </cell>
          <cell r="CY804">
            <v>0</v>
          </cell>
          <cell r="CZ804">
            <v>0</v>
          </cell>
          <cell r="DA804">
            <v>0</v>
          </cell>
          <cell r="DB804">
            <v>0</v>
          </cell>
          <cell r="DC804">
            <v>0</v>
          </cell>
          <cell r="DD804">
            <v>0</v>
          </cell>
          <cell r="DE804">
            <v>0</v>
          </cell>
          <cell r="DF804">
            <v>0</v>
          </cell>
          <cell r="DG804">
            <v>0</v>
          </cell>
          <cell r="DH804">
            <v>0</v>
          </cell>
          <cell r="DI804">
            <v>0</v>
          </cell>
          <cell r="DJ804">
            <v>0</v>
          </cell>
          <cell r="DK804">
            <v>0</v>
          </cell>
          <cell r="DL804">
            <v>0</v>
          </cell>
          <cell r="DM804">
            <v>0</v>
          </cell>
          <cell r="DN804">
            <v>0</v>
          </cell>
          <cell r="DO804">
            <v>0</v>
          </cell>
          <cell r="DP804">
            <v>0</v>
          </cell>
          <cell r="DQ804">
            <v>0</v>
          </cell>
          <cell r="DR804">
            <v>0</v>
          </cell>
          <cell r="DS804">
            <v>0</v>
          </cell>
          <cell r="DT804">
            <v>0</v>
          </cell>
          <cell r="DU804">
            <v>0</v>
          </cell>
          <cell r="DV804">
            <v>0</v>
          </cell>
          <cell r="DW804">
            <v>0</v>
          </cell>
          <cell r="DX804">
            <v>0</v>
          </cell>
          <cell r="DY804">
            <v>0</v>
          </cell>
          <cell r="DZ804">
            <v>0</v>
          </cell>
          <cell r="EA804">
            <v>0</v>
          </cell>
          <cell r="EB804">
            <v>0</v>
          </cell>
          <cell r="EC804">
            <v>0</v>
          </cell>
          <cell r="ED804">
            <v>0</v>
          </cell>
        </row>
        <row r="805">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0</v>
          </cell>
          <cell r="CB805">
            <v>0</v>
          </cell>
          <cell r="CC805">
            <v>0</v>
          </cell>
          <cell r="CD805">
            <v>0</v>
          </cell>
          <cell r="CE805">
            <v>0</v>
          </cell>
          <cell r="CF805">
            <v>0</v>
          </cell>
          <cell r="CG805">
            <v>0</v>
          </cell>
          <cell r="CH805">
            <v>0</v>
          </cell>
          <cell r="CI805">
            <v>0</v>
          </cell>
          <cell r="CJ805">
            <v>0</v>
          </cell>
          <cell r="CK805">
            <v>0</v>
          </cell>
          <cell r="CL805">
            <v>0</v>
          </cell>
          <cell r="CM805">
            <v>0</v>
          </cell>
          <cell r="CN805">
            <v>0</v>
          </cell>
          <cell r="CO805">
            <v>0</v>
          </cell>
          <cell r="CP805">
            <v>0</v>
          </cell>
          <cell r="CQ805">
            <v>0</v>
          </cell>
          <cell r="CR805">
            <v>0</v>
          </cell>
          <cell r="CS805">
            <v>0</v>
          </cell>
          <cell r="CT805">
            <v>0</v>
          </cell>
          <cell r="CU805">
            <v>0</v>
          </cell>
          <cell r="CV805">
            <v>0</v>
          </cell>
          <cell r="CW805">
            <v>0</v>
          </cell>
          <cell r="CX805">
            <v>0</v>
          </cell>
          <cell r="CY805">
            <v>0</v>
          </cell>
          <cell r="CZ805">
            <v>0</v>
          </cell>
          <cell r="DA805">
            <v>0</v>
          </cell>
          <cell r="DB805">
            <v>0</v>
          </cell>
          <cell r="DC805">
            <v>0</v>
          </cell>
          <cell r="DD805">
            <v>0</v>
          </cell>
          <cell r="DE805">
            <v>0</v>
          </cell>
          <cell r="DF805">
            <v>0</v>
          </cell>
          <cell r="DG805">
            <v>0</v>
          </cell>
          <cell r="DH805">
            <v>0</v>
          </cell>
          <cell r="DI805">
            <v>0</v>
          </cell>
          <cell r="DJ805">
            <v>0</v>
          </cell>
          <cell r="DK805">
            <v>0</v>
          </cell>
          <cell r="DL805">
            <v>0</v>
          </cell>
          <cell r="DM805">
            <v>0</v>
          </cell>
          <cell r="DN805">
            <v>0</v>
          </cell>
          <cell r="DO805">
            <v>0</v>
          </cell>
          <cell r="DP805">
            <v>0</v>
          </cell>
          <cell r="DQ805">
            <v>0</v>
          </cell>
          <cell r="DR805">
            <v>0</v>
          </cell>
          <cell r="DS805">
            <v>0</v>
          </cell>
          <cell r="DT805">
            <v>0</v>
          </cell>
          <cell r="DU805">
            <v>0</v>
          </cell>
          <cell r="DV805">
            <v>0</v>
          </cell>
          <cell r="DW805">
            <v>0</v>
          </cell>
          <cell r="DX805">
            <v>0</v>
          </cell>
          <cell r="DY805">
            <v>0</v>
          </cell>
          <cell r="DZ805">
            <v>0</v>
          </cell>
          <cell r="EA805">
            <v>0</v>
          </cell>
          <cell r="EB805">
            <v>0</v>
          </cell>
          <cell r="EC805">
            <v>0</v>
          </cell>
          <cell r="ED805">
            <v>0</v>
          </cell>
        </row>
        <row r="806">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0</v>
          </cell>
          <cell r="CB806">
            <v>0</v>
          </cell>
          <cell r="CC806">
            <v>0</v>
          </cell>
          <cell r="CD806">
            <v>0</v>
          </cell>
          <cell r="CE806">
            <v>0</v>
          </cell>
          <cell r="CF806">
            <v>0</v>
          </cell>
          <cell r="CG806">
            <v>0</v>
          </cell>
          <cell r="CH806">
            <v>0</v>
          </cell>
          <cell r="CI806">
            <v>0</v>
          </cell>
          <cell r="CJ806">
            <v>0</v>
          </cell>
          <cell r="CK806">
            <v>0</v>
          </cell>
          <cell r="CL806">
            <v>0</v>
          </cell>
          <cell r="CM806">
            <v>0</v>
          </cell>
          <cell r="CN806">
            <v>0</v>
          </cell>
          <cell r="CO806">
            <v>0</v>
          </cell>
          <cell r="CP806">
            <v>0</v>
          </cell>
          <cell r="CQ806">
            <v>0</v>
          </cell>
          <cell r="CR806">
            <v>0</v>
          </cell>
          <cell r="CS806">
            <v>0</v>
          </cell>
          <cell r="CT806">
            <v>0</v>
          </cell>
          <cell r="CU806">
            <v>0</v>
          </cell>
          <cell r="CV806">
            <v>0</v>
          </cell>
          <cell r="CW806">
            <v>0</v>
          </cell>
          <cell r="CX806">
            <v>0</v>
          </cell>
          <cell r="CY806">
            <v>0</v>
          </cell>
          <cell r="CZ806">
            <v>0</v>
          </cell>
          <cell r="DA806">
            <v>0</v>
          </cell>
          <cell r="DB806">
            <v>0</v>
          </cell>
          <cell r="DC806">
            <v>0</v>
          </cell>
          <cell r="DD806">
            <v>0</v>
          </cell>
          <cell r="DE806">
            <v>0</v>
          </cell>
          <cell r="DF806">
            <v>0</v>
          </cell>
          <cell r="DG806">
            <v>0</v>
          </cell>
          <cell r="DH806">
            <v>0</v>
          </cell>
          <cell r="DI806">
            <v>0</v>
          </cell>
          <cell r="DJ806">
            <v>0</v>
          </cell>
          <cell r="DK806">
            <v>0</v>
          </cell>
          <cell r="DL806">
            <v>0</v>
          </cell>
          <cell r="DM806">
            <v>0</v>
          </cell>
          <cell r="DN806">
            <v>0</v>
          </cell>
          <cell r="DO806">
            <v>0</v>
          </cell>
          <cell r="DP806">
            <v>0</v>
          </cell>
          <cell r="DQ806">
            <v>0</v>
          </cell>
          <cell r="DR806">
            <v>0</v>
          </cell>
          <cell r="DS806">
            <v>0</v>
          </cell>
          <cell r="DT806">
            <v>0</v>
          </cell>
          <cell r="DU806">
            <v>0</v>
          </cell>
          <cell r="DV806">
            <v>0</v>
          </cell>
          <cell r="DW806">
            <v>0</v>
          </cell>
          <cell r="DX806">
            <v>0</v>
          </cell>
          <cell r="DY806">
            <v>0</v>
          </cell>
          <cell r="DZ806">
            <v>0</v>
          </cell>
          <cell r="EA806">
            <v>0</v>
          </cell>
          <cell r="EB806">
            <v>0</v>
          </cell>
          <cell r="EC806">
            <v>0</v>
          </cell>
          <cell r="ED806">
            <v>0</v>
          </cell>
        </row>
        <row r="807">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0</v>
          </cell>
          <cell r="CB807">
            <v>0</v>
          </cell>
          <cell r="CC807">
            <v>0</v>
          </cell>
          <cell r="CD807">
            <v>0</v>
          </cell>
          <cell r="CE807">
            <v>0</v>
          </cell>
          <cell r="CF807">
            <v>0</v>
          </cell>
          <cell r="CG807">
            <v>0</v>
          </cell>
          <cell r="CH807">
            <v>0</v>
          </cell>
          <cell r="CI807">
            <v>0</v>
          </cell>
          <cell r="CJ807">
            <v>0</v>
          </cell>
          <cell r="CK807">
            <v>0</v>
          </cell>
          <cell r="CL807">
            <v>0</v>
          </cell>
          <cell r="CM807">
            <v>0</v>
          </cell>
          <cell r="CN807">
            <v>0</v>
          </cell>
          <cell r="CO807">
            <v>0</v>
          </cell>
          <cell r="CP807">
            <v>0</v>
          </cell>
          <cell r="CQ807">
            <v>0</v>
          </cell>
          <cell r="CR807">
            <v>0</v>
          </cell>
          <cell r="CS807">
            <v>0</v>
          </cell>
          <cell r="CT807">
            <v>0</v>
          </cell>
          <cell r="CU807">
            <v>0</v>
          </cell>
          <cell r="CV807">
            <v>0</v>
          </cell>
          <cell r="CW807">
            <v>0</v>
          </cell>
          <cell r="CX807">
            <v>0</v>
          </cell>
          <cell r="CY807">
            <v>0</v>
          </cell>
          <cell r="CZ807">
            <v>0</v>
          </cell>
          <cell r="DA807">
            <v>0</v>
          </cell>
          <cell r="DB807">
            <v>0</v>
          </cell>
          <cell r="DC807">
            <v>0</v>
          </cell>
          <cell r="DD807">
            <v>0</v>
          </cell>
          <cell r="DE807">
            <v>0</v>
          </cell>
          <cell r="DF807">
            <v>0</v>
          </cell>
          <cell r="DG807">
            <v>0</v>
          </cell>
          <cell r="DH807">
            <v>0</v>
          </cell>
          <cell r="DI807">
            <v>0</v>
          </cell>
          <cell r="DJ807">
            <v>0</v>
          </cell>
          <cell r="DK807">
            <v>0</v>
          </cell>
          <cell r="DL807">
            <v>0</v>
          </cell>
          <cell r="DM807">
            <v>0</v>
          </cell>
          <cell r="DN807">
            <v>0</v>
          </cell>
          <cell r="DO807">
            <v>0</v>
          </cell>
          <cell r="DP807">
            <v>0</v>
          </cell>
          <cell r="DQ807">
            <v>0</v>
          </cell>
          <cell r="DR807">
            <v>0</v>
          </cell>
          <cell r="DS807">
            <v>0</v>
          </cell>
          <cell r="DT807">
            <v>0</v>
          </cell>
          <cell r="DU807">
            <v>0</v>
          </cell>
          <cell r="DV807">
            <v>0</v>
          </cell>
          <cell r="DW807">
            <v>0</v>
          </cell>
          <cell r="DX807">
            <v>0</v>
          </cell>
          <cell r="DY807">
            <v>0</v>
          </cell>
          <cell r="DZ807">
            <v>0</v>
          </cell>
          <cell r="EA807">
            <v>0</v>
          </cell>
          <cell r="EB807">
            <v>0</v>
          </cell>
          <cell r="EC807">
            <v>0</v>
          </cell>
          <cell r="ED807">
            <v>0</v>
          </cell>
        </row>
        <row r="808">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0</v>
          </cell>
          <cell r="CB808">
            <v>0</v>
          </cell>
          <cell r="CC808">
            <v>0</v>
          </cell>
          <cell r="CD808">
            <v>0</v>
          </cell>
          <cell r="CE808">
            <v>0</v>
          </cell>
          <cell r="CF808">
            <v>0</v>
          </cell>
          <cell r="CG808">
            <v>0</v>
          </cell>
          <cell r="CH808">
            <v>0</v>
          </cell>
          <cell r="CI808">
            <v>0</v>
          </cell>
          <cell r="CJ808">
            <v>0</v>
          </cell>
          <cell r="CK808">
            <v>0</v>
          </cell>
          <cell r="CL808">
            <v>0</v>
          </cell>
          <cell r="CM808">
            <v>0</v>
          </cell>
          <cell r="CN808">
            <v>0</v>
          </cell>
          <cell r="CO808">
            <v>0</v>
          </cell>
          <cell r="CP808">
            <v>0</v>
          </cell>
          <cell r="CQ808">
            <v>0</v>
          </cell>
          <cell r="CR808">
            <v>0</v>
          </cell>
          <cell r="CS808">
            <v>0</v>
          </cell>
          <cell r="CT808">
            <v>0</v>
          </cell>
          <cell r="CU808">
            <v>0</v>
          </cell>
          <cell r="CV808">
            <v>0</v>
          </cell>
          <cell r="CW808">
            <v>0</v>
          </cell>
          <cell r="CX808">
            <v>0</v>
          </cell>
          <cell r="CY808">
            <v>0</v>
          </cell>
          <cell r="CZ808">
            <v>0</v>
          </cell>
          <cell r="DA808">
            <v>0</v>
          </cell>
          <cell r="DB808">
            <v>0</v>
          </cell>
          <cell r="DC808">
            <v>0</v>
          </cell>
          <cell r="DD808">
            <v>0</v>
          </cell>
          <cell r="DE808">
            <v>0</v>
          </cell>
          <cell r="DF808">
            <v>0</v>
          </cell>
          <cell r="DG808">
            <v>0</v>
          </cell>
          <cell r="DH808">
            <v>0</v>
          </cell>
          <cell r="DI808">
            <v>0</v>
          </cell>
          <cell r="DJ808">
            <v>0</v>
          </cell>
          <cell r="DK808">
            <v>0</v>
          </cell>
          <cell r="DL808">
            <v>0</v>
          </cell>
          <cell r="DM808">
            <v>0</v>
          </cell>
          <cell r="DN808">
            <v>0</v>
          </cell>
          <cell r="DO808">
            <v>0</v>
          </cell>
          <cell r="DP808">
            <v>0</v>
          </cell>
          <cell r="DQ808">
            <v>0</v>
          </cell>
          <cell r="DR808">
            <v>0</v>
          </cell>
          <cell r="DS808">
            <v>0</v>
          </cell>
          <cell r="DT808">
            <v>0</v>
          </cell>
          <cell r="DU808">
            <v>0</v>
          </cell>
          <cell r="DV808">
            <v>0</v>
          </cell>
          <cell r="DW808">
            <v>0</v>
          </cell>
          <cell r="DX808">
            <v>0</v>
          </cell>
          <cell r="DY808">
            <v>0</v>
          </cell>
          <cell r="DZ808">
            <v>0</v>
          </cell>
          <cell r="EA808">
            <v>0</v>
          </cell>
          <cell r="EB808">
            <v>0</v>
          </cell>
          <cell r="EC808">
            <v>0</v>
          </cell>
          <cell r="ED808">
            <v>0</v>
          </cell>
        </row>
        <row r="809">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0</v>
          </cell>
          <cell r="CB809">
            <v>0</v>
          </cell>
          <cell r="CC809">
            <v>0</v>
          </cell>
          <cell r="CD809">
            <v>0</v>
          </cell>
          <cell r="CE809">
            <v>0</v>
          </cell>
          <cell r="CF809">
            <v>0</v>
          </cell>
          <cell r="CG809">
            <v>0</v>
          </cell>
          <cell r="CH809">
            <v>0</v>
          </cell>
          <cell r="CI809">
            <v>0</v>
          </cell>
          <cell r="CJ809">
            <v>0</v>
          </cell>
          <cell r="CK809">
            <v>0</v>
          </cell>
          <cell r="CL809">
            <v>0</v>
          </cell>
          <cell r="CM809">
            <v>0</v>
          </cell>
          <cell r="CN809">
            <v>0</v>
          </cell>
          <cell r="CO809">
            <v>0</v>
          </cell>
          <cell r="CP809">
            <v>0</v>
          </cell>
          <cell r="CQ809">
            <v>0</v>
          </cell>
          <cell r="CR809">
            <v>0</v>
          </cell>
          <cell r="CS809">
            <v>0</v>
          </cell>
          <cell r="CT809">
            <v>0</v>
          </cell>
          <cell r="CU809">
            <v>0</v>
          </cell>
          <cell r="CV809">
            <v>0</v>
          </cell>
          <cell r="CW809">
            <v>0</v>
          </cell>
          <cell r="CX809">
            <v>0</v>
          </cell>
          <cell r="CY809">
            <v>0</v>
          </cell>
          <cell r="CZ809">
            <v>0</v>
          </cell>
          <cell r="DA809">
            <v>0</v>
          </cell>
          <cell r="DB809">
            <v>0</v>
          </cell>
          <cell r="DC809">
            <v>0</v>
          </cell>
          <cell r="DD809">
            <v>0</v>
          </cell>
          <cell r="DE809">
            <v>0</v>
          </cell>
          <cell r="DF809">
            <v>0</v>
          </cell>
          <cell r="DG809">
            <v>0</v>
          </cell>
          <cell r="DH809">
            <v>0</v>
          </cell>
          <cell r="DI809">
            <v>0</v>
          </cell>
          <cell r="DJ809">
            <v>0</v>
          </cell>
          <cell r="DK809">
            <v>0</v>
          </cell>
          <cell r="DL809">
            <v>0</v>
          </cell>
          <cell r="DM809">
            <v>0</v>
          </cell>
          <cell r="DN809">
            <v>0</v>
          </cell>
          <cell r="DO809">
            <v>0</v>
          </cell>
          <cell r="DP809">
            <v>0</v>
          </cell>
          <cell r="DQ809">
            <v>0</v>
          </cell>
          <cell r="DR809">
            <v>0</v>
          </cell>
          <cell r="DS809">
            <v>0</v>
          </cell>
          <cell r="DT809">
            <v>0</v>
          </cell>
          <cell r="DU809">
            <v>0</v>
          </cell>
          <cell r="DV809">
            <v>0</v>
          </cell>
          <cell r="DW809">
            <v>0</v>
          </cell>
          <cell r="DX809">
            <v>0</v>
          </cell>
          <cell r="DY809">
            <v>0</v>
          </cell>
          <cell r="DZ809">
            <v>0</v>
          </cell>
          <cell r="EA809">
            <v>0</v>
          </cell>
          <cell r="EB809">
            <v>0</v>
          </cell>
          <cell r="EC809">
            <v>0</v>
          </cell>
          <cell r="ED809">
            <v>0</v>
          </cell>
          <cell r="EE809">
            <v>0</v>
          </cell>
        </row>
        <row r="810">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-37653.560000000522</v>
          </cell>
          <cell r="AS810">
            <v>-4815.7172999996692</v>
          </cell>
          <cell r="AT810">
            <v>-3759.7616200000048</v>
          </cell>
          <cell r="AU810">
            <v>-3835.1116480000783</v>
          </cell>
          <cell r="AV810">
            <v>-3205.4153449998703</v>
          </cell>
          <cell r="AW810">
            <v>-2297.5182900000364</v>
          </cell>
          <cell r="AX810">
            <v>-2137.5509301000275</v>
          </cell>
          <cell r="AY810">
            <v>-1660.9849046000745</v>
          </cell>
          <cell r="AZ810">
            <v>-1735.2634989999933</v>
          </cell>
          <cell r="BA810">
            <v>-2171.0251193000004</v>
          </cell>
          <cell r="BB810">
            <v>-3055.4389039999805</v>
          </cell>
          <cell r="BC810">
            <v>-4462.6072400000412</v>
          </cell>
          <cell r="BD810">
            <v>-4517.1652000001632</v>
          </cell>
          <cell r="BE810">
            <v>-37653.560000000522</v>
          </cell>
          <cell r="BF810">
            <v>-4815.717299999902</v>
          </cell>
          <cell r="BG810">
            <v>-3759.7616200000048</v>
          </cell>
          <cell r="BH810">
            <v>-3835.1116480000783</v>
          </cell>
          <cell r="BI810">
            <v>-3205.4153449998703</v>
          </cell>
          <cell r="BJ810">
            <v>-2297.5182899999199</v>
          </cell>
          <cell r="BK810">
            <v>-2137.5509301000275</v>
          </cell>
          <cell r="BL810">
            <v>-1660.9849045999581</v>
          </cell>
          <cell r="BM810">
            <v>-1735.2634989999933</v>
          </cell>
          <cell r="BN810">
            <v>-2171.0251193000004</v>
          </cell>
          <cell r="BO810">
            <v>-3055.4389039999805</v>
          </cell>
          <cell r="BP810">
            <v>-4462.6072400000412</v>
          </cell>
          <cell r="BQ810">
            <v>-4517.1652000001632</v>
          </cell>
          <cell r="BR810">
            <v>-37653.560000000522</v>
          </cell>
          <cell r="BS810">
            <v>-4815.7172999996692</v>
          </cell>
          <cell r="BT810">
            <v>-3759.7616200000048</v>
          </cell>
          <cell r="BU810">
            <v>-3835.1116480000783</v>
          </cell>
          <cell r="BV810">
            <v>-3205.4153449998703</v>
          </cell>
          <cell r="BW810">
            <v>-2297.5182900000364</v>
          </cell>
          <cell r="BX810">
            <v>-2137.5509301000275</v>
          </cell>
          <cell r="BY810">
            <v>-1660.9849046000745</v>
          </cell>
          <cell r="BZ810">
            <v>-1735.2634989998769</v>
          </cell>
          <cell r="CA810">
            <v>-2171.0251193000004</v>
          </cell>
          <cell r="CB810">
            <v>-3055.4389039999805</v>
          </cell>
          <cell r="CC810">
            <v>-4462.6072400000412</v>
          </cell>
          <cell r="CD810">
            <v>-4517.1652000001632</v>
          </cell>
          <cell r="CE810">
            <v>-37787.837680000812</v>
          </cell>
          <cell r="CF810">
            <v>-4815.717299999902</v>
          </cell>
          <cell r="CG810">
            <v>-3894.0392999998294</v>
          </cell>
          <cell r="CH810">
            <v>-3835.1116479998454</v>
          </cell>
          <cell r="CI810">
            <v>-3205.4153449998703</v>
          </cell>
          <cell r="CJ810">
            <v>-2297.5182900000364</v>
          </cell>
          <cell r="CK810">
            <v>-2137.5509301000275</v>
          </cell>
          <cell r="CL810">
            <v>-1660.9849046000745</v>
          </cell>
          <cell r="CM810">
            <v>-1735.2634989999933</v>
          </cell>
          <cell r="CN810">
            <v>-2171.0251193000004</v>
          </cell>
          <cell r="CO810">
            <v>-3055.4389039999805</v>
          </cell>
          <cell r="CP810">
            <v>-4462.6072399998084</v>
          </cell>
          <cell r="CQ810">
            <v>-4517.1652000001632</v>
          </cell>
          <cell r="CR810">
            <v>-37653.560000000522</v>
          </cell>
          <cell r="CS810">
            <v>-4815.717299999902</v>
          </cell>
          <cell r="CT810">
            <v>-3759.7616200000048</v>
          </cell>
          <cell r="CU810">
            <v>-3835.1116480000783</v>
          </cell>
          <cell r="CV810">
            <v>-3205.4153449998703</v>
          </cell>
          <cell r="CW810">
            <v>-2297.5182900000364</v>
          </cell>
          <cell r="CX810">
            <v>-2137.5509301000275</v>
          </cell>
          <cell r="CY810">
            <v>-1660.9849046000745</v>
          </cell>
          <cell r="CZ810">
            <v>-1735.2634990001097</v>
          </cell>
          <cell r="DA810">
            <v>-2171.0251193000004</v>
          </cell>
          <cell r="DB810">
            <v>-3055.4389039999805</v>
          </cell>
          <cell r="DC810">
            <v>-4462.6072400000412</v>
          </cell>
          <cell r="DD810">
            <v>-4517.1652000001632</v>
          </cell>
          <cell r="DE810">
            <v>-37653.560000000522</v>
          </cell>
          <cell r="DF810">
            <v>-4815.717299999902</v>
          </cell>
          <cell r="DG810">
            <v>-3759.7616200000048</v>
          </cell>
          <cell r="DH810">
            <v>-3835.1116479998454</v>
          </cell>
          <cell r="DI810">
            <v>-3205.4153449998703</v>
          </cell>
          <cell r="DJ810">
            <v>-2297.5182900000364</v>
          </cell>
          <cell r="DK810">
            <v>-2137.5509300999111</v>
          </cell>
          <cell r="DL810">
            <v>-1660.9849045999581</v>
          </cell>
          <cell r="DM810">
            <v>-1735.2634990001097</v>
          </cell>
          <cell r="DN810">
            <v>-2171.0251193000004</v>
          </cell>
          <cell r="DO810">
            <v>-3055.4389039999805</v>
          </cell>
          <cell r="DP810">
            <v>-4462.6072400000412</v>
          </cell>
          <cell r="DQ810">
            <v>-4517.1651999996975</v>
          </cell>
          <cell r="DR810">
            <v>-37653.560000000522</v>
          </cell>
          <cell r="DS810">
            <v>-4815.717299999902</v>
          </cell>
          <cell r="DT810">
            <v>-3759.7616200000048</v>
          </cell>
          <cell r="DU810">
            <v>-3835.1116480000783</v>
          </cell>
          <cell r="DV810">
            <v>-3205.4153450001031</v>
          </cell>
          <cell r="DW810">
            <v>-2297.5182900000364</v>
          </cell>
          <cell r="DX810">
            <v>-2137.5509300999111</v>
          </cell>
          <cell r="DY810">
            <v>-1660.9849045999581</v>
          </cell>
          <cell r="DZ810">
            <v>-1735.2634990001097</v>
          </cell>
          <cell r="EA810">
            <v>-2171.0251193000004</v>
          </cell>
          <cell r="EB810">
            <v>-3055.4389039999805</v>
          </cell>
          <cell r="EC810">
            <v>-4462.6072399998084</v>
          </cell>
          <cell r="ED810">
            <v>-4517.1652000001632</v>
          </cell>
        </row>
        <row r="811">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0</v>
          </cell>
          <cell r="CB811">
            <v>0</v>
          </cell>
          <cell r="CC811">
            <v>0</v>
          </cell>
          <cell r="CD811">
            <v>0</v>
          </cell>
          <cell r="CE811">
            <v>0</v>
          </cell>
          <cell r="CF811">
            <v>0</v>
          </cell>
          <cell r="CG811">
            <v>0</v>
          </cell>
          <cell r="CH811">
            <v>0</v>
          </cell>
          <cell r="CI811">
            <v>0</v>
          </cell>
          <cell r="CJ811">
            <v>0</v>
          </cell>
          <cell r="CK811">
            <v>0</v>
          </cell>
          <cell r="CL811">
            <v>0</v>
          </cell>
          <cell r="CM811">
            <v>0</v>
          </cell>
          <cell r="CN811">
            <v>0</v>
          </cell>
          <cell r="CO811">
            <v>0</v>
          </cell>
          <cell r="CP811">
            <v>0</v>
          </cell>
          <cell r="CQ811">
            <v>0</v>
          </cell>
          <cell r="CR811">
            <v>0</v>
          </cell>
          <cell r="CS811">
            <v>0</v>
          </cell>
          <cell r="CT811">
            <v>0</v>
          </cell>
          <cell r="CU811">
            <v>0</v>
          </cell>
          <cell r="CV811">
            <v>0</v>
          </cell>
          <cell r="CW811">
            <v>0</v>
          </cell>
          <cell r="CX811">
            <v>0</v>
          </cell>
          <cell r="CY811">
            <v>0</v>
          </cell>
          <cell r="CZ811">
            <v>0</v>
          </cell>
          <cell r="DA811">
            <v>0</v>
          </cell>
          <cell r="DB811">
            <v>0</v>
          </cell>
          <cell r="DC811">
            <v>0</v>
          </cell>
          <cell r="DD811">
            <v>0</v>
          </cell>
          <cell r="DE811">
            <v>0</v>
          </cell>
          <cell r="DF811">
            <v>0</v>
          </cell>
          <cell r="DG811">
            <v>0</v>
          </cell>
          <cell r="DH811">
            <v>0</v>
          </cell>
          <cell r="DI811">
            <v>0</v>
          </cell>
          <cell r="DJ811">
            <v>0</v>
          </cell>
          <cell r="DK811">
            <v>0</v>
          </cell>
          <cell r="DL811">
            <v>0</v>
          </cell>
          <cell r="DM811">
            <v>0</v>
          </cell>
          <cell r="DN811">
            <v>0</v>
          </cell>
          <cell r="DO811">
            <v>0</v>
          </cell>
          <cell r="DP811">
            <v>0</v>
          </cell>
          <cell r="DQ811">
            <v>0</v>
          </cell>
          <cell r="DR811">
            <v>0</v>
          </cell>
          <cell r="DS811">
            <v>0</v>
          </cell>
          <cell r="DT811">
            <v>0</v>
          </cell>
          <cell r="DU811">
            <v>0</v>
          </cell>
          <cell r="DV811">
            <v>0</v>
          </cell>
          <cell r="DW811">
            <v>0</v>
          </cell>
          <cell r="DX811">
            <v>0</v>
          </cell>
          <cell r="DY811">
            <v>0</v>
          </cell>
          <cell r="DZ811">
            <v>0</v>
          </cell>
          <cell r="EA811">
            <v>0</v>
          </cell>
          <cell r="EB811">
            <v>0</v>
          </cell>
          <cell r="EC811">
            <v>0</v>
          </cell>
          <cell r="ED811">
            <v>0</v>
          </cell>
          <cell r="EE811">
            <v>0</v>
          </cell>
        </row>
        <row r="812">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-6024.5696000000462</v>
          </cell>
          <cell r="AS812">
            <v>-770.51476799996453</v>
          </cell>
          <cell r="AT812">
            <v>-601.56185920001008</v>
          </cell>
          <cell r="AU812">
            <v>-613.61786368000321</v>
          </cell>
          <cell r="AV812">
            <v>-512.86645519998274</v>
          </cell>
          <cell r="AW812">
            <v>-367.60292639999534</v>
          </cell>
          <cell r="AX812">
            <v>-342.00814881600672</v>
          </cell>
          <cell r="AY812">
            <v>-265.75758473601309</v>
          </cell>
          <cell r="AZ812">
            <v>-277.64215984000475</v>
          </cell>
          <cell r="BA812">
            <v>-347.36401908798143</v>
          </cell>
          <cell r="BB812">
            <v>-488.8702246400062</v>
          </cell>
          <cell r="BC812">
            <v>-714.01715840000543</v>
          </cell>
          <cell r="BD812">
            <v>-722.74643200001447</v>
          </cell>
          <cell r="BE812">
            <v>-6024.5696000000462</v>
          </cell>
          <cell r="BF812">
            <v>-770.51476799996453</v>
          </cell>
          <cell r="BG812">
            <v>-601.56185919998097</v>
          </cell>
          <cell r="BH812">
            <v>-613.61786368000321</v>
          </cell>
          <cell r="BI812">
            <v>-512.86645519998274</v>
          </cell>
          <cell r="BJ812">
            <v>-367.60292639999534</v>
          </cell>
          <cell r="BK812">
            <v>-342.00814881600672</v>
          </cell>
          <cell r="BL812">
            <v>-265.75758473601309</v>
          </cell>
          <cell r="BM812">
            <v>-277.64215984000475</v>
          </cell>
          <cell r="BN812">
            <v>-347.36401908801054</v>
          </cell>
          <cell r="BO812">
            <v>-488.8702246400062</v>
          </cell>
          <cell r="BP812">
            <v>-714.01715840003453</v>
          </cell>
          <cell r="BQ812">
            <v>-722.74643200001447</v>
          </cell>
          <cell r="BR812">
            <v>-6401.1052000001073</v>
          </cell>
          <cell r="BS812">
            <v>-818.67194099992048</v>
          </cell>
          <cell r="BT812">
            <v>-639.15947539999615</v>
          </cell>
          <cell r="BU812">
            <v>-651.96898016001796</v>
          </cell>
          <cell r="BV812">
            <v>-544.92060864996165</v>
          </cell>
          <cell r="BW812">
            <v>-390.57810929999687</v>
          </cell>
          <cell r="BX812">
            <v>-363.38365811700351</v>
          </cell>
          <cell r="BY812">
            <v>-282.36743378199753</v>
          </cell>
          <cell r="BZ812">
            <v>-294.9947948299814</v>
          </cell>
          <cell r="CA812">
            <v>-369.07427028098027</v>
          </cell>
          <cell r="CB812">
            <v>-519.42461367999204</v>
          </cell>
          <cell r="CC812">
            <v>-758.64323080002214</v>
          </cell>
          <cell r="CD812">
            <v>-767.91808400003356</v>
          </cell>
          <cell r="CE812">
            <v>-6423.9324055998586</v>
          </cell>
          <cell r="CF812">
            <v>-818.67194099997869</v>
          </cell>
          <cell r="CG812">
            <v>-661.9866809999512</v>
          </cell>
          <cell r="CH812">
            <v>-651.96898015995976</v>
          </cell>
          <cell r="CI812">
            <v>-544.92060864996165</v>
          </cell>
          <cell r="CJ812">
            <v>-390.57810929999687</v>
          </cell>
          <cell r="CK812">
            <v>-363.38365811700351</v>
          </cell>
          <cell r="CL812">
            <v>-282.36743378202664</v>
          </cell>
          <cell r="CM812">
            <v>-294.99479483001051</v>
          </cell>
          <cell r="CN812">
            <v>-369.07427028100938</v>
          </cell>
          <cell r="CO812">
            <v>-519.42461368002114</v>
          </cell>
          <cell r="CP812">
            <v>-758.64323079999303</v>
          </cell>
          <cell r="CQ812">
            <v>-767.91808400003356</v>
          </cell>
          <cell r="CR812">
            <v>-6777.6408000001684</v>
          </cell>
          <cell r="CS812">
            <v>-866.82911399999284</v>
          </cell>
          <cell r="CT812">
            <v>-676.75709159998223</v>
          </cell>
          <cell r="CU812">
            <v>-690.32009664000361</v>
          </cell>
          <cell r="CV812">
            <v>-576.97476209996967</v>
          </cell>
          <cell r="CW812">
            <v>-413.5532922000275</v>
          </cell>
          <cell r="CX812">
            <v>-384.75916741800029</v>
          </cell>
          <cell r="CY812">
            <v>-298.97728282801108</v>
          </cell>
          <cell r="CZ812">
            <v>-312.34742982004536</v>
          </cell>
          <cell r="DA812">
            <v>-390.78452147400822</v>
          </cell>
          <cell r="DB812">
            <v>-549.97900272000697</v>
          </cell>
          <cell r="DC812">
            <v>-803.26930320000974</v>
          </cell>
          <cell r="DD812">
            <v>-813.08973600002355</v>
          </cell>
          <cell r="DE812">
            <v>-6777.6408000001684</v>
          </cell>
          <cell r="DF812">
            <v>-866.82911399999284</v>
          </cell>
          <cell r="DG812">
            <v>-676.75709160001134</v>
          </cell>
          <cell r="DH812">
            <v>-690.32009663997451</v>
          </cell>
          <cell r="DI812">
            <v>-576.97476209996967</v>
          </cell>
          <cell r="DJ812">
            <v>-413.5532921999984</v>
          </cell>
          <cell r="DK812">
            <v>-384.75916741797118</v>
          </cell>
          <cell r="DL812">
            <v>-298.97728282801108</v>
          </cell>
          <cell r="DM812">
            <v>-312.34742982001626</v>
          </cell>
          <cell r="DN812">
            <v>-390.78452147400822</v>
          </cell>
          <cell r="DO812">
            <v>-549.97900272000697</v>
          </cell>
          <cell r="DP812">
            <v>-803.26930320000974</v>
          </cell>
          <cell r="DQ812">
            <v>-813.08973599996534</v>
          </cell>
          <cell r="DR812">
            <v>-6777.6408000001684</v>
          </cell>
          <cell r="DS812">
            <v>-866.82911399999284</v>
          </cell>
          <cell r="DT812">
            <v>-676.75709160001134</v>
          </cell>
          <cell r="DU812">
            <v>-690.32009664003272</v>
          </cell>
          <cell r="DV812">
            <v>-576.97476209999877</v>
          </cell>
          <cell r="DW812">
            <v>-413.5532921999984</v>
          </cell>
          <cell r="DX812">
            <v>-384.75916741800029</v>
          </cell>
          <cell r="DY812">
            <v>-298.97728282798198</v>
          </cell>
          <cell r="DZ812">
            <v>-312.34742982001626</v>
          </cell>
          <cell r="EA812">
            <v>-390.78452147400822</v>
          </cell>
          <cell r="EB812">
            <v>-549.97900272000697</v>
          </cell>
          <cell r="EC812">
            <v>-803.26930319995154</v>
          </cell>
          <cell r="ED812">
            <v>-813.08973600002355</v>
          </cell>
        </row>
        <row r="813">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0</v>
          </cell>
          <cell r="CB813">
            <v>0</v>
          </cell>
          <cell r="CC813">
            <v>0</v>
          </cell>
          <cell r="CD813">
            <v>0</v>
          </cell>
          <cell r="CE813">
            <v>0</v>
          </cell>
          <cell r="CF813">
            <v>0</v>
          </cell>
          <cell r="CG813">
            <v>0</v>
          </cell>
          <cell r="CH813">
            <v>0</v>
          </cell>
          <cell r="CI813">
            <v>0</v>
          </cell>
          <cell r="CJ813">
            <v>0</v>
          </cell>
          <cell r="CK813">
            <v>0</v>
          </cell>
          <cell r="CL813">
            <v>0</v>
          </cell>
          <cell r="CM813">
            <v>0</v>
          </cell>
          <cell r="CN813">
            <v>0</v>
          </cell>
          <cell r="CO813">
            <v>0</v>
          </cell>
          <cell r="CP813">
            <v>0</v>
          </cell>
          <cell r="CQ813">
            <v>0</v>
          </cell>
          <cell r="CR813">
            <v>0</v>
          </cell>
          <cell r="CS813">
            <v>0</v>
          </cell>
          <cell r="CT813">
            <v>0</v>
          </cell>
          <cell r="CU813">
            <v>0</v>
          </cell>
          <cell r="CV813">
            <v>0</v>
          </cell>
          <cell r="CW813">
            <v>0</v>
          </cell>
          <cell r="CX813">
            <v>0</v>
          </cell>
          <cell r="CY813">
            <v>0</v>
          </cell>
          <cell r="CZ813">
            <v>0</v>
          </cell>
          <cell r="DA813">
            <v>0</v>
          </cell>
          <cell r="DB813">
            <v>0</v>
          </cell>
          <cell r="DC813">
            <v>0</v>
          </cell>
          <cell r="DD813">
            <v>0</v>
          </cell>
          <cell r="DE813">
            <v>0</v>
          </cell>
          <cell r="DF813">
            <v>0</v>
          </cell>
          <cell r="DG813">
            <v>0</v>
          </cell>
          <cell r="DH813">
            <v>0</v>
          </cell>
          <cell r="DI813">
            <v>0</v>
          </cell>
          <cell r="DJ813">
            <v>0</v>
          </cell>
          <cell r="DK813">
            <v>0</v>
          </cell>
          <cell r="DL813">
            <v>0</v>
          </cell>
          <cell r="DM813">
            <v>0</v>
          </cell>
          <cell r="DN813">
            <v>0</v>
          </cell>
          <cell r="DO813">
            <v>0</v>
          </cell>
          <cell r="DP813">
            <v>0</v>
          </cell>
          <cell r="DQ813">
            <v>0</v>
          </cell>
          <cell r="DR813">
            <v>0</v>
          </cell>
          <cell r="DS813">
            <v>0</v>
          </cell>
          <cell r="DT813">
            <v>0</v>
          </cell>
          <cell r="DU813">
            <v>0</v>
          </cell>
          <cell r="DV813">
            <v>0</v>
          </cell>
          <cell r="DW813">
            <v>0</v>
          </cell>
          <cell r="DX813">
            <v>0</v>
          </cell>
          <cell r="DY813">
            <v>0</v>
          </cell>
          <cell r="DZ813">
            <v>0</v>
          </cell>
          <cell r="EA813">
            <v>0</v>
          </cell>
          <cell r="EB813">
            <v>0</v>
          </cell>
          <cell r="EC813">
            <v>0</v>
          </cell>
          <cell r="ED813">
            <v>0</v>
          </cell>
        </row>
        <row r="814">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0</v>
          </cell>
          <cell r="CB814">
            <v>0</v>
          </cell>
          <cell r="CC814">
            <v>0</v>
          </cell>
          <cell r="CD814">
            <v>0</v>
          </cell>
          <cell r="CE814">
            <v>0</v>
          </cell>
          <cell r="CF814">
            <v>0</v>
          </cell>
          <cell r="CG814">
            <v>0</v>
          </cell>
          <cell r="CH814">
            <v>0</v>
          </cell>
          <cell r="CI814">
            <v>0</v>
          </cell>
          <cell r="CJ814">
            <v>0</v>
          </cell>
          <cell r="CK814">
            <v>0</v>
          </cell>
          <cell r="CL814">
            <v>0</v>
          </cell>
          <cell r="CM814">
            <v>0</v>
          </cell>
          <cell r="CN814">
            <v>0</v>
          </cell>
          <cell r="CO814">
            <v>0</v>
          </cell>
          <cell r="CP814">
            <v>0</v>
          </cell>
          <cell r="CQ814">
            <v>0</v>
          </cell>
          <cell r="CR814">
            <v>0</v>
          </cell>
          <cell r="CS814">
            <v>0</v>
          </cell>
          <cell r="CT814">
            <v>0</v>
          </cell>
          <cell r="CU814">
            <v>0</v>
          </cell>
          <cell r="CV814">
            <v>0</v>
          </cell>
          <cell r="CW814">
            <v>0</v>
          </cell>
          <cell r="CX814">
            <v>0</v>
          </cell>
          <cell r="CY814">
            <v>0</v>
          </cell>
          <cell r="CZ814">
            <v>0</v>
          </cell>
          <cell r="DA814">
            <v>0</v>
          </cell>
          <cell r="DB814">
            <v>0</v>
          </cell>
          <cell r="DC814">
            <v>0</v>
          </cell>
          <cell r="DD814">
            <v>0</v>
          </cell>
          <cell r="DE814">
            <v>0</v>
          </cell>
          <cell r="DF814">
            <v>0</v>
          </cell>
          <cell r="DG814">
            <v>0</v>
          </cell>
          <cell r="DH814">
            <v>0</v>
          </cell>
          <cell r="DI814">
            <v>0</v>
          </cell>
          <cell r="DJ814">
            <v>0</v>
          </cell>
          <cell r="DK814">
            <v>0</v>
          </cell>
          <cell r="DL814">
            <v>0</v>
          </cell>
          <cell r="DM814">
            <v>0</v>
          </cell>
          <cell r="DN814">
            <v>0</v>
          </cell>
          <cell r="DO814">
            <v>0</v>
          </cell>
          <cell r="DP814">
            <v>0</v>
          </cell>
          <cell r="DQ814">
            <v>0</v>
          </cell>
          <cell r="DR814">
            <v>0</v>
          </cell>
          <cell r="DS814">
            <v>0</v>
          </cell>
          <cell r="DT814">
            <v>0</v>
          </cell>
          <cell r="DU814">
            <v>0</v>
          </cell>
          <cell r="DV814">
            <v>0</v>
          </cell>
          <cell r="DW814">
            <v>0</v>
          </cell>
          <cell r="DX814">
            <v>0</v>
          </cell>
          <cell r="DY814">
            <v>0</v>
          </cell>
          <cell r="DZ814">
            <v>0</v>
          </cell>
          <cell r="EA814">
            <v>0</v>
          </cell>
          <cell r="EB814">
            <v>0</v>
          </cell>
          <cell r="EC814">
            <v>0</v>
          </cell>
          <cell r="ED814">
            <v>0</v>
          </cell>
        </row>
        <row r="815">
          <cell r="F815">
            <v>2064.39</v>
          </cell>
          <cell r="G815">
            <v>1726.86</v>
          </cell>
          <cell r="H815">
            <v>2109.59</v>
          </cell>
          <cell r="I815">
            <v>1813.23</v>
          </cell>
          <cell r="J815">
            <v>1789.22</v>
          </cell>
          <cell r="K815">
            <v>2245.64</v>
          </cell>
          <cell r="L815">
            <v>2583.9</v>
          </cell>
          <cell r="M815">
            <v>2688.27</v>
          </cell>
          <cell r="N815">
            <v>2638.25</v>
          </cell>
          <cell r="O815">
            <v>2527.7199999999998</v>
          </cell>
          <cell r="P815">
            <v>2521.9</v>
          </cell>
          <cell r="Q815">
            <v>2481.9</v>
          </cell>
          <cell r="R815">
            <v>27190.870000000003</v>
          </cell>
          <cell r="S815">
            <v>2064.39</v>
          </cell>
          <cell r="T815">
            <v>1726.86</v>
          </cell>
          <cell r="U815">
            <v>2109.59</v>
          </cell>
          <cell r="V815">
            <v>1813.23</v>
          </cell>
          <cell r="W815">
            <v>1789.22</v>
          </cell>
          <cell r="X815">
            <v>2245.64</v>
          </cell>
          <cell r="Y815">
            <v>2583.9</v>
          </cell>
          <cell r="Z815">
            <v>2688.27</v>
          </cell>
          <cell r="AA815">
            <v>2638.25</v>
          </cell>
          <cell r="AB815">
            <v>2527.7199999999998</v>
          </cell>
          <cell r="AC815">
            <v>2521.9</v>
          </cell>
          <cell r="AD815">
            <v>2481.9</v>
          </cell>
          <cell r="AE815">
            <v>27270.980000000003</v>
          </cell>
          <cell r="AF815">
            <v>2064.39</v>
          </cell>
          <cell r="AG815">
            <v>1806.97</v>
          </cell>
          <cell r="AH815">
            <v>2109.59</v>
          </cell>
          <cell r="AI815">
            <v>1813.23</v>
          </cell>
          <cell r="AJ815">
            <v>1789.22</v>
          </cell>
          <cell r="AK815">
            <v>2245.64</v>
          </cell>
          <cell r="AL815">
            <v>2583.9</v>
          </cell>
          <cell r="AM815">
            <v>2688.27</v>
          </cell>
          <cell r="AN815">
            <v>2638.25</v>
          </cell>
          <cell r="AO815">
            <v>2527.7199999999998</v>
          </cell>
          <cell r="AP815">
            <v>2521.9</v>
          </cell>
          <cell r="AQ815">
            <v>2481.9</v>
          </cell>
          <cell r="AR815">
            <v>27190.870000000003</v>
          </cell>
          <cell r="AS815">
            <v>2064.39</v>
          </cell>
          <cell r="AT815">
            <v>1726.86</v>
          </cell>
          <cell r="AU815">
            <v>2109.59</v>
          </cell>
          <cell r="AV815">
            <v>1813.23</v>
          </cell>
          <cell r="AW815">
            <v>1789.22</v>
          </cell>
          <cell r="AX815">
            <v>2245.64</v>
          </cell>
          <cell r="AY815">
            <v>2583.9</v>
          </cell>
          <cell r="AZ815">
            <v>2688.27</v>
          </cell>
          <cell r="BA815">
            <v>2638.25</v>
          </cell>
          <cell r="BB815">
            <v>2527.7199999999998</v>
          </cell>
          <cell r="BC815">
            <v>2521.9</v>
          </cell>
          <cell r="BD815">
            <v>2481.9</v>
          </cell>
          <cell r="BE815">
            <v>27190.870000000003</v>
          </cell>
          <cell r="BF815">
            <v>2064.39</v>
          </cell>
          <cell r="BG815">
            <v>1726.86</v>
          </cell>
          <cell r="BH815">
            <v>2109.59</v>
          </cell>
          <cell r="BI815">
            <v>1813.23</v>
          </cell>
          <cell r="BJ815">
            <v>1789.22</v>
          </cell>
          <cell r="BK815">
            <v>2245.64</v>
          </cell>
          <cell r="BL815">
            <v>2583.9</v>
          </cell>
          <cell r="BM815">
            <v>2688.27</v>
          </cell>
          <cell r="BN815">
            <v>2638.25</v>
          </cell>
          <cell r="BO815">
            <v>2527.7199999999998</v>
          </cell>
          <cell r="BP815">
            <v>2521.9</v>
          </cell>
          <cell r="BQ815">
            <v>2481.9</v>
          </cell>
          <cell r="BR815">
            <v>27190.870000000003</v>
          </cell>
          <cell r="BS815">
            <v>2064.39</v>
          </cell>
          <cell r="BT815">
            <v>1726.86</v>
          </cell>
          <cell r="BU815">
            <v>2109.59</v>
          </cell>
          <cell r="BV815">
            <v>1813.23</v>
          </cell>
          <cell r="BW815">
            <v>1789.22</v>
          </cell>
          <cell r="BX815">
            <v>2245.64</v>
          </cell>
          <cell r="BY815">
            <v>2583.9</v>
          </cell>
          <cell r="BZ815">
            <v>2688.27</v>
          </cell>
          <cell r="CA815">
            <v>2638.25</v>
          </cell>
          <cell r="CB815">
            <v>2527.7199999999998</v>
          </cell>
          <cell r="CC815">
            <v>2521.9</v>
          </cell>
          <cell r="CD815">
            <v>2481.9</v>
          </cell>
          <cell r="CE815">
            <v>27270.980000000003</v>
          </cell>
          <cell r="CF815">
            <v>2064.39</v>
          </cell>
          <cell r="CG815">
            <v>1806.97</v>
          </cell>
          <cell r="CH815">
            <v>2109.59</v>
          </cell>
          <cell r="CI815">
            <v>1813.23</v>
          </cell>
          <cell r="CJ815">
            <v>1789.22</v>
          </cell>
          <cell r="CK815">
            <v>2245.64</v>
          </cell>
          <cell r="CL815">
            <v>2583.9</v>
          </cell>
          <cell r="CM815">
            <v>2688.27</v>
          </cell>
          <cell r="CN815">
            <v>2638.25</v>
          </cell>
          <cell r="CO815">
            <v>2527.7199999999998</v>
          </cell>
          <cell r="CP815">
            <v>2521.9</v>
          </cell>
          <cell r="CQ815">
            <v>2481.9</v>
          </cell>
          <cell r="CR815">
            <v>27190.870000000003</v>
          </cell>
          <cell r="CS815">
            <v>2064.39</v>
          </cell>
          <cell r="CT815">
            <v>1726.86</v>
          </cell>
          <cell r="CU815">
            <v>2109.59</v>
          </cell>
          <cell r="CV815">
            <v>1813.23</v>
          </cell>
          <cell r="CW815">
            <v>1789.22</v>
          </cell>
          <cell r="CX815">
            <v>2245.64</v>
          </cell>
          <cell r="CY815">
            <v>2583.9</v>
          </cell>
          <cell r="CZ815">
            <v>2688.27</v>
          </cell>
          <cell r="DA815">
            <v>2638.25</v>
          </cell>
          <cell r="DB815">
            <v>2527.7199999999998</v>
          </cell>
          <cell r="DC815">
            <v>2521.9</v>
          </cell>
          <cell r="DD815">
            <v>2481.9</v>
          </cell>
          <cell r="DE815">
            <v>27190.870000000003</v>
          </cell>
          <cell r="DF815">
            <v>2064.39</v>
          </cell>
          <cell r="DG815">
            <v>1726.86</v>
          </cell>
          <cell r="DH815">
            <v>2109.59</v>
          </cell>
          <cell r="DI815">
            <v>1813.23</v>
          </cell>
          <cell r="DJ815">
            <v>1789.22</v>
          </cell>
          <cell r="DK815">
            <v>2245.64</v>
          </cell>
          <cell r="DL815">
            <v>2583.9</v>
          </cell>
          <cell r="DM815">
            <v>2688.27</v>
          </cell>
          <cell r="DN815">
            <v>2638.25</v>
          </cell>
          <cell r="DO815">
            <v>2527.7199999999998</v>
          </cell>
          <cell r="DP815">
            <v>2521.9</v>
          </cell>
          <cell r="DQ815">
            <v>2481.9</v>
          </cell>
          <cell r="DR815">
            <v>27190.870000000003</v>
          </cell>
          <cell r="DS815">
            <v>2064.39</v>
          </cell>
          <cell r="DT815">
            <v>1726.86</v>
          </cell>
          <cell r="DU815">
            <v>2109.59</v>
          </cell>
          <cell r="DV815">
            <v>1813.23</v>
          </cell>
          <cell r="DW815">
            <v>1789.22</v>
          </cell>
          <cell r="DX815">
            <v>2245.64</v>
          </cell>
          <cell r="DY815">
            <v>2583.9</v>
          </cell>
          <cell r="DZ815">
            <v>2688.27</v>
          </cell>
          <cell r="EA815">
            <v>2638.25</v>
          </cell>
          <cell r="EB815">
            <v>2527.7199999999998</v>
          </cell>
          <cell r="EC815">
            <v>2521.9</v>
          </cell>
          <cell r="ED815">
            <v>2481.9</v>
          </cell>
        </row>
        <row r="816">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0</v>
          </cell>
          <cell r="CB816">
            <v>0</v>
          </cell>
          <cell r="CC816">
            <v>0</v>
          </cell>
          <cell r="CD816">
            <v>0</v>
          </cell>
          <cell r="CE816">
            <v>0</v>
          </cell>
          <cell r="CF816">
            <v>0</v>
          </cell>
          <cell r="CG816">
            <v>0</v>
          </cell>
          <cell r="CH816">
            <v>0</v>
          </cell>
          <cell r="CI816">
            <v>0</v>
          </cell>
          <cell r="CJ816">
            <v>0</v>
          </cell>
          <cell r="CK816">
            <v>0</v>
          </cell>
          <cell r="CL816">
            <v>0</v>
          </cell>
          <cell r="CM816">
            <v>0</v>
          </cell>
          <cell r="CN816">
            <v>0</v>
          </cell>
          <cell r="CO816">
            <v>0</v>
          </cell>
          <cell r="CP816">
            <v>0</v>
          </cell>
          <cell r="CQ816">
            <v>0</v>
          </cell>
          <cell r="CR816">
            <v>0</v>
          </cell>
          <cell r="CS816">
            <v>0</v>
          </cell>
          <cell r="CT816">
            <v>0</v>
          </cell>
          <cell r="CU816">
            <v>0</v>
          </cell>
          <cell r="CV816">
            <v>0</v>
          </cell>
          <cell r="CW816">
            <v>0</v>
          </cell>
          <cell r="CX816">
            <v>0</v>
          </cell>
          <cell r="CY816">
            <v>0</v>
          </cell>
          <cell r="CZ816">
            <v>0</v>
          </cell>
          <cell r="DA816">
            <v>0</v>
          </cell>
          <cell r="DB816">
            <v>0</v>
          </cell>
          <cell r="DC816">
            <v>0</v>
          </cell>
          <cell r="DD816">
            <v>0</v>
          </cell>
          <cell r="DE816">
            <v>0</v>
          </cell>
          <cell r="DF816">
            <v>0</v>
          </cell>
          <cell r="DG816">
            <v>0</v>
          </cell>
          <cell r="DH816">
            <v>0</v>
          </cell>
          <cell r="DI816">
            <v>0</v>
          </cell>
          <cell r="DJ816">
            <v>0</v>
          </cell>
          <cell r="DK816">
            <v>0</v>
          </cell>
          <cell r="DL816">
            <v>0</v>
          </cell>
          <cell r="DM816">
            <v>0</v>
          </cell>
          <cell r="DN816">
            <v>0</v>
          </cell>
          <cell r="DO816">
            <v>0</v>
          </cell>
          <cell r="DP816">
            <v>0</v>
          </cell>
          <cell r="DQ816">
            <v>0</v>
          </cell>
          <cell r="DR816">
            <v>0</v>
          </cell>
          <cell r="DS816">
            <v>0</v>
          </cell>
          <cell r="DT816">
            <v>0</v>
          </cell>
          <cell r="DU816">
            <v>0</v>
          </cell>
          <cell r="DV816">
            <v>0</v>
          </cell>
          <cell r="DW816">
            <v>0</v>
          </cell>
          <cell r="DX816">
            <v>0</v>
          </cell>
          <cell r="DY816">
            <v>0</v>
          </cell>
          <cell r="DZ816">
            <v>0</v>
          </cell>
          <cell r="EA816">
            <v>0</v>
          </cell>
          <cell r="EB816">
            <v>0</v>
          </cell>
          <cell r="EC816">
            <v>0</v>
          </cell>
          <cell r="ED816">
            <v>0</v>
          </cell>
        </row>
        <row r="817">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0</v>
          </cell>
          <cell r="CB817">
            <v>0</v>
          </cell>
          <cell r="CC817">
            <v>0</v>
          </cell>
          <cell r="CD817">
            <v>0</v>
          </cell>
          <cell r="CE817">
            <v>0</v>
          </cell>
          <cell r="CF817">
            <v>0</v>
          </cell>
          <cell r="CG817">
            <v>0</v>
          </cell>
          <cell r="CH817">
            <v>0</v>
          </cell>
          <cell r="CI817">
            <v>0</v>
          </cell>
          <cell r="CJ817">
            <v>0</v>
          </cell>
          <cell r="CK817">
            <v>0</v>
          </cell>
          <cell r="CL817">
            <v>0</v>
          </cell>
          <cell r="CM817">
            <v>0</v>
          </cell>
          <cell r="CN817">
            <v>0</v>
          </cell>
          <cell r="CO817">
            <v>0</v>
          </cell>
          <cell r="CP817">
            <v>0</v>
          </cell>
          <cell r="CQ817">
            <v>0</v>
          </cell>
          <cell r="CR817">
            <v>0</v>
          </cell>
          <cell r="CS817">
            <v>0</v>
          </cell>
          <cell r="CT817">
            <v>0</v>
          </cell>
          <cell r="CU817">
            <v>0</v>
          </cell>
          <cell r="CV817">
            <v>0</v>
          </cell>
          <cell r="CW817">
            <v>0</v>
          </cell>
          <cell r="CX817">
            <v>0</v>
          </cell>
          <cell r="CY817">
            <v>0</v>
          </cell>
          <cell r="CZ817">
            <v>0</v>
          </cell>
          <cell r="DA817">
            <v>0</v>
          </cell>
          <cell r="DB817">
            <v>0</v>
          </cell>
          <cell r="DC817">
            <v>0</v>
          </cell>
          <cell r="DD817">
            <v>0</v>
          </cell>
          <cell r="DE817">
            <v>0</v>
          </cell>
          <cell r="DF817">
            <v>0</v>
          </cell>
          <cell r="DG817">
            <v>0</v>
          </cell>
          <cell r="DH817">
            <v>0</v>
          </cell>
          <cell r="DI817">
            <v>0</v>
          </cell>
          <cell r="DJ817">
            <v>0</v>
          </cell>
          <cell r="DK817">
            <v>0</v>
          </cell>
          <cell r="DL817">
            <v>0</v>
          </cell>
          <cell r="DM817">
            <v>0</v>
          </cell>
          <cell r="DN817">
            <v>0</v>
          </cell>
          <cell r="DO817">
            <v>0</v>
          </cell>
          <cell r="DP817">
            <v>0</v>
          </cell>
          <cell r="DQ817">
            <v>0</v>
          </cell>
          <cell r="DR817">
            <v>0</v>
          </cell>
          <cell r="DS817">
            <v>0</v>
          </cell>
          <cell r="DT817">
            <v>0</v>
          </cell>
          <cell r="DU817">
            <v>0</v>
          </cell>
          <cell r="DV817">
            <v>0</v>
          </cell>
          <cell r="DW817">
            <v>0</v>
          </cell>
          <cell r="DX817">
            <v>0</v>
          </cell>
          <cell r="DY817">
            <v>0</v>
          </cell>
          <cell r="DZ817">
            <v>0</v>
          </cell>
          <cell r="EA817">
            <v>0</v>
          </cell>
          <cell r="EB817">
            <v>0</v>
          </cell>
          <cell r="EC817">
            <v>0</v>
          </cell>
          <cell r="ED817">
            <v>0</v>
          </cell>
        </row>
        <row r="818">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0</v>
          </cell>
          <cell r="CB818">
            <v>0</v>
          </cell>
          <cell r="CC818">
            <v>0</v>
          </cell>
          <cell r="CD818">
            <v>0</v>
          </cell>
          <cell r="CE818">
            <v>0</v>
          </cell>
          <cell r="CF818">
            <v>0</v>
          </cell>
          <cell r="CG818">
            <v>0</v>
          </cell>
          <cell r="CH818">
            <v>0</v>
          </cell>
          <cell r="CI818">
            <v>0</v>
          </cell>
          <cell r="CJ818">
            <v>0</v>
          </cell>
          <cell r="CK818">
            <v>0</v>
          </cell>
          <cell r="CL818">
            <v>0</v>
          </cell>
          <cell r="CM818">
            <v>0</v>
          </cell>
          <cell r="CN818">
            <v>0</v>
          </cell>
          <cell r="CO818">
            <v>0</v>
          </cell>
          <cell r="CP818">
            <v>0</v>
          </cell>
          <cell r="CQ818">
            <v>0</v>
          </cell>
          <cell r="CR818">
            <v>0</v>
          </cell>
          <cell r="CS818">
            <v>0</v>
          </cell>
          <cell r="CT818">
            <v>0</v>
          </cell>
          <cell r="CU818">
            <v>0</v>
          </cell>
          <cell r="CV818">
            <v>0</v>
          </cell>
          <cell r="CW818">
            <v>0</v>
          </cell>
          <cell r="CX818">
            <v>0</v>
          </cell>
          <cell r="CY818">
            <v>0</v>
          </cell>
          <cell r="CZ818">
            <v>0</v>
          </cell>
          <cell r="DA818">
            <v>0</v>
          </cell>
          <cell r="DB818">
            <v>0</v>
          </cell>
          <cell r="DC818">
            <v>0</v>
          </cell>
          <cell r="DD818">
            <v>0</v>
          </cell>
          <cell r="DE818">
            <v>0</v>
          </cell>
          <cell r="DF818">
            <v>0</v>
          </cell>
          <cell r="DG818">
            <v>0</v>
          </cell>
          <cell r="DH818">
            <v>0</v>
          </cell>
          <cell r="DI818">
            <v>0</v>
          </cell>
          <cell r="DJ818">
            <v>0</v>
          </cell>
          <cell r="DK818">
            <v>0</v>
          </cell>
          <cell r="DL818">
            <v>0</v>
          </cell>
          <cell r="DM818">
            <v>0</v>
          </cell>
          <cell r="DN818">
            <v>0</v>
          </cell>
          <cell r="DO818">
            <v>0</v>
          </cell>
          <cell r="DP818">
            <v>0</v>
          </cell>
          <cell r="DQ818">
            <v>0</v>
          </cell>
          <cell r="DR818">
            <v>0</v>
          </cell>
          <cell r="DS818">
            <v>0</v>
          </cell>
          <cell r="DT818">
            <v>0</v>
          </cell>
          <cell r="DU818">
            <v>0</v>
          </cell>
          <cell r="DV818">
            <v>0</v>
          </cell>
          <cell r="DW818">
            <v>0</v>
          </cell>
          <cell r="DX818">
            <v>0</v>
          </cell>
          <cell r="DY818">
            <v>0</v>
          </cell>
          <cell r="DZ818">
            <v>0</v>
          </cell>
          <cell r="EA818">
            <v>0</v>
          </cell>
          <cell r="EB818">
            <v>0</v>
          </cell>
          <cell r="EC818">
            <v>0</v>
          </cell>
          <cell r="ED818">
            <v>0</v>
          </cell>
        </row>
        <row r="819">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0</v>
          </cell>
          <cell r="CB819">
            <v>0</v>
          </cell>
          <cell r="CC819">
            <v>0</v>
          </cell>
          <cell r="CD819">
            <v>0</v>
          </cell>
          <cell r="CE819">
            <v>0</v>
          </cell>
          <cell r="CF819">
            <v>0</v>
          </cell>
          <cell r="CG819">
            <v>0</v>
          </cell>
          <cell r="CH819">
            <v>0</v>
          </cell>
          <cell r="CI819">
            <v>0</v>
          </cell>
          <cell r="CJ819">
            <v>0</v>
          </cell>
          <cell r="CK819">
            <v>0</v>
          </cell>
          <cell r="CL819">
            <v>0</v>
          </cell>
          <cell r="CM819">
            <v>0</v>
          </cell>
          <cell r="CN819">
            <v>0</v>
          </cell>
          <cell r="CO819">
            <v>0</v>
          </cell>
          <cell r="CP819">
            <v>0</v>
          </cell>
          <cell r="CQ819">
            <v>0</v>
          </cell>
          <cell r="CR819">
            <v>0</v>
          </cell>
          <cell r="CS819">
            <v>0</v>
          </cell>
          <cell r="CT819">
            <v>0</v>
          </cell>
          <cell r="CU819">
            <v>0</v>
          </cell>
          <cell r="CV819">
            <v>0</v>
          </cell>
          <cell r="CW819">
            <v>0</v>
          </cell>
          <cell r="CX819">
            <v>0</v>
          </cell>
          <cell r="CY819">
            <v>0</v>
          </cell>
          <cell r="CZ819">
            <v>0</v>
          </cell>
          <cell r="DA819">
            <v>0</v>
          </cell>
          <cell r="DB819">
            <v>0</v>
          </cell>
          <cell r="DC819">
            <v>0</v>
          </cell>
          <cell r="DD819">
            <v>0</v>
          </cell>
          <cell r="DE819">
            <v>0</v>
          </cell>
          <cell r="DF819">
            <v>0</v>
          </cell>
          <cell r="DG819">
            <v>0</v>
          </cell>
          <cell r="DH819">
            <v>0</v>
          </cell>
          <cell r="DI819">
            <v>0</v>
          </cell>
          <cell r="DJ819">
            <v>0</v>
          </cell>
          <cell r="DK819">
            <v>0</v>
          </cell>
          <cell r="DL819">
            <v>0</v>
          </cell>
          <cell r="DM819">
            <v>0</v>
          </cell>
          <cell r="DN819">
            <v>0</v>
          </cell>
          <cell r="DO819">
            <v>0</v>
          </cell>
          <cell r="DP819">
            <v>0</v>
          </cell>
          <cell r="DQ819">
            <v>0</v>
          </cell>
          <cell r="DR819">
            <v>0</v>
          </cell>
          <cell r="DS819">
            <v>0</v>
          </cell>
          <cell r="DT819">
            <v>0</v>
          </cell>
          <cell r="DU819">
            <v>0</v>
          </cell>
          <cell r="DV819">
            <v>0</v>
          </cell>
          <cell r="DW819">
            <v>0</v>
          </cell>
          <cell r="DX819">
            <v>0</v>
          </cell>
          <cell r="DY819">
            <v>0</v>
          </cell>
          <cell r="DZ819">
            <v>0</v>
          </cell>
          <cell r="EA819">
            <v>0</v>
          </cell>
          <cell r="EB819">
            <v>0</v>
          </cell>
          <cell r="EC819">
            <v>0</v>
          </cell>
          <cell r="ED819">
            <v>0</v>
          </cell>
        </row>
        <row r="820">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0</v>
          </cell>
          <cell r="CB820">
            <v>0</v>
          </cell>
          <cell r="CC820">
            <v>0</v>
          </cell>
          <cell r="CD820">
            <v>0</v>
          </cell>
          <cell r="CE820">
            <v>0</v>
          </cell>
          <cell r="CF820">
            <v>0</v>
          </cell>
          <cell r="CG820">
            <v>0</v>
          </cell>
          <cell r="CH820">
            <v>0</v>
          </cell>
          <cell r="CI820">
            <v>0</v>
          </cell>
          <cell r="CJ820">
            <v>0</v>
          </cell>
          <cell r="CK820">
            <v>0</v>
          </cell>
          <cell r="CL820">
            <v>0</v>
          </cell>
          <cell r="CM820">
            <v>0</v>
          </cell>
          <cell r="CN820">
            <v>0</v>
          </cell>
          <cell r="CO820">
            <v>0</v>
          </cell>
          <cell r="CP820">
            <v>0</v>
          </cell>
          <cell r="CQ820">
            <v>0</v>
          </cell>
          <cell r="CR820">
            <v>0</v>
          </cell>
          <cell r="CS820">
            <v>0</v>
          </cell>
          <cell r="CT820">
            <v>0</v>
          </cell>
          <cell r="CU820">
            <v>0</v>
          </cell>
          <cell r="CV820">
            <v>0</v>
          </cell>
          <cell r="CW820">
            <v>0</v>
          </cell>
          <cell r="CX820">
            <v>0</v>
          </cell>
          <cell r="CY820">
            <v>0</v>
          </cell>
          <cell r="CZ820">
            <v>0</v>
          </cell>
          <cell r="DA820">
            <v>0</v>
          </cell>
          <cell r="DB820">
            <v>0</v>
          </cell>
          <cell r="DC820">
            <v>0</v>
          </cell>
          <cell r="DD820">
            <v>0</v>
          </cell>
          <cell r="DE820">
            <v>0</v>
          </cell>
          <cell r="DF820">
            <v>0</v>
          </cell>
          <cell r="DG820">
            <v>0</v>
          </cell>
          <cell r="DH820">
            <v>0</v>
          </cell>
          <cell r="DI820">
            <v>0</v>
          </cell>
          <cell r="DJ820">
            <v>0</v>
          </cell>
          <cell r="DK820">
            <v>0</v>
          </cell>
          <cell r="DL820">
            <v>0</v>
          </cell>
          <cell r="DM820">
            <v>0</v>
          </cell>
          <cell r="DN820">
            <v>0</v>
          </cell>
          <cell r="DO820">
            <v>0</v>
          </cell>
          <cell r="DP820">
            <v>0</v>
          </cell>
          <cell r="DQ820">
            <v>0</v>
          </cell>
          <cell r="DR820">
            <v>0</v>
          </cell>
          <cell r="DS820">
            <v>0</v>
          </cell>
          <cell r="DT820">
            <v>0</v>
          </cell>
          <cell r="DU820">
            <v>0</v>
          </cell>
          <cell r="DV820">
            <v>0</v>
          </cell>
          <cell r="DW820">
            <v>0</v>
          </cell>
          <cell r="DX820">
            <v>0</v>
          </cell>
          <cell r="DY820">
            <v>0</v>
          </cell>
          <cell r="DZ820">
            <v>0</v>
          </cell>
          <cell r="EA820">
            <v>0</v>
          </cell>
          <cell r="EB820">
            <v>0</v>
          </cell>
          <cell r="EC820">
            <v>0</v>
          </cell>
          <cell r="ED820">
            <v>0</v>
          </cell>
        </row>
        <row r="821">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0</v>
          </cell>
          <cell r="CB821">
            <v>0</v>
          </cell>
          <cell r="CC821">
            <v>0</v>
          </cell>
          <cell r="CD821">
            <v>0</v>
          </cell>
          <cell r="CE821">
            <v>0</v>
          </cell>
          <cell r="CF821">
            <v>0</v>
          </cell>
          <cell r="CG821">
            <v>0</v>
          </cell>
          <cell r="CH821">
            <v>0</v>
          </cell>
          <cell r="CI821">
            <v>0</v>
          </cell>
          <cell r="CJ821">
            <v>0</v>
          </cell>
          <cell r="CK821">
            <v>0</v>
          </cell>
          <cell r="CL821">
            <v>0</v>
          </cell>
          <cell r="CM821">
            <v>0</v>
          </cell>
          <cell r="CN821">
            <v>0</v>
          </cell>
          <cell r="CO821">
            <v>0</v>
          </cell>
          <cell r="CP821">
            <v>0</v>
          </cell>
          <cell r="CQ821">
            <v>0</v>
          </cell>
          <cell r="CR821">
            <v>0</v>
          </cell>
          <cell r="CS821">
            <v>0</v>
          </cell>
          <cell r="CT821">
            <v>0</v>
          </cell>
          <cell r="CU821">
            <v>0</v>
          </cell>
          <cell r="CV821">
            <v>0</v>
          </cell>
          <cell r="CW821">
            <v>0</v>
          </cell>
          <cell r="CX821">
            <v>0</v>
          </cell>
          <cell r="CY821">
            <v>0</v>
          </cell>
          <cell r="CZ821">
            <v>0</v>
          </cell>
          <cell r="DA821">
            <v>0</v>
          </cell>
          <cell r="DB821">
            <v>0</v>
          </cell>
          <cell r="DC821">
            <v>0</v>
          </cell>
          <cell r="DD821">
            <v>0</v>
          </cell>
          <cell r="DE821">
            <v>0</v>
          </cell>
          <cell r="DF821">
            <v>0</v>
          </cell>
          <cell r="DG821">
            <v>0</v>
          </cell>
          <cell r="DH821">
            <v>0</v>
          </cell>
          <cell r="DI821">
            <v>0</v>
          </cell>
          <cell r="DJ821">
            <v>0</v>
          </cell>
          <cell r="DK821">
            <v>0</v>
          </cell>
          <cell r="DL821">
            <v>0</v>
          </cell>
          <cell r="DM821">
            <v>0</v>
          </cell>
          <cell r="DN821">
            <v>0</v>
          </cell>
          <cell r="DO821">
            <v>0</v>
          </cell>
          <cell r="DP821">
            <v>0</v>
          </cell>
          <cell r="DQ821">
            <v>0</v>
          </cell>
          <cell r="DR821">
            <v>0</v>
          </cell>
          <cell r="DS821">
            <v>0</v>
          </cell>
          <cell r="DT821">
            <v>0</v>
          </cell>
          <cell r="DU821">
            <v>0</v>
          </cell>
          <cell r="DV821">
            <v>0</v>
          </cell>
          <cell r="DW821">
            <v>0</v>
          </cell>
          <cell r="DX821">
            <v>0</v>
          </cell>
          <cell r="DY821">
            <v>0</v>
          </cell>
          <cell r="DZ821">
            <v>0</v>
          </cell>
          <cell r="EA821">
            <v>0</v>
          </cell>
          <cell r="EB821">
            <v>0</v>
          </cell>
          <cell r="EC821">
            <v>0</v>
          </cell>
          <cell r="ED821">
            <v>0</v>
          </cell>
        </row>
        <row r="822">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0</v>
          </cell>
          <cell r="CB822">
            <v>0</v>
          </cell>
          <cell r="CC822">
            <v>0</v>
          </cell>
          <cell r="CD822">
            <v>0</v>
          </cell>
          <cell r="CE822">
            <v>0</v>
          </cell>
          <cell r="CF822">
            <v>0</v>
          </cell>
          <cell r="CG822">
            <v>0</v>
          </cell>
          <cell r="CH822">
            <v>0</v>
          </cell>
          <cell r="CI822">
            <v>0</v>
          </cell>
          <cell r="CJ822">
            <v>0</v>
          </cell>
          <cell r="CK822">
            <v>0</v>
          </cell>
          <cell r="CL822">
            <v>0</v>
          </cell>
          <cell r="CM822">
            <v>0</v>
          </cell>
          <cell r="CN822">
            <v>0</v>
          </cell>
          <cell r="CO822">
            <v>0</v>
          </cell>
          <cell r="CP822">
            <v>0</v>
          </cell>
          <cell r="CQ822">
            <v>0</v>
          </cell>
          <cell r="CR822">
            <v>0</v>
          </cell>
          <cell r="CS822">
            <v>0</v>
          </cell>
          <cell r="CT822">
            <v>0</v>
          </cell>
          <cell r="CU822">
            <v>0</v>
          </cell>
          <cell r="CV822">
            <v>0</v>
          </cell>
          <cell r="CW822">
            <v>0</v>
          </cell>
          <cell r="CX822">
            <v>0</v>
          </cell>
          <cell r="CY822">
            <v>0</v>
          </cell>
          <cell r="CZ822">
            <v>0</v>
          </cell>
          <cell r="DA822">
            <v>0</v>
          </cell>
          <cell r="DB822">
            <v>0</v>
          </cell>
          <cell r="DC822">
            <v>0</v>
          </cell>
          <cell r="DD822">
            <v>0</v>
          </cell>
          <cell r="DE822">
            <v>0</v>
          </cell>
          <cell r="DF822">
            <v>0</v>
          </cell>
          <cell r="DG822">
            <v>0</v>
          </cell>
          <cell r="DH822">
            <v>0</v>
          </cell>
          <cell r="DI822">
            <v>0</v>
          </cell>
          <cell r="DJ822">
            <v>0</v>
          </cell>
          <cell r="DK822">
            <v>0</v>
          </cell>
          <cell r="DL822">
            <v>0</v>
          </cell>
          <cell r="DM822">
            <v>0</v>
          </cell>
          <cell r="DN822">
            <v>0</v>
          </cell>
          <cell r="DO822">
            <v>0</v>
          </cell>
          <cell r="DP822">
            <v>0</v>
          </cell>
          <cell r="DQ822">
            <v>0</v>
          </cell>
          <cell r="DR822">
            <v>0</v>
          </cell>
          <cell r="DS822">
            <v>0</v>
          </cell>
          <cell r="DT822">
            <v>0</v>
          </cell>
          <cell r="DU822">
            <v>0</v>
          </cell>
          <cell r="DV822">
            <v>0</v>
          </cell>
          <cell r="DW822">
            <v>0</v>
          </cell>
          <cell r="DX822">
            <v>0</v>
          </cell>
          <cell r="DY822">
            <v>0</v>
          </cell>
          <cell r="DZ822">
            <v>0</v>
          </cell>
          <cell r="EA822">
            <v>0</v>
          </cell>
          <cell r="EB822">
            <v>0</v>
          </cell>
          <cell r="EC822">
            <v>0</v>
          </cell>
          <cell r="ED822">
            <v>0</v>
          </cell>
        </row>
        <row r="823">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0</v>
          </cell>
          <cell r="CB823">
            <v>0</v>
          </cell>
          <cell r="CC823">
            <v>0</v>
          </cell>
          <cell r="CD823">
            <v>0</v>
          </cell>
          <cell r="CE823">
            <v>0</v>
          </cell>
          <cell r="CF823">
            <v>0</v>
          </cell>
          <cell r="CG823">
            <v>0</v>
          </cell>
          <cell r="CH823">
            <v>0</v>
          </cell>
          <cell r="CI823">
            <v>0</v>
          </cell>
          <cell r="CJ823">
            <v>0</v>
          </cell>
          <cell r="CK823">
            <v>0</v>
          </cell>
          <cell r="CL823">
            <v>0</v>
          </cell>
          <cell r="CM823">
            <v>0</v>
          </cell>
          <cell r="CN823">
            <v>0</v>
          </cell>
          <cell r="CO823">
            <v>0</v>
          </cell>
          <cell r="CP823">
            <v>0</v>
          </cell>
          <cell r="CQ823">
            <v>0</v>
          </cell>
          <cell r="CR823">
            <v>0</v>
          </cell>
          <cell r="CS823">
            <v>0</v>
          </cell>
          <cell r="CT823">
            <v>0</v>
          </cell>
          <cell r="CU823">
            <v>0</v>
          </cell>
          <cell r="CV823">
            <v>0</v>
          </cell>
          <cell r="CW823">
            <v>0</v>
          </cell>
          <cell r="CX823">
            <v>0</v>
          </cell>
          <cell r="CY823">
            <v>0</v>
          </cell>
          <cell r="CZ823">
            <v>0</v>
          </cell>
          <cell r="DA823">
            <v>0</v>
          </cell>
          <cell r="DB823">
            <v>0</v>
          </cell>
          <cell r="DC823">
            <v>0</v>
          </cell>
          <cell r="DD823">
            <v>0</v>
          </cell>
          <cell r="DE823">
            <v>0</v>
          </cell>
          <cell r="DF823">
            <v>0</v>
          </cell>
          <cell r="DG823">
            <v>0</v>
          </cell>
          <cell r="DH823">
            <v>0</v>
          </cell>
          <cell r="DI823">
            <v>0</v>
          </cell>
          <cell r="DJ823">
            <v>0</v>
          </cell>
          <cell r="DK823">
            <v>0</v>
          </cell>
          <cell r="DL823">
            <v>0</v>
          </cell>
          <cell r="DM823">
            <v>0</v>
          </cell>
          <cell r="DN823">
            <v>0</v>
          </cell>
          <cell r="DO823">
            <v>0</v>
          </cell>
          <cell r="DP823">
            <v>0</v>
          </cell>
          <cell r="DQ823">
            <v>0</v>
          </cell>
          <cell r="DR823">
            <v>0</v>
          </cell>
          <cell r="DS823">
            <v>0</v>
          </cell>
          <cell r="DT823">
            <v>0</v>
          </cell>
          <cell r="DU823">
            <v>0</v>
          </cell>
          <cell r="DV823">
            <v>0</v>
          </cell>
          <cell r="DW823">
            <v>0</v>
          </cell>
          <cell r="DX823">
            <v>0</v>
          </cell>
          <cell r="DY823">
            <v>0</v>
          </cell>
          <cell r="DZ823">
            <v>0</v>
          </cell>
          <cell r="EA823">
            <v>0</v>
          </cell>
          <cell r="EB823">
            <v>0</v>
          </cell>
          <cell r="EC823">
            <v>0</v>
          </cell>
          <cell r="ED823">
            <v>0</v>
          </cell>
        </row>
        <row r="824">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0</v>
          </cell>
          <cell r="CB824">
            <v>0</v>
          </cell>
          <cell r="CC824">
            <v>0</v>
          </cell>
          <cell r="CD824">
            <v>0</v>
          </cell>
          <cell r="CE824">
            <v>0</v>
          </cell>
          <cell r="CF824">
            <v>0</v>
          </cell>
          <cell r="CG824">
            <v>0</v>
          </cell>
          <cell r="CH824">
            <v>0</v>
          </cell>
          <cell r="CI824">
            <v>0</v>
          </cell>
          <cell r="CJ824">
            <v>0</v>
          </cell>
          <cell r="CK824">
            <v>0</v>
          </cell>
          <cell r="CL824">
            <v>0</v>
          </cell>
          <cell r="CM824">
            <v>0</v>
          </cell>
          <cell r="CN824">
            <v>0</v>
          </cell>
          <cell r="CO824">
            <v>0</v>
          </cell>
          <cell r="CP824">
            <v>0</v>
          </cell>
          <cell r="CQ824">
            <v>0</v>
          </cell>
          <cell r="CR824">
            <v>0</v>
          </cell>
          <cell r="CS824">
            <v>0</v>
          </cell>
          <cell r="CT824">
            <v>0</v>
          </cell>
          <cell r="CU824">
            <v>0</v>
          </cell>
          <cell r="CV824">
            <v>0</v>
          </cell>
          <cell r="CW824">
            <v>0</v>
          </cell>
          <cell r="CX824">
            <v>0</v>
          </cell>
          <cell r="CY824">
            <v>0</v>
          </cell>
          <cell r="CZ824">
            <v>0</v>
          </cell>
          <cell r="DA824">
            <v>0</v>
          </cell>
          <cell r="DB824">
            <v>0</v>
          </cell>
          <cell r="DC824">
            <v>0</v>
          </cell>
          <cell r="DD824">
            <v>0</v>
          </cell>
          <cell r="DE824">
            <v>0</v>
          </cell>
          <cell r="DF824">
            <v>0</v>
          </cell>
          <cell r="DG824">
            <v>0</v>
          </cell>
          <cell r="DH824">
            <v>0</v>
          </cell>
          <cell r="DI824">
            <v>0</v>
          </cell>
          <cell r="DJ824">
            <v>0</v>
          </cell>
          <cell r="DK824">
            <v>0</v>
          </cell>
          <cell r="DL824">
            <v>0</v>
          </cell>
          <cell r="DM824">
            <v>0</v>
          </cell>
          <cell r="DN824">
            <v>0</v>
          </cell>
          <cell r="DO824">
            <v>0</v>
          </cell>
          <cell r="DP824">
            <v>0</v>
          </cell>
          <cell r="DQ824">
            <v>0</v>
          </cell>
          <cell r="DR824">
            <v>0</v>
          </cell>
          <cell r="DS824">
            <v>0</v>
          </cell>
          <cell r="DT824">
            <v>0</v>
          </cell>
          <cell r="DU824">
            <v>0</v>
          </cell>
          <cell r="DV824">
            <v>0</v>
          </cell>
          <cell r="DW824">
            <v>0</v>
          </cell>
          <cell r="DX824">
            <v>0</v>
          </cell>
          <cell r="DY824">
            <v>0</v>
          </cell>
          <cell r="DZ824">
            <v>0</v>
          </cell>
          <cell r="EA824">
            <v>0</v>
          </cell>
          <cell r="EB824">
            <v>0</v>
          </cell>
          <cell r="EC824">
            <v>0</v>
          </cell>
          <cell r="ED824">
            <v>0</v>
          </cell>
        </row>
        <row r="825">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0</v>
          </cell>
          <cell r="CB825">
            <v>0</v>
          </cell>
          <cell r="CC825">
            <v>0</v>
          </cell>
          <cell r="CD825">
            <v>0</v>
          </cell>
          <cell r="CE825">
            <v>0</v>
          </cell>
          <cell r="CF825">
            <v>0</v>
          </cell>
          <cell r="CG825">
            <v>0</v>
          </cell>
          <cell r="CH825">
            <v>0</v>
          </cell>
          <cell r="CI825">
            <v>0</v>
          </cell>
          <cell r="CJ825">
            <v>0</v>
          </cell>
          <cell r="CK825">
            <v>0</v>
          </cell>
          <cell r="CL825">
            <v>0</v>
          </cell>
          <cell r="CM825">
            <v>0</v>
          </cell>
          <cell r="CN825">
            <v>0</v>
          </cell>
          <cell r="CO825">
            <v>0</v>
          </cell>
          <cell r="CP825">
            <v>0</v>
          </cell>
          <cell r="CQ825">
            <v>0</v>
          </cell>
          <cell r="CR825">
            <v>0</v>
          </cell>
          <cell r="CS825">
            <v>0</v>
          </cell>
          <cell r="CT825">
            <v>0</v>
          </cell>
          <cell r="CU825">
            <v>0</v>
          </cell>
          <cell r="CV825">
            <v>0</v>
          </cell>
          <cell r="CW825">
            <v>0</v>
          </cell>
          <cell r="CX825">
            <v>0</v>
          </cell>
          <cell r="CY825">
            <v>0</v>
          </cell>
          <cell r="CZ825">
            <v>0</v>
          </cell>
          <cell r="DA825">
            <v>0</v>
          </cell>
          <cell r="DB825">
            <v>0</v>
          </cell>
          <cell r="DC825">
            <v>0</v>
          </cell>
          <cell r="DD825">
            <v>0</v>
          </cell>
          <cell r="DE825">
            <v>0</v>
          </cell>
          <cell r="DF825">
            <v>0</v>
          </cell>
          <cell r="DG825">
            <v>0</v>
          </cell>
          <cell r="DH825">
            <v>0</v>
          </cell>
          <cell r="DI825">
            <v>0</v>
          </cell>
          <cell r="DJ825">
            <v>0</v>
          </cell>
          <cell r="DK825">
            <v>0</v>
          </cell>
          <cell r="DL825">
            <v>0</v>
          </cell>
          <cell r="DM825">
            <v>0</v>
          </cell>
          <cell r="DN825">
            <v>0</v>
          </cell>
          <cell r="DO825">
            <v>0</v>
          </cell>
          <cell r="DP825">
            <v>0</v>
          </cell>
          <cell r="DQ825">
            <v>0</v>
          </cell>
          <cell r="DR825">
            <v>0</v>
          </cell>
          <cell r="DS825">
            <v>0</v>
          </cell>
          <cell r="DT825">
            <v>0</v>
          </cell>
          <cell r="DU825">
            <v>0</v>
          </cell>
          <cell r="DV825">
            <v>0</v>
          </cell>
          <cell r="DW825">
            <v>0</v>
          </cell>
          <cell r="DX825">
            <v>0</v>
          </cell>
          <cell r="DY825">
            <v>0</v>
          </cell>
          <cell r="DZ825">
            <v>0</v>
          </cell>
          <cell r="EA825">
            <v>0</v>
          </cell>
          <cell r="EB825">
            <v>0</v>
          </cell>
          <cell r="EC825">
            <v>0</v>
          </cell>
          <cell r="ED825">
            <v>0</v>
          </cell>
        </row>
        <row r="826">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0</v>
          </cell>
          <cell r="CB826">
            <v>0</v>
          </cell>
          <cell r="CC826">
            <v>0</v>
          </cell>
          <cell r="CD826">
            <v>0</v>
          </cell>
          <cell r="CE826">
            <v>0</v>
          </cell>
          <cell r="CF826">
            <v>0</v>
          </cell>
          <cell r="CG826">
            <v>0</v>
          </cell>
          <cell r="CH826">
            <v>0</v>
          </cell>
          <cell r="CI826">
            <v>0</v>
          </cell>
          <cell r="CJ826">
            <v>0</v>
          </cell>
          <cell r="CK826">
            <v>0</v>
          </cell>
          <cell r="CL826">
            <v>0</v>
          </cell>
          <cell r="CM826">
            <v>0</v>
          </cell>
          <cell r="CN826">
            <v>0</v>
          </cell>
          <cell r="CO826">
            <v>0</v>
          </cell>
          <cell r="CP826">
            <v>0</v>
          </cell>
          <cell r="CQ826">
            <v>0</v>
          </cell>
          <cell r="CR826">
            <v>0</v>
          </cell>
          <cell r="CS826">
            <v>0</v>
          </cell>
          <cell r="CT826">
            <v>0</v>
          </cell>
          <cell r="CU826">
            <v>0</v>
          </cell>
          <cell r="CV826">
            <v>0</v>
          </cell>
          <cell r="CW826">
            <v>0</v>
          </cell>
          <cell r="CX826">
            <v>0</v>
          </cell>
          <cell r="CY826">
            <v>0</v>
          </cell>
          <cell r="CZ826">
            <v>0</v>
          </cell>
          <cell r="DA826">
            <v>0</v>
          </cell>
          <cell r="DB826">
            <v>0</v>
          </cell>
          <cell r="DC826">
            <v>0</v>
          </cell>
          <cell r="DD826">
            <v>0</v>
          </cell>
          <cell r="DE826">
            <v>0</v>
          </cell>
          <cell r="DF826">
            <v>0</v>
          </cell>
          <cell r="DG826">
            <v>0</v>
          </cell>
          <cell r="DH826">
            <v>0</v>
          </cell>
          <cell r="DI826">
            <v>0</v>
          </cell>
          <cell r="DJ826">
            <v>0</v>
          </cell>
          <cell r="DK826">
            <v>0</v>
          </cell>
          <cell r="DL826">
            <v>0</v>
          </cell>
          <cell r="DM826">
            <v>0</v>
          </cell>
          <cell r="DN826">
            <v>0</v>
          </cell>
          <cell r="DO826">
            <v>0</v>
          </cell>
          <cell r="DP826">
            <v>0</v>
          </cell>
          <cell r="DQ826">
            <v>0</v>
          </cell>
          <cell r="DR826">
            <v>0</v>
          </cell>
          <cell r="DS826">
            <v>0</v>
          </cell>
          <cell r="DT826">
            <v>0</v>
          </cell>
          <cell r="DU826">
            <v>0</v>
          </cell>
          <cell r="DV826">
            <v>0</v>
          </cell>
          <cell r="DW826">
            <v>0</v>
          </cell>
          <cell r="DX826">
            <v>0</v>
          </cell>
          <cell r="DY826">
            <v>0</v>
          </cell>
          <cell r="DZ826">
            <v>0</v>
          </cell>
          <cell r="EA826">
            <v>0</v>
          </cell>
          <cell r="EB826">
            <v>0</v>
          </cell>
          <cell r="EC826">
            <v>0</v>
          </cell>
          <cell r="ED826">
            <v>0</v>
          </cell>
          <cell r="EE826">
            <v>0</v>
          </cell>
        </row>
        <row r="827">
          <cell r="F827">
            <v>2064.3899999999994</v>
          </cell>
          <cell r="G827">
            <v>1726.8599999999997</v>
          </cell>
          <cell r="H827">
            <v>2109.59</v>
          </cell>
          <cell r="I827">
            <v>1813.23</v>
          </cell>
          <cell r="J827">
            <v>1789.22</v>
          </cell>
          <cell r="K827">
            <v>2245.64</v>
          </cell>
          <cell r="L827">
            <v>2583.9</v>
          </cell>
          <cell r="M827">
            <v>2688.27</v>
          </cell>
          <cell r="N827">
            <v>2638.25</v>
          </cell>
          <cell r="O827">
            <v>2527.7199999999998</v>
          </cell>
          <cell r="P827">
            <v>2521.8999999999996</v>
          </cell>
          <cell r="Q827">
            <v>2481.9000000000005</v>
          </cell>
          <cell r="R827">
            <v>27190.870000000003</v>
          </cell>
          <cell r="S827">
            <v>2064.3899999999994</v>
          </cell>
          <cell r="T827">
            <v>1726.86</v>
          </cell>
          <cell r="U827">
            <v>2109.59</v>
          </cell>
          <cell r="V827">
            <v>1813.23</v>
          </cell>
          <cell r="W827">
            <v>1789.22</v>
          </cell>
          <cell r="X827">
            <v>2245.64</v>
          </cell>
          <cell r="Y827">
            <v>2583.9</v>
          </cell>
          <cell r="Z827">
            <v>2688.27</v>
          </cell>
          <cell r="AA827">
            <v>2638.25</v>
          </cell>
          <cell r="AB827">
            <v>2527.7200000000012</v>
          </cell>
          <cell r="AC827">
            <v>2521.8999999999996</v>
          </cell>
          <cell r="AD827">
            <v>2481.9000000000015</v>
          </cell>
          <cell r="AE827">
            <v>27270.98000000001</v>
          </cell>
          <cell r="AF827">
            <v>2064.3899999999994</v>
          </cell>
          <cell r="AG827">
            <v>1806.9700000000012</v>
          </cell>
          <cell r="AH827">
            <v>2109.59</v>
          </cell>
          <cell r="AI827">
            <v>1813.2299999999996</v>
          </cell>
          <cell r="AJ827">
            <v>1789.2200000000012</v>
          </cell>
          <cell r="AK827">
            <v>2245.6399999999994</v>
          </cell>
          <cell r="AL827">
            <v>2583.9000000000015</v>
          </cell>
          <cell r="AM827">
            <v>2688.2700000000004</v>
          </cell>
          <cell r="AN827">
            <v>2638.25</v>
          </cell>
          <cell r="AO827">
            <v>2527.7199999999993</v>
          </cell>
          <cell r="AP827">
            <v>2521.8999999999996</v>
          </cell>
          <cell r="AQ827">
            <v>2481.9000000000087</v>
          </cell>
          <cell r="AR827">
            <v>27190.869999999995</v>
          </cell>
          <cell r="AS827">
            <v>2064.3899999999994</v>
          </cell>
          <cell r="AT827">
            <v>1726.8600000000006</v>
          </cell>
          <cell r="AU827">
            <v>2109.59</v>
          </cell>
          <cell r="AV827">
            <v>1813.2299999999996</v>
          </cell>
          <cell r="AW827">
            <v>1789.2199999999975</v>
          </cell>
          <cell r="AX827">
            <v>2245.6400000000031</v>
          </cell>
          <cell r="AY827">
            <v>2583.9000000000015</v>
          </cell>
          <cell r="AZ827">
            <v>2688.2700000000004</v>
          </cell>
          <cell r="BA827">
            <v>2638.25</v>
          </cell>
          <cell r="BB827">
            <v>2527.7199999999993</v>
          </cell>
          <cell r="BC827">
            <v>2521.9000000000015</v>
          </cell>
          <cell r="BD827">
            <v>2481.9000000000015</v>
          </cell>
          <cell r="BE827">
            <v>27190.869999999995</v>
          </cell>
          <cell r="BF827">
            <v>2064.3899999999976</v>
          </cell>
          <cell r="BG827">
            <v>1726.8600000000006</v>
          </cell>
          <cell r="BH827">
            <v>2109.59</v>
          </cell>
          <cell r="BI827">
            <v>1813.2299999999996</v>
          </cell>
          <cell r="BJ827">
            <v>1789.2199999999975</v>
          </cell>
          <cell r="BK827">
            <v>2245.6399999999994</v>
          </cell>
          <cell r="BL827">
            <v>2583.8999999999978</v>
          </cell>
          <cell r="BM827">
            <v>2688.2700000000004</v>
          </cell>
          <cell r="BN827">
            <v>2638.25</v>
          </cell>
          <cell r="BO827">
            <v>2527.7199999999993</v>
          </cell>
          <cell r="BP827">
            <v>2521.8999999999996</v>
          </cell>
          <cell r="BQ827">
            <v>2481.9000000000015</v>
          </cell>
          <cell r="BR827">
            <v>27190.869999999995</v>
          </cell>
          <cell r="BS827">
            <v>2064.3899999999994</v>
          </cell>
          <cell r="BT827">
            <v>1726.8600000000006</v>
          </cell>
          <cell r="BU827">
            <v>2109.59</v>
          </cell>
          <cell r="BV827">
            <v>1813.2299999999996</v>
          </cell>
          <cell r="BW827">
            <v>1789.2199999999975</v>
          </cell>
          <cell r="BX827">
            <v>2245.6399999999994</v>
          </cell>
          <cell r="BY827">
            <v>2583.8999999999978</v>
          </cell>
          <cell r="BZ827">
            <v>2688.2700000000004</v>
          </cell>
          <cell r="CA827">
            <v>2638.25</v>
          </cell>
          <cell r="CB827">
            <v>2527.7199999999993</v>
          </cell>
          <cell r="CC827">
            <v>2521.8999999999996</v>
          </cell>
          <cell r="CD827">
            <v>2481.9000000000015</v>
          </cell>
          <cell r="CE827">
            <v>27270.98000000001</v>
          </cell>
          <cell r="CF827">
            <v>2064.3899999999994</v>
          </cell>
          <cell r="CG827">
            <v>1806.9700000000012</v>
          </cell>
          <cell r="CH827">
            <v>2109.59</v>
          </cell>
          <cell r="CI827">
            <v>1813.2299999999996</v>
          </cell>
          <cell r="CJ827">
            <v>1789.2200000000012</v>
          </cell>
          <cell r="CK827">
            <v>2245.6399999999994</v>
          </cell>
          <cell r="CL827">
            <v>2583.9000000000015</v>
          </cell>
          <cell r="CM827">
            <v>2688.2700000000004</v>
          </cell>
          <cell r="CN827">
            <v>2638.25</v>
          </cell>
          <cell r="CO827">
            <v>2527.7199999999993</v>
          </cell>
          <cell r="CP827">
            <v>2521.9000000000015</v>
          </cell>
          <cell r="CQ827">
            <v>2481.9000000000015</v>
          </cell>
          <cell r="CR827">
            <v>27190.869999999995</v>
          </cell>
          <cell r="CS827">
            <v>2064.3899999999994</v>
          </cell>
          <cell r="CT827">
            <v>1726.8600000000006</v>
          </cell>
          <cell r="CU827">
            <v>2109.59</v>
          </cell>
          <cell r="CV827">
            <v>1813.2299999999996</v>
          </cell>
          <cell r="CW827">
            <v>1789.2200000000012</v>
          </cell>
          <cell r="CX827">
            <v>2245.6399999999994</v>
          </cell>
          <cell r="CY827">
            <v>2583.9000000000015</v>
          </cell>
          <cell r="CZ827">
            <v>2688.2700000000004</v>
          </cell>
          <cell r="DA827">
            <v>2638.25</v>
          </cell>
          <cell r="DB827">
            <v>2527.7199999999993</v>
          </cell>
          <cell r="DC827">
            <v>2521.8999999999996</v>
          </cell>
          <cell r="DD827">
            <v>2481.9000000000015</v>
          </cell>
          <cell r="DE827">
            <v>27190.869999999995</v>
          </cell>
          <cell r="DF827">
            <v>2064.3899999999994</v>
          </cell>
          <cell r="DG827">
            <v>1726.8600000000006</v>
          </cell>
          <cell r="DH827">
            <v>2109.59</v>
          </cell>
          <cell r="DI827">
            <v>1813.2299999999996</v>
          </cell>
          <cell r="DJ827">
            <v>1789.2200000000012</v>
          </cell>
          <cell r="DK827">
            <v>2245.6399999999994</v>
          </cell>
          <cell r="DL827">
            <v>2583.8999999999978</v>
          </cell>
          <cell r="DM827">
            <v>2688.2699999999968</v>
          </cell>
          <cell r="DN827">
            <v>2638.25</v>
          </cell>
          <cell r="DO827">
            <v>2527.7199999999993</v>
          </cell>
          <cell r="DP827">
            <v>2521.8999999999996</v>
          </cell>
          <cell r="DQ827">
            <v>2481.9000000000015</v>
          </cell>
          <cell r="DR827">
            <v>27190.869999999995</v>
          </cell>
          <cell r="DS827">
            <v>2064.3899999999994</v>
          </cell>
          <cell r="DT827">
            <v>1726.8600000000006</v>
          </cell>
          <cell r="DU827">
            <v>2109.59</v>
          </cell>
          <cell r="DV827">
            <v>1813.2299999999996</v>
          </cell>
          <cell r="DW827">
            <v>1789.2200000000012</v>
          </cell>
          <cell r="DX827">
            <v>2245.6399999999994</v>
          </cell>
          <cell r="DY827">
            <v>2583.8999999999978</v>
          </cell>
          <cell r="DZ827">
            <v>2688.2700000000004</v>
          </cell>
          <cell r="EA827">
            <v>2638.25</v>
          </cell>
          <cell r="EB827">
            <v>2527.7199999999993</v>
          </cell>
          <cell r="EC827">
            <v>2521.8999999999996</v>
          </cell>
          <cell r="ED827">
            <v>2481.9000000000051</v>
          </cell>
        </row>
        <row r="828">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0</v>
          </cell>
          <cell r="CB828">
            <v>0</v>
          </cell>
          <cell r="CC828">
            <v>0</v>
          </cell>
          <cell r="CD828">
            <v>0</v>
          </cell>
          <cell r="CE828">
            <v>0</v>
          </cell>
          <cell r="CF828">
            <v>0</v>
          </cell>
          <cell r="CG828">
            <v>0</v>
          </cell>
          <cell r="CH828">
            <v>0</v>
          </cell>
          <cell r="CI828">
            <v>0</v>
          </cell>
          <cell r="CJ828">
            <v>0</v>
          </cell>
          <cell r="CK828">
            <v>0</v>
          </cell>
          <cell r="CL828">
            <v>0</v>
          </cell>
          <cell r="CM828">
            <v>0</v>
          </cell>
          <cell r="CN828">
            <v>0</v>
          </cell>
          <cell r="CO828">
            <v>0</v>
          </cell>
          <cell r="CP828">
            <v>0</v>
          </cell>
          <cell r="CQ828">
            <v>0</v>
          </cell>
          <cell r="CR828">
            <v>0</v>
          </cell>
          <cell r="CS828">
            <v>0</v>
          </cell>
          <cell r="CT828">
            <v>0</v>
          </cell>
          <cell r="CU828">
            <v>0</v>
          </cell>
          <cell r="CV828">
            <v>0</v>
          </cell>
          <cell r="CW828">
            <v>0</v>
          </cell>
          <cell r="CX828">
            <v>0</v>
          </cell>
          <cell r="CY828">
            <v>0</v>
          </cell>
          <cell r="CZ828">
            <v>0</v>
          </cell>
          <cell r="DA828">
            <v>0</v>
          </cell>
          <cell r="DB828">
            <v>0</v>
          </cell>
          <cell r="DC828">
            <v>0</v>
          </cell>
          <cell r="DD828">
            <v>0</v>
          </cell>
          <cell r="DE828">
            <v>0</v>
          </cell>
          <cell r="DF828">
            <v>0</v>
          </cell>
          <cell r="DG828">
            <v>0</v>
          </cell>
          <cell r="DH828">
            <v>0</v>
          </cell>
          <cell r="DI828">
            <v>0</v>
          </cell>
          <cell r="DJ828">
            <v>0</v>
          </cell>
          <cell r="DK828">
            <v>0</v>
          </cell>
          <cell r="DL828">
            <v>0</v>
          </cell>
          <cell r="DM828">
            <v>0</v>
          </cell>
          <cell r="DN828">
            <v>0</v>
          </cell>
          <cell r="DO828">
            <v>0</v>
          </cell>
          <cell r="DP828">
            <v>0</v>
          </cell>
          <cell r="DQ828">
            <v>0</v>
          </cell>
          <cell r="DR828">
            <v>0</v>
          </cell>
          <cell r="DS828">
            <v>0</v>
          </cell>
          <cell r="DT828">
            <v>0</v>
          </cell>
          <cell r="DU828">
            <v>0</v>
          </cell>
          <cell r="DV828">
            <v>0</v>
          </cell>
          <cell r="DW828">
            <v>0</v>
          </cell>
          <cell r="DX828">
            <v>0</v>
          </cell>
          <cell r="DY828">
            <v>0</v>
          </cell>
          <cell r="DZ828">
            <v>0</v>
          </cell>
          <cell r="EA828">
            <v>0</v>
          </cell>
          <cell r="EB828">
            <v>0</v>
          </cell>
          <cell r="EC828">
            <v>0</v>
          </cell>
          <cell r="ED828">
            <v>0</v>
          </cell>
          <cell r="EE828">
            <v>0</v>
          </cell>
        </row>
        <row r="829">
          <cell r="F829">
            <v>1238.634</v>
          </cell>
          <cell r="G829">
            <v>1036.1159999999995</v>
          </cell>
          <cell r="H829">
            <v>1265.7539999999999</v>
          </cell>
          <cell r="I829">
            <v>1087.9380000000001</v>
          </cell>
          <cell r="J829">
            <v>1073.5319999999999</v>
          </cell>
          <cell r="K829">
            <v>1347.384</v>
          </cell>
          <cell r="L829">
            <v>1550.3400000000001</v>
          </cell>
          <cell r="M829">
            <v>1612.962</v>
          </cell>
          <cell r="N829">
            <v>1582.95</v>
          </cell>
          <cell r="O829">
            <v>1516.6319999999998</v>
          </cell>
          <cell r="P829">
            <v>1513.1399999999999</v>
          </cell>
          <cell r="Q829">
            <v>1489.1400000000003</v>
          </cell>
          <cell r="R829">
            <v>16586.430700000001</v>
          </cell>
          <cell r="S829">
            <v>1259.2779</v>
          </cell>
          <cell r="T829">
            <v>1053.3845999999999</v>
          </cell>
          <cell r="U829">
            <v>1286.8499000000002</v>
          </cell>
          <cell r="V829">
            <v>1106.0703000000001</v>
          </cell>
          <cell r="W829">
            <v>1091.4241999999999</v>
          </cell>
          <cell r="X829">
            <v>1369.8403999999998</v>
          </cell>
          <cell r="Y829">
            <v>1576.1790000000001</v>
          </cell>
          <cell r="Z829">
            <v>1639.8446999999999</v>
          </cell>
          <cell r="AA829">
            <v>1609.3325</v>
          </cell>
          <cell r="AB829">
            <v>1541.9092000000001</v>
          </cell>
          <cell r="AC829">
            <v>1538.3589999999995</v>
          </cell>
          <cell r="AD829">
            <v>1513.9590000000026</v>
          </cell>
          <cell r="AE829">
            <v>17180.717400000016</v>
          </cell>
          <cell r="AF829">
            <v>1300.5656999999992</v>
          </cell>
          <cell r="AG829">
            <v>1138.3911000000007</v>
          </cell>
          <cell r="AH829">
            <v>1329.0416999999998</v>
          </cell>
          <cell r="AI829">
            <v>1142.3348999999998</v>
          </cell>
          <cell r="AJ829">
            <v>1127.2085999999981</v>
          </cell>
          <cell r="AK829">
            <v>1414.7531999999992</v>
          </cell>
          <cell r="AL829">
            <v>1627.8570000000036</v>
          </cell>
          <cell r="AM829">
            <v>1693.6100999999999</v>
          </cell>
          <cell r="AN829">
            <v>1662.0974999999999</v>
          </cell>
          <cell r="AO829">
            <v>1592.4635999999996</v>
          </cell>
          <cell r="AP829">
            <v>1588.7970000000005</v>
          </cell>
          <cell r="AQ829">
            <v>1563.5970000000052</v>
          </cell>
          <cell r="AR829">
            <v>17402.156799999997</v>
          </cell>
          <cell r="AS829">
            <v>1321.2096000000001</v>
          </cell>
          <cell r="AT829">
            <v>1105.1904000000004</v>
          </cell>
          <cell r="AU829">
            <v>1350.1376</v>
          </cell>
          <cell r="AV829">
            <v>1160.4671999999991</v>
          </cell>
          <cell r="AW829">
            <v>1145.1008000000002</v>
          </cell>
          <cell r="AX829">
            <v>1437.209600000002</v>
          </cell>
          <cell r="AY829">
            <v>1653.6959999999999</v>
          </cell>
          <cell r="AZ829">
            <v>1720.4928</v>
          </cell>
          <cell r="BA829">
            <v>1688.4800000000014</v>
          </cell>
          <cell r="BB829">
            <v>1617.7407999999996</v>
          </cell>
          <cell r="BC829">
            <v>1614.016000000001</v>
          </cell>
          <cell r="BD829">
            <v>1588.4160000000011</v>
          </cell>
          <cell r="BE829">
            <v>17674.065499999997</v>
          </cell>
          <cell r="BF829">
            <v>1341.8534999999974</v>
          </cell>
          <cell r="BG829">
            <v>1122.4590000000005</v>
          </cell>
          <cell r="BH829">
            <v>1371.2334999999994</v>
          </cell>
          <cell r="BI829">
            <v>1178.5994999999984</v>
          </cell>
          <cell r="BJ829">
            <v>1162.9929999999986</v>
          </cell>
          <cell r="BK829">
            <v>1459.6659999999974</v>
          </cell>
          <cell r="BL829">
            <v>1679.5349999999999</v>
          </cell>
          <cell r="BM829">
            <v>1747.3755000000001</v>
          </cell>
          <cell r="BN829">
            <v>1714.8624999999993</v>
          </cell>
          <cell r="BO829">
            <v>1643.018</v>
          </cell>
          <cell r="BP829">
            <v>1639.2349999999999</v>
          </cell>
          <cell r="BQ829">
            <v>1613.2350000000006</v>
          </cell>
          <cell r="BR829">
            <v>18217.882899999997</v>
          </cell>
          <cell r="BS829">
            <v>1383.1412999999993</v>
          </cell>
          <cell r="BT829">
            <v>1156.9962000000003</v>
          </cell>
          <cell r="BU829">
            <v>1413.4252999999999</v>
          </cell>
          <cell r="BV829">
            <v>1214.8640999999989</v>
          </cell>
          <cell r="BW829">
            <v>1198.777399999999</v>
          </cell>
          <cell r="BX829">
            <v>1504.5787999999993</v>
          </cell>
          <cell r="BY829">
            <v>1731.2129999999961</v>
          </cell>
          <cell r="BZ829">
            <v>1801.1409000000021</v>
          </cell>
          <cell r="CA829">
            <v>1767.6275000000005</v>
          </cell>
          <cell r="CB829">
            <v>1693.5724</v>
          </cell>
          <cell r="CC829">
            <v>1689.6729999999998</v>
          </cell>
          <cell r="CD829">
            <v>1662.8729999999996</v>
          </cell>
          <cell r="CE829">
            <v>18544.266400000008</v>
          </cell>
          <cell r="CF829">
            <v>1403.7852000000003</v>
          </cell>
          <cell r="CG829">
            <v>1228.7396000000008</v>
          </cell>
          <cell r="CH829">
            <v>1434.5212000000001</v>
          </cell>
          <cell r="CI829">
            <v>1232.9963999999982</v>
          </cell>
          <cell r="CJ829">
            <v>1216.6696000000011</v>
          </cell>
          <cell r="CK829">
            <v>1527.0351999999984</v>
          </cell>
          <cell r="CL829">
            <v>1757.0519999999997</v>
          </cell>
          <cell r="CM829">
            <v>1828.0236000000004</v>
          </cell>
          <cell r="CN829">
            <v>1794.0100000000002</v>
          </cell>
          <cell r="CO829">
            <v>1718.8495999999996</v>
          </cell>
          <cell r="CP829">
            <v>1714.8920000000012</v>
          </cell>
          <cell r="CQ829">
            <v>1687.6920000000027</v>
          </cell>
          <cell r="CR829">
            <v>19033.608999999997</v>
          </cell>
          <cell r="CS829">
            <v>1445.0729999999985</v>
          </cell>
          <cell r="CT829">
            <v>1208.8020000000001</v>
          </cell>
          <cell r="CU829">
            <v>1476.7129999999997</v>
          </cell>
          <cell r="CV829">
            <v>1269.2610000000004</v>
          </cell>
          <cell r="CW829">
            <v>1252.4540000000015</v>
          </cell>
          <cell r="CX829">
            <v>1571.9480000000003</v>
          </cell>
          <cell r="CY829">
            <v>1808.7300000000032</v>
          </cell>
          <cell r="CZ829">
            <v>1881.7890000000007</v>
          </cell>
          <cell r="DA829">
            <v>1846.7749999999996</v>
          </cell>
          <cell r="DB829">
            <v>1769.4039999999986</v>
          </cell>
          <cell r="DC829">
            <v>1765.3299999999997</v>
          </cell>
          <cell r="DD829">
            <v>1737.3300000000017</v>
          </cell>
          <cell r="DE829">
            <v>19305.517699999997</v>
          </cell>
          <cell r="DF829">
            <v>1465.7168999999994</v>
          </cell>
          <cell r="DG829">
            <v>1226.0706000000002</v>
          </cell>
          <cell r="DH829">
            <v>1497.8089</v>
          </cell>
          <cell r="DI829">
            <v>1287.3932999999997</v>
          </cell>
          <cell r="DJ829">
            <v>1270.3462</v>
          </cell>
          <cell r="DK829">
            <v>1594.4043999999994</v>
          </cell>
          <cell r="DL829">
            <v>1834.5689999999995</v>
          </cell>
          <cell r="DM829">
            <v>1908.671699999999</v>
          </cell>
          <cell r="DN829">
            <v>1873.1575000000012</v>
          </cell>
          <cell r="DO829">
            <v>1794.6812</v>
          </cell>
          <cell r="DP829">
            <v>1790.5489999999995</v>
          </cell>
          <cell r="DQ829">
            <v>1762.1490000000013</v>
          </cell>
          <cell r="DR829">
            <v>19849.335099999997</v>
          </cell>
          <cell r="DS829">
            <v>1507.0046999999995</v>
          </cell>
          <cell r="DT829">
            <v>1260.6078000000005</v>
          </cell>
          <cell r="DU829">
            <v>1540.0006999999996</v>
          </cell>
          <cell r="DV829">
            <v>1323.6578999999983</v>
          </cell>
          <cell r="DW829">
            <v>1306.1306000000004</v>
          </cell>
          <cell r="DX829">
            <v>1639.3171999999977</v>
          </cell>
          <cell r="DY829">
            <v>1886.2469999999958</v>
          </cell>
          <cell r="DZ829">
            <v>1962.4370999999992</v>
          </cell>
          <cell r="EA829">
            <v>1925.9225000000006</v>
          </cell>
          <cell r="EB829">
            <v>1845.2356</v>
          </cell>
          <cell r="EC829">
            <v>1840.9869999999996</v>
          </cell>
          <cell r="ED829">
            <v>1811.7870000000003</v>
          </cell>
        </row>
        <row r="830">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0</v>
          </cell>
          <cell r="CB830">
            <v>0</v>
          </cell>
          <cell r="CC830">
            <v>0</v>
          </cell>
          <cell r="CD830">
            <v>0</v>
          </cell>
          <cell r="CE830">
            <v>0</v>
          </cell>
          <cell r="CF830">
            <v>0</v>
          </cell>
          <cell r="CG830">
            <v>0</v>
          </cell>
          <cell r="CH830">
            <v>0</v>
          </cell>
          <cell r="CI830">
            <v>0</v>
          </cell>
          <cell r="CJ830">
            <v>0</v>
          </cell>
          <cell r="CK830">
            <v>0</v>
          </cell>
          <cell r="CL830">
            <v>0</v>
          </cell>
          <cell r="CM830">
            <v>0</v>
          </cell>
          <cell r="CN830">
            <v>0</v>
          </cell>
          <cell r="CO830">
            <v>0</v>
          </cell>
          <cell r="CP830">
            <v>0</v>
          </cell>
          <cell r="CQ830">
            <v>0</v>
          </cell>
          <cell r="CR830">
            <v>0</v>
          </cell>
          <cell r="CS830">
            <v>0</v>
          </cell>
          <cell r="CT830">
            <v>0</v>
          </cell>
          <cell r="CU830">
            <v>0</v>
          </cell>
          <cell r="CV830">
            <v>0</v>
          </cell>
          <cell r="CW830">
            <v>0</v>
          </cell>
          <cell r="CX830">
            <v>0</v>
          </cell>
          <cell r="CY830">
            <v>0</v>
          </cell>
          <cell r="CZ830">
            <v>0</v>
          </cell>
          <cell r="DA830">
            <v>0</v>
          </cell>
          <cell r="DB830">
            <v>0</v>
          </cell>
          <cell r="DC830">
            <v>0</v>
          </cell>
          <cell r="DD830">
            <v>0</v>
          </cell>
          <cell r="DE830">
            <v>0</v>
          </cell>
          <cell r="DF830">
            <v>0</v>
          </cell>
          <cell r="DG830">
            <v>0</v>
          </cell>
          <cell r="DH830">
            <v>0</v>
          </cell>
          <cell r="DI830">
            <v>0</v>
          </cell>
          <cell r="DJ830">
            <v>0</v>
          </cell>
          <cell r="DK830">
            <v>0</v>
          </cell>
          <cell r="DL830">
            <v>0</v>
          </cell>
          <cell r="DM830">
            <v>0</v>
          </cell>
          <cell r="DN830">
            <v>0</v>
          </cell>
          <cell r="DO830">
            <v>0</v>
          </cell>
          <cell r="DP830">
            <v>0</v>
          </cell>
          <cell r="DQ830">
            <v>0</v>
          </cell>
          <cell r="DR830">
            <v>0</v>
          </cell>
          <cell r="DS830">
            <v>0</v>
          </cell>
          <cell r="DT830">
            <v>0</v>
          </cell>
          <cell r="DU830">
            <v>0</v>
          </cell>
          <cell r="DV830">
            <v>0</v>
          </cell>
          <cell r="DW830">
            <v>0</v>
          </cell>
          <cell r="DX830">
            <v>0</v>
          </cell>
          <cell r="DY830">
            <v>0</v>
          </cell>
          <cell r="DZ830">
            <v>0</v>
          </cell>
          <cell r="EA830">
            <v>0</v>
          </cell>
          <cell r="EB830">
            <v>0</v>
          </cell>
          <cell r="EC830">
            <v>0</v>
          </cell>
          <cell r="ED830">
            <v>0</v>
          </cell>
        </row>
        <row r="831">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0</v>
          </cell>
          <cell r="CB831">
            <v>0</v>
          </cell>
          <cell r="CC831">
            <v>0</v>
          </cell>
          <cell r="CD831">
            <v>0</v>
          </cell>
          <cell r="CE831">
            <v>0</v>
          </cell>
          <cell r="CF831">
            <v>0</v>
          </cell>
          <cell r="CG831">
            <v>0</v>
          </cell>
          <cell r="CH831">
            <v>0</v>
          </cell>
          <cell r="CI831">
            <v>0</v>
          </cell>
          <cell r="CJ831">
            <v>0</v>
          </cell>
          <cell r="CK831">
            <v>0</v>
          </cell>
          <cell r="CL831">
            <v>0</v>
          </cell>
          <cell r="CM831">
            <v>0</v>
          </cell>
          <cell r="CN831">
            <v>0</v>
          </cell>
          <cell r="CO831">
            <v>0</v>
          </cell>
          <cell r="CP831">
            <v>0</v>
          </cell>
          <cell r="CQ831">
            <v>0</v>
          </cell>
          <cell r="CR831">
            <v>0</v>
          </cell>
          <cell r="CS831">
            <v>0</v>
          </cell>
          <cell r="CT831">
            <v>0</v>
          </cell>
          <cell r="CU831">
            <v>0</v>
          </cell>
          <cell r="CV831">
            <v>0</v>
          </cell>
          <cell r="CW831">
            <v>0</v>
          </cell>
          <cell r="CX831">
            <v>0</v>
          </cell>
          <cell r="CY831">
            <v>0</v>
          </cell>
          <cell r="CZ831">
            <v>0</v>
          </cell>
          <cell r="DA831">
            <v>0</v>
          </cell>
          <cell r="DB831">
            <v>0</v>
          </cell>
          <cell r="DC831">
            <v>0</v>
          </cell>
          <cell r="DD831">
            <v>0</v>
          </cell>
          <cell r="DE831">
            <v>0</v>
          </cell>
          <cell r="DF831">
            <v>0</v>
          </cell>
          <cell r="DG831">
            <v>0</v>
          </cell>
          <cell r="DH831">
            <v>0</v>
          </cell>
          <cell r="DI831">
            <v>0</v>
          </cell>
          <cell r="DJ831">
            <v>0</v>
          </cell>
          <cell r="DK831">
            <v>0</v>
          </cell>
          <cell r="DL831">
            <v>0</v>
          </cell>
          <cell r="DM831">
            <v>0</v>
          </cell>
          <cell r="DN831">
            <v>0</v>
          </cell>
          <cell r="DO831">
            <v>0</v>
          </cell>
          <cell r="DP831">
            <v>0</v>
          </cell>
          <cell r="DQ831">
            <v>0</v>
          </cell>
          <cell r="DR831">
            <v>0</v>
          </cell>
          <cell r="DS831">
            <v>0</v>
          </cell>
          <cell r="DT831">
            <v>0</v>
          </cell>
          <cell r="DU831">
            <v>0</v>
          </cell>
          <cell r="DV831">
            <v>0</v>
          </cell>
          <cell r="DW831">
            <v>0</v>
          </cell>
          <cell r="DX831">
            <v>0</v>
          </cell>
          <cell r="DY831">
            <v>0</v>
          </cell>
          <cell r="DZ831">
            <v>0</v>
          </cell>
          <cell r="EA831">
            <v>0</v>
          </cell>
          <cell r="EB831">
            <v>0</v>
          </cell>
          <cell r="EC831">
            <v>0</v>
          </cell>
          <cell r="ED831">
            <v>0</v>
          </cell>
        </row>
        <row r="832">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0</v>
          </cell>
          <cell r="CB832">
            <v>0</v>
          </cell>
          <cell r="CC832">
            <v>0</v>
          </cell>
          <cell r="CD832">
            <v>0</v>
          </cell>
          <cell r="CE832">
            <v>0</v>
          </cell>
          <cell r="CF832">
            <v>0</v>
          </cell>
          <cell r="CG832">
            <v>0</v>
          </cell>
          <cell r="CH832">
            <v>0</v>
          </cell>
          <cell r="CI832">
            <v>0</v>
          </cell>
          <cell r="CJ832">
            <v>0</v>
          </cell>
          <cell r="CK832">
            <v>0</v>
          </cell>
          <cell r="CL832">
            <v>0</v>
          </cell>
          <cell r="CM832">
            <v>0</v>
          </cell>
          <cell r="CN832">
            <v>0</v>
          </cell>
          <cell r="CO832">
            <v>0</v>
          </cell>
          <cell r="CP832">
            <v>0</v>
          </cell>
          <cell r="CQ832">
            <v>0</v>
          </cell>
          <cell r="CR832">
            <v>0</v>
          </cell>
          <cell r="CS832">
            <v>0</v>
          </cell>
          <cell r="CT832">
            <v>0</v>
          </cell>
          <cell r="CU832">
            <v>0</v>
          </cell>
          <cell r="CV832">
            <v>0</v>
          </cell>
          <cell r="CW832">
            <v>0</v>
          </cell>
          <cell r="CX832">
            <v>0</v>
          </cell>
          <cell r="CY832">
            <v>0</v>
          </cell>
          <cell r="CZ832">
            <v>0</v>
          </cell>
          <cell r="DA832">
            <v>0</v>
          </cell>
          <cell r="DB832">
            <v>0</v>
          </cell>
          <cell r="DC832">
            <v>0</v>
          </cell>
          <cell r="DD832">
            <v>0</v>
          </cell>
          <cell r="DE832">
            <v>0</v>
          </cell>
          <cell r="DF832">
            <v>0</v>
          </cell>
          <cell r="DG832">
            <v>0</v>
          </cell>
          <cell r="DH832">
            <v>0</v>
          </cell>
          <cell r="DI832">
            <v>0</v>
          </cell>
          <cell r="DJ832">
            <v>0</v>
          </cell>
          <cell r="DK832">
            <v>0</v>
          </cell>
          <cell r="DL832">
            <v>0</v>
          </cell>
          <cell r="DM832">
            <v>0</v>
          </cell>
          <cell r="DN832">
            <v>0</v>
          </cell>
          <cell r="DO832">
            <v>0</v>
          </cell>
          <cell r="DP832">
            <v>0</v>
          </cell>
          <cell r="DQ832">
            <v>0</v>
          </cell>
          <cell r="DR832">
            <v>0</v>
          </cell>
          <cell r="DS832">
            <v>0</v>
          </cell>
          <cell r="DT832">
            <v>0</v>
          </cell>
          <cell r="DU832">
            <v>0</v>
          </cell>
          <cell r="DV832">
            <v>0</v>
          </cell>
          <cell r="DW832">
            <v>0</v>
          </cell>
          <cell r="DX832">
            <v>0</v>
          </cell>
          <cell r="DY832">
            <v>0</v>
          </cell>
          <cell r="DZ832">
            <v>0</v>
          </cell>
          <cell r="EA832">
            <v>0</v>
          </cell>
          <cell r="EB832">
            <v>0</v>
          </cell>
          <cell r="EC832">
            <v>0</v>
          </cell>
          <cell r="ED832">
            <v>0</v>
          </cell>
        </row>
        <row r="833">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cell r="BZ833">
            <v>0</v>
          </cell>
          <cell r="CA833">
            <v>0</v>
          </cell>
          <cell r="CB833">
            <v>0</v>
          </cell>
          <cell r="CC833">
            <v>0</v>
          </cell>
          <cell r="CD833">
            <v>0</v>
          </cell>
          <cell r="CE833">
            <v>0</v>
          </cell>
          <cell r="CF833">
            <v>0</v>
          </cell>
          <cell r="CG833">
            <v>0</v>
          </cell>
          <cell r="CH833">
            <v>0</v>
          </cell>
          <cell r="CI833">
            <v>0</v>
          </cell>
          <cell r="CJ833">
            <v>0</v>
          </cell>
          <cell r="CK833">
            <v>0</v>
          </cell>
          <cell r="CL833">
            <v>0</v>
          </cell>
          <cell r="CM833">
            <v>0</v>
          </cell>
          <cell r="CN833">
            <v>0</v>
          </cell>
          <cell r="CO833">
            <v>0</v>
          </cell>
          <cell r="CP833">
            <v>0</v>
          </cell>
          <cell r="CQ833">
            <v>0</v>
          </cell>
          <cell r="CR833">
            <v>0</v>
          </cell>
          <cell r="CS833">
            <v>0</v>
          </cell>
          <cell r="CT833">
            <v>0</v>
          </cell>
          <cell r="CU833">
            <v>0</v>
          </cell>
          <cell r="CV833">
            <v>0</v>
          </cell>
          <cell r="CW833">
            <v>0</v>
          </cell>
          <cell r="CX833">
            <v>0</v>
          </cell>
          <cell r="CY833">
            <v>0</v>
          </cell>
          <cell r="CZ833">
            <v>0</v>
          </cell>
          <cell r="DA833">
            <v>0</v>
          </cell>
          <cell r="DB833">
            <v>0</v>
          </cell>
          <cell r="DC833">
            <v>0</v>
          </cell>
          <cell r="DD833">
            <v>0</v>
          </cell>
          <cell r="DE833">
            <v>0</v>
          </cell>
          <cell r="DF833">
            <v>0</v>
          </cell>
          <cell r="DG833">
            <v>0</v>
          </cell>
          <cell r="DH833">
            <v>0</v>
          </cell>
          <cell r="DI833">
            <v>0</v>
          </cell>
          <cell r="DJ833">
            <v>0</v>
          </cell>
          <cell r="DK833">
            <v>0</v>
          </cell>
          <cell r="DL833">
            <v>0</v>
          </cell>
          <cell r="DM833">
            <v>0</v>
          </cell>
          <cell r="DN833">
            <v>0</v>
          </cell>
          <cell r="DO833">
            <v>0</v>
          </cell>
          <cell r="DP833">
            <v>0</v>
          </cell>
          <cell r="DQ833">
            <v>0</v>
          </cell>
          <cell r="DR833">
            <v>0</v>
          </cell>
          <cell r="DS833">
            <v>0</v>
          </cell>
          <cell r="DT833">
            <v>0</v>
          </cell>
          <cell r="DU833">
            <v>0</v>
          </cell>
          <cell r="DV833">
            <v>0</v>
          </cell>
          <cell r="DW833">
            <v>0</v>
          </cell>
          <cell r="DX833">
            <v>0</v>
          </cell>
          <cell r="DY833">
            <v>0</v>
          </cell>
          <cell r="DZ833">
            <v>0</v>
          </cell>
          <cell r="EA833">
            <v>0</v>
          </cell>
          <cell r="EB833">
            <v>0</v>
          </cell>
          <cell r="EC833">
            <v>0</v>
          </cell>
          <cell r="ED833">
            <v>0</v>
          </cell>
          <cell r="EE833">
            <v>0</v>
          </cell>
        </row>
        <row r="834">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cell r="BZ834">
            <v>0</v>
          </cell>
          <cell r="CA834">
            <v>0</v>
          </cell>
          <cell r="CB834">
            <v>0</v>
          </cell>
          <cell r="CC834">
            <v>0</v>
          </cell>
          <cell r="CD834">
            <v>0</v>
          </cell>
          <cell r="CE834">
            <v>0</v>
          </cell>
          <cell r="CF834">
            <v>0</v>
          </cell>
          <cell r="CG834">
            <v>0</v>
          </cell>
          <cell r="CH834">
            <v>0</v>
          </cell>
          <cell r="CI834">
            <v>0</v>
          </cell>
          <cell r="CJ834">
            <v>0</v>
          </cell>
          <cell r="CK834">
            <v>0</v>
          </cell>
          <cell r="CL834">
            <v>0</v>
          </cell>
          <cell r="CM834">
            <v>0</v>
          </cell>
          <cell r="CN834">
            <v>0</v>
          </cell>
          <cell r="CO834">
            <v>0</v>
          </cell>
          <cell r="CP834">
            <v>0</v>
          </cell>
          <cell r="CQ834">
            <v>0</v>
          </cell>
          <cell r="CR834">
            <v>0</v>
          </cell>
          <cell r="CS834">
            <v>0</v>
          </cell>
          <cell r="CT834">
            <v>0</v>
          </cell>
          <cell r="CU834">
            <v>0</v>
          </cell>
          <cell r="CV834">
            <v>0</v>
          </cell>
          <cell r="CW834">
            <v>0</v>
          </cell>
          <cell r="CX834">
            <v>0</v>
          </cell>
          <cell r="CY834">
            <v>0</v>
          </cell>
          <cell r="CZ834">
            <v>0</v>
          </cell>
          <cell r="DA834">
            <v>0</v>
          </cell>
          <cell r="DB834">
            <v>0</v>
          </cell>
          <cell r="DC834">
            <v>0</v>
          </cell>
          <cell r="DD834">
            <v>0</v>
          </cell>
          <cell r="DE834">
            <v>0</v>
          </cell>
          <cell r="DF834">
            <v>0</v>
          </cell>
          <cell r="DG834">
            <v>0</v>
          </cell>
          <cell r="DH834">
            <v>0</v>
          </cell>
          <cell r="DI834">
            <v>0</v>
          </cell>
          <cell r="DJ834">
            <v>0</v>
          </cell>
          <cell r="DK834">
            <v>0</v>
          </cell>
          <cell r="DL834">
            <v>0</v>
          </cell>
          <cell r="DM834">
            <v>0</v>
          </cell>
          <cell r="DN834">
            <v>0</v>
          </cell>
          <cell r="DO834">
            <v>0</v>
          </cell>
          <cell r="DP834">
            <v>0</v>
          </cell>
          <cell r="DQ834">
            <v>0</v>
          </cell>
          <cell r="DR834">
            <v>0</v>
          </cell>
          <cell r="DS834">
            <v>0</v>
          </cell>
          <cell r="DT834">
            <v>0</v>
          </cell>
          <cell r="DU834">
            <v>0</v>
          </cell>
          <cell r="DV834">
            <v>0</v>
          </cell>
          <cell r="DW834">
            <v>0</v>
          </cell>
          <cell r="DX834">
            <v>0</v>
          </cell>
          <cell r="DY834">
            <v>0</v>
          </cell>
          <cell r="DZ834">
            <v>0</v>
          </cell>
          <cell r="EA834">
            <v>0</v>
          </cell>
          <cell r="EB834">
            <v>0</v>
          </cell>
          <cell r="EC834">
            <v>0</v>
          </cell>
          <cell r="ED834">
            <v>0</v>
          </cell>
        </row>
        <row r="835">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0</v>
          </cell>
          <cell r="CB835">
            <v>0</v>
          </cell>
          <cell r="CC835">
            <v>0</v>
          </cell>
          <cell r="CD835">
            <v>0</v>
          </cell>
          <cell r="CE835">
            <v>0</v>
          </cell>
          <cell r="CF835">
            <v>0</v>
          </cell>
          <cell r="CG835">
            <v>0</v>
          </cell>
          <cell r="CH835">
            <v>0</v>
          </cell>
          <cell r="CI835">
            <v>0</v>
          </cell>
          <cell r="CJ835">
            <v>0</v>
          </cell>
          <cell r="CK835">
            <v>0</v>
          </cell>
          <cell r="CL835">
            <v>0</v>
          </cell>
          <cell r="CM835">
            <v>0</v>
          </cell>
          <cell r="CN835">
            <v>0</v>
          </cell>
          <cell r="CO835">
            <v>0</v>
          </cell>
          <cell r="CP835">
            <v>0</v>
          </cell>
          <cell r="CQ835">
            <v>0</v>
          </cell>
          <cell r="CR835">
            <v>0</v>
          </cell>
          <cell r="CS835">
            <v>0</v>
          </cell>
          <cell r="CT835">
            <v>0</v>
          </cell>
          <cell r="CU835">
            <v>0</v>
          </cell>
          <cell r="CV835">
            <v>0</v>
          </cell>
          <cell r="CW835">
            <v>0</v>
          </cell>
          <cell r="CX835">
            <v>0</v>
          </cell>
          <cell r="CY835">
            <v>0</v>
          </cell>
          <cell r="CZ835">
            <v>0</v>
          </cell>
          <cell r="DA835">
            <v>0</v>
          </cell>
          <cell r="DB835">
            <v>0</v>
          </cell>
          <cell r="DC835">
            <v>0</v>
          </cell>
          <cell r="DD835">
            <v>0</v>
          </cell>
          <cell r="DE835">
            <v>0</v>
          </cell>
          <cell r="DF835">
            <v>0</v>
          </cell>
          <cell r="DG835">
            <v>0</v>
          </cell>
          <cell r="DH835">
            <v>0</v>
          </cell>
          <cell r="DI835">
            <v>0</v>
          </cell>
          <cell r="DJ835">
            <v>0</v>
          </cell>
          <cell r="DK835">
            <v>0</v>
          </cell>
          <cell r="DL835">
            <v>0</v>
          </cell>
          <cell r="DM835">
            <v>0</v>
          </cell>
          <cell r="DN835">
            <v>0</v>
          </cell>
          <cell r="DO835">
            <v>0</v>
          </cell>
          <cell r="DP835">
            <v>0</v>
          </cell>
          <cell r="DQ835">
            <v>0</v>
          </cell>
          <cell r="DR835">
            <v>0</v>
          </cell>
          <cell r="DS835">
            <v>0</v>
          </cell>
          <cell r="DT835">
            <v>0</v>
          </cell>
          <cell r="DU835">
            <v>0</v>
          </cell>
          <cell r="DV835">
            <v>0</v>
          </cell>
          <cell r="DW835">
            <v>0</v>
          </cell>
          <cell r="DX835">
            <v>0</v>
          </cell>
          <cell r="DY835">
            <v>0</v>
          </cell>
          <cell r="DZ835">
            <v>0</v>
          </cell>
          <cell r="EA835">
            <v>0</v>
          </cell>
          <cell r="EB835">
            <v>0</v>
          </cell>
          <cell r="EC835">
            <v>0</v>
          </cell>
          <cell r="ED835">
            <v>0</v>
          </cell>
          <cell r="EE835">
            <v>0</v>
          </cell>
        </row>
        <row r="836">
          <cell r="A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cell r="BZ836">
            <v>0</v>
          </cell>
          <cell r="CA836">
            <v>0</v>
          </cell>
          <cell r="CB836">
            <v>0</v>
          </cell>
          <cell r="CC836">
            <v>0</v>
          </cell>
          <cell r="CD836">
            <v>0</v>
          </cell>
          <cell r="CE836">
            <v>0</v>
          </cell>
          <cell r="CF836">
            <v>0</v>
          </cell>
          <cell r="CG836">
            <v>0</v>
          </cell>
          <cell r="CH836">
            <v>0</v>
          </cell>
          <cell r="CI836">
            <v>0</v>
          </cell>
          <cell r="CJ836">
            <v>0</v>
          </cell>
          <cell r="CK836">
            <v>0</v>
          </cell>
          <cell r="CL836">
            <v>0</v>
          </cell>
          <cell r="CM836">
            <v>0</v>
          </cell>
          <cell r="CN836">
            <v>0</v>
          </cell>
          <cell r="CO836">
            <v>0</v>
          </cell>
          <cell r="CP836">
            <v>0</v>
          </cell>
          <cell r="CQ836">
            <v>0</v>
          </cell>
          <cell r="CR836">
            <v>0</v>
          </cell>
          <cell r="CS836">
            <v>0</v>
          </cell>
          <cell r="CT836">
            <v>0</v>
          </cell>
          <cell r="CU836">
            <v>0</v>
          </cell>
          <cell r="CV836">
            <v>0</v>
          </cell>
          <cell r="CW836">
            <v>0</v>
          </cell>
          <cell r="CX836">
            <v>0</v>
          </cell>
          <cell r="CY836">
            <v>0</v>
          </cell>
          <cell r="CZ836">
            <v>0</v>
          </cell>
          <cell r="DA836">
            <v>0</v>
          </cell>
          <cell r="DB836">
            <v>0</v>
          </cell>
          <cell r="DC836">
            <v>0</v>
          </cell>
          <cell r="DD836">
            <v>0</v>
          </cell>
          <cell r="DE836">
            <v>0</v>
          </cell>
          <cell r="DF836">
            <v>0</v>
          </cell>
          <cell r="DG836">
            <v>0</v>
          </cell>
          <cell r="DH836">
            <v>0</v>
          </cell>
          <cell r="DI836">
            <v>0</v>
          </cell>
          <cell r="DJ836">
            <v>0</v>
          </cell>
          <cell r="DK836">
            <v>0</v>
          </cell>
          <cell r="DL836">
            <v>0</v>
          </cell>
          <cell r="DM836">
            <v>0</v>
          </cell>
          <cell r="DN836">
            <v>0</v>
          </cell>
          <cell r="DO836">
            <v>0</v>
          </cell>
          <cell r="DP836">
            <v>0</v>
          </cell>
          <cell r="DQ836">
            <v>0</v>
          </cell>
          <cell r="DR836">
            <v>0</v>
          </cell>
          <cell r="DS836">
            <v>0</v>
          </cell>
          <cell r="DT836">
            <v>0</v>
          </cell>
          <cell r="DU836">
            <v>0</v>
          </cell>
          <cell r="DV836">
            <v>0</v>
          </cell>
          <cell r="DW836">
            <v>0</v>
          </cell>
          <cell r="DX836">
            <v>0</v>
          </cell>
          <cell r="DY836">
            <v>0</v>
          </cell>
          <cell r="DZ836">
            <v>0</v>
          </cell>
          <cell r="EA836">
            <v>0</v>
          </cell>
          <cell r="EB836">
            <v>0</v>
          </cell>
          <cell r="EC836">
            <v>0</v>
          </cell>
          <cell r="ED836">
            <v>0</v>
          </cell>
          <cell r="EE836">
            <v>0</v>
          </cell>
        </row>
        <row r="837">
          <cell r="A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0</v>
          </cell>
          <cell r="BZ837">
            <v>0</v>
          </cell>
          <cell r="CA837">
            <v>0</v>
          </cell>
          <cell r="CB837">
            <v>0</v>
          </cell>
          <cell r="CC837">
            <v>0</v>
          </cell>
          <cell r="CD837">
            <v>0</v>
          </cell>
          <cell r="CE837">
            <v>0</v>
          </cell>
          <cell r="CF837">
            <v>0</v>
          </cell>
          <cell r="CG837">
            <v>0</v>
          </cell>
          <cell r="CH837">
            <v>0</v>
          </cell>
          <cell r="CI837">
            <v>0</v>
          </cell>
          <cell r="CJ837">
            <v>0</v>
          </cell>
          <cell r="CK837">
            <v>0</v>
          </cell>
          <cell r="CL837">
            <v>0</v>
          </cell>
          <cell r="CM837">
            <v>0</v>
          </cell>
          <cell r="CN837">
            <v>0</v>
          </cell>
          <cell r="CO837">
            <v>0</v>
          </cell>
          <cell r="CP837">
            <v>0</v>
          </cell>
          <cell r="CQ837">
            <v>0</v>
          </cell>
          <cell r="CR837">
            <v>0</v>
          </cell>
          <cell r="CS837">
            <v>0</v>
          </cell>
          <cell r="CT837">
            <v>0</v>
          </cell>
          <cell r="CU837">
            <v>0</v>
          </cell>
          <cell r="CV837">
            <v>0</v>
          </cell>
          <cell r="CW837">
            <v>0</v>
          </cell>
          <cell r="CX837">
            <v>0</v>
          </cell>
          <cell r="CY837">
            <v>0</v>
          </cell>
          <cell r="CZ837">
            <v>0</v>
          </cell>
          <cell r="DA837">
            <v>0</v>
          </cell>
          <cell r="DB837">
            <v>0</v>
          </cell>
          <cell r="DC837">
            <v>0</v>
          </cell>
          <cell r="DD837">
            <v>0</v>
          </cell>
          <cell r="DE837">
            <v>0</v>
          </cell>
          <cell r="DF837">
            <v>0</v>
          </cell>
          <cell r="DG837">
            <v>0</v>
          </cell>
          <cell r="DH837">
            <v>0</v>
          </cell>
          <cell r="DI837">
            <v>0</v>
          </cell>
          <cell r="DJ837">
            <v>0</v>
          </cell>
          <cell r="DK837">
            <v>0</v>
          </cell>
          <cell r="DL837">
            <v>0</v>
          </cell>
          <cell r="DM837">
            <v>0</v>
          </cell>
          <cell r="DN837">
            <v>0</v>
          </cell>
          <cell r="DO837">
            <v>0</v>
          </cell>
          <cell r="DP837">
            <v>0</v>
          </cell>
          <cell r="DQ837">
            <v>0</v>
          </cell>
          <cell r="DR837">
            <v>0</v>
          </cell>
          <cell r="DS837">
            <v>0</v>
          </cell>
          <cell r="DT837">
            <v>0</v>
          </cell>
          <cell r="DU837">
            <v>0</v>
          </cell>
          <cell r="DV837">
            <v>0</v>
          </cell>
          <cell r="DW837">
            <v>0</v>
          </cell>
          <cell r="DX837">
            <v>0</v>
          </cell>
          <cell r="DY837">
            <v>0</v>
          </cell>
          <cell r="DZ837">
            <v>0</v>
          </cell>
          <cell r="EA837">
            <v>0</v>
          </cell>
          <cell r="EB837">
            <v>0</v>
          </cell>
          <cell r="EC837">
            <v>0</v>
          </cell>
          <cell r="ED837">
            <v>0</v>
          </cell>
          <cell r="EE837">
            <v>0</v>
          </cell>
        </row>
        <row r="838">
          <cell r="A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0</v>
          </cell>
          <cell r="CB838">
            <v>0</v>
          </cell>
          <cell r="CC838">
            <v>0</v>
          </cell>
          <cell r="CD838">
            <v>0</v>
          </cell>
          <cell r="CE838">
            <v>0</v>
          </cell>
          <cell r="CF838">
            <v>0</v>
          </cell>
          <cell r="CG838">
            <v>0</v>
          </cell>
          <cell r="CH838">
            <v>0</v>
          </cell>
          <cell r="CI838">
            <v>0</v>
          </cell>
          <cell r="CJ838">
            <v>0</v>
          </cell>
          <cell r="CK838">
            <v>0</v>
          </cell>
          <cell r="CL838">
            <v>0</v>
          </cell>
          <cell r="CM838">
            <v>0</v>
          </cell>
          <cell r="CN838">
            <v>0</v>
          </cell>
          <cell r="CO838">
            <v>0</v>
          </cell>
          <cell r="CP838">
            <v>0</v>
          </cell>
          <cell r="CQ838">
            <v>0</v>
          </cell>
          <cell r="CR838">
            <v>0</v>
          </cell>
          <cell r="CS838">
            <v>0</v>
          </cell>
          <cell r="CT838">
            <v>0</v>
          </cell>
          <cell r="CU838">
            <v>0</v>
          </cell>
          <cell r="CV838">
            <v>0</v>
          </cell>
          <cell r="CW838">
            <v>0</v>
          </cell>
          <cell r="CX838">
            <v>0</v>
          </cell>
          <cell r="CY838">
            <v>0</v>
          </cell>
          <cell r="CZ838">
            <v>0</v>
          </cell>
          <cell r="DA838">
            <v>0</v>
          </cell>
          <cell r="DB838">
            <v>0</v>
          </cell>
          <cell r="DC838">
            <v>0</v>
          </cell>
          <cell r="DD838">
            <v>0</v>
          </cell>
          <cell r="DE838">
            <v>0</v>
          </cell>
          <cell r="DF838">
            <v>0</v>
          </cell>
          <cell r="DG838">
            <v>0</v>
          </cell>
          <cell r="DH838">
            <v>0</v>
          </cell>
          <cell r="DI838">
            <v>0</v>
          </cell>
          <cell r="DJ838">
            <v>0</v>
          </cell>
          <cell r="DK838">
            <v>0</v>
          </cell>
          <cell r="DL838">
            <v>0</v>
          </cell>
          <cell r="DM838">
            <v>0</v>
          </cell>
          <cell r="DN838">
            <v>0</v>
          </cell>
          <cell r="DO838">
            <v>0</v>
          </cell>
          <cell r="DP838">
            <v>0</v>
          </cell>
          <cell r="DQ838">
            <v>0</v>
          </cell>
          <cell r="DR838">
            <v>0</v>
          </cell>
          <cell r="DS838">
            <v>0</v>
          </cell>
          <cell r="DT838">
            <v>0</v>
          </cell>
          <cell r="DU838">
            <v>0</v>
          </cell>
          <cell r="DV838">
            <v>0</v>
          </cell>
          <cell r="DW838">
            <v>0</v>
          </cell>
          <cell r="DX838">
            <v>0</v>
          </cell>
          <cell r="DY838">
            <v>0</v>
          </cell>
          <cell r="DZ838">
            <v>0</v>
          </cell>
          <cell r="EA838">
            <v>0</v>
          </cell>
          <cell r="EB838">
            <v>0</v>
          </cell>
          <cell r="EC838">
            <v>0</v>
          </cell>
          <cell r="ED838">
            <v>0</v>
          </cell>
          <cell r="EE838">
            <v>0</v>
          </cell>
        </row>
        <row r="839">
          <cell r="A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0</v>
          </cell>
          <cell r="CB839">
            <v>0</v>
          </cell>
          <cell r="CC839">
            <v>0</v>
          </cell>
          <cell r="CD839">
            <v>0</v>
          </cell>
          <cell r="CE839">
            <v>0</v>
          </cell>
          <cell r="CF839">
            <v>0</v>
          </cell>
          <cell r="CG839">
            <v>0</v>
          </cell>
          <cell r="CH839">
            <v>0</v>
          </cell>
          <cell r="CI839">
            <v>0</v>
          </cell>
          <cell r="CJ839">
            <v>0</v>
          </cell>
          <cell r="CK839">
            <v>0</v>
          </cell>
          <cell r="CL839">
            <v>0</v>
          </cell>
          <cell r="CM839">
            <v>0</v>
          </cell>
          <cell r="CN839">
            <v>0</v>
          </cell>
          <cell r="CO839">
            <v>0</v>
          </cell>
          <cell r="CP839">
            <v>0</v>
          </cell>
          <cell r="CQ839">
            <v>0</v>
          </cell>
          <cell r="CR839">
            <v>0</v>
          </cell>
          <cell r="CS839">
            <v>0</v>
          </cell>
          <cell r="CT839">
            <v>0</v>
          </cell>
          <cell r="CU839">
            <v>0</v>
          </cell>
          <cell r="CV839">
            <v>0</v>
          </cell>
          <cell r="CW839">
            <v>0</v>
          </cell>
          <cell r="CX839">
            <v>0</v>
          </cell>
          <cell r="CY839">
            <v>0</v>
          </cell>
          <cell r="CZ839">
            <v>0</v>
          </cell>
          <cell r="DA839">
            <v>0</v>
          </cell>
          <cell r="DB839">
            <v>0</v>
          </cell>
          <cell r="DC839">
            <v>0</v>
          </cell>
          <cell r="DD839">
            <v>0</v>
          </cell>
          <cell r="DE839">
            <v>0</v>
          </cell>
          <cell r="DF839">
            <v>0</v>
          </cell>
          <cell r="DG839">
            <v>0</v>
          </cell>
          <cell r="DH839">
            <v>0</v>
          </cell>
          <cell r="DI839">
            <v>0</v>
          </cell>
          <cell r="DJ839">
            <v>0</v>
          </cell>
          <cell r="DK839">
            <v>0</v>
          </cell>
          <cell r="DL839">
            <v>0</v>
          </cell>
          <cell r="DM839">
            <v>0</v>
          </cell>
          <cell r="DN839">
            <v>0</v>
          </cell>
          <cell r="DO839">
            <v>0</v>
          </cell>
          <cell r="DP839">
            <v>0</v>
          </cell>
          <cell r="DQ839">
            <v>0</v>
          </cell>
          <cell r="DR839">
            <v>0</v>
          </cell>
          <cell r="DS839">
            <v>0</v>
          </cell>
          <cell r="DT839">
            <v>0</v>
          </cell>
          <cell r="DU839">
            <v>0</v>
          </cell>
          <cell r="DV839">
            <v>0</v>
          </cell>
          <cell r="DW839">
            <v>0</v>
          </cell>
          <cell r="DX839">
            <v>0</v>
          </cell>
          <cell r="DY839">
            <v>0</v>
          </cell>
          <cell r="DZ839">
            <v>0</v>
          </cell>
          <cell r="EA839">
            <v>0</v>
          </cell>
          <cell r="EB839">
            <v>0</v>
          </cell>
          <cell r="EC839">
            <v>0</v>
          </cell>
          <cell r="ED839">
            <v>0</v>
          </cell>
          <cell r="EE839">
            <v>0</v>
          </cell>
        </row>
        <row r="840">
          <cell r="A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0</v>
          </cell>
          <cell r="CB840">
            <v>0</v>
          </cell>
          <cell r="CC840">
            <v>0</v>
          </cell>
          <cell r="CD840">
            <v>0</v>
          </cell>
          <cell r="CE840">
            <v>0</v>
          </cell>
          <cell r="CF840">
            <v>0</v>
          </cell>
          <cell r="CG840">
            <v>0</v>
          </cell>
          <cell r="CH840">
            <v>0</v>
          </cell>
          <cell r="CI840">
            <v>0</v>
          </cell>
          <cell r="CJ840">
            <v>0</v>
          </cell>
          <cell r="CK840">
            <v>0</v>
          </cell>
          <cell r="CL840">
            <v>0</v>
          </cell>
          <cell r="CM840">
            <v>0</v>
          </cell>
          <cell r="CN840">
            <v>0</v>
          </cell>
          <cell r="CO840">
            <v>0</v>
          </cell>
          <cell r="CP840">
            <v>0</v>
          </cell>
          <cell r="CQ840">
            <v>0</v>
          </cell>
          <cell r="CR840">
            <v>0</v>
          </cell>
          <cell r="CS840">
            <v>0</v>
          </cell>
          <cell r="CT840">
            <v>0</v>
          </cell>
          <cell r="CU840">
            <v>0</v>
          </cell>
          <cell r="CV840">
            <v>0</v>
          </cell>
          <cell r="CW840">
            <v>0</v>
          </cell>
          <cell r="CX840">
            <v>0</v>
          </cell>
          <cell r="CY840">
            <v>0</v>
          </cell>
          <cell r="CZ840">
            <v>0</v>
          </cell>
          <cell r="DA840">
            <v>0</v>
          </cell>
          <cell r="DB840">
            <v>0</v>
          </cell>
          <cell r="DC840">
            <v>0</v>
          </cell>
          <cell r="DD840">
            <v>0</v>
          </cell>
          <cell r="DE840">
            <v>0</v>
          </cell>
          <cell r="DF840">
            <v>0</v>
          </cell>
          <cell r="DG840">
            <v>0</v>
          </cell>
          <cell r="DH840">
            <v>0</v>
          </cell>
          <cell r="DI840">
            <v>0</v>
          </cell>
          <cell r="DJ840">
            <v>0</v>
          </cell>
          <cell r="DK840">
            <v>0</v>
          </cell>
          <cell r="DL840">
            <v>0</v>
          </cell>
          <cell r="DM840">
            <v>0</v>
          </cell>
          <cell r="DN840">
            <v>0</v>
          </cell>
          <cell r="DO840">
            <v>0</v>
          </cell>
          <cell r="DP840">
            <v>0</v>
          </cell>
          <cell r="DQ840">
            <v>0</v>
          </cell>
          <cell r="DR840">
            <v>0</v>
          </cell>
          <cell r="DS840">
            <v>0</v>
          </cell>
          <cell r="DT840">
            <v>0</v>
          </cell>
          <cell r="DU840">
            <v>0</v>
          </cell>
          <cell r="DV840">
            <v>0</v>
          </cell>
          <cell r="DW840">
            <v>0</v>
          </cell>
          <cell r="DX840">
            <v>0</v>
          </cell>
          <cell r="DY840">
            <v>0</v>
          </cell>
          <cell r="DZ840">
            <v>0</v>
          </cell>
          <cell r="EA840">
            <v>0</v>
          </cell>
          <cell r="EB840">
            <v>0</v>
          </cell>
          <cell r="EC840">
            <v>0</v>
          </cell>
          <cell r="ED840">
            <v>0</v>
          </cell>
          <cell r="EE840">
            <v>0</v>
          </cell>
        </row>
        <row r="841">
          <cell r="A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0</v>
          </cell>
          <cell r="CB841">
            <v>0</v>
          </cell>
          <cell r="CC841">
            <v>0</v>
          </cell>
          <cell r="CD841">
            <v>0</v>
          </cell>
          <cell r="CE841">
            <v>0</v>
          </cell>
          <cell r="CF841">
            <v>0</v>
          </cell>
          <cell r="CG841">
            <v>0</v>
          </cell>
          <cell r="CH841">
            <v>0</v>
          </cell>
          <cell r="CI841">
            <v>0</v>
          </cell>
          <cell r="CJ841">
            <v>0</v>
          </cell>
          <cell r="CK841">
            <v>0</v>
          </cell>
          <cell r="CL841">
            <v>0</v>
          </cell>
          <cell r="CM841">
            <v>0</v>
          </cell>
          <cell r="CN841">
            <v>0</v>
          </cell>
          <cell r="CO841">
            <v>0</v>
          </cell>
          <cell r="CP841">
            <v>0</v>
          </cell>
          <cell r="CQ841">
            <v>0</v>
          </cell>
          <cell r="CR841">
            <v>0</v>
          </cell>
          <cell r="CS841">
            <v>0</v>
          </cell>
          <cell r="CT841">
            <v>0</v>
          </cell>
          <cell r="CU841">
            <v>0</v>
          </cell>
          <cell r="CV841">
            <v>0</v>
          </cell>
          <cell r="CW841">
            <v>0</v>
          </cell>
          <cell r="CX841">
            <v>0</v>
          </cell>
          <cell r="CY841">
            <v>0</v>
          </cell>
          <cell r="CZ841">
            <v>0</v>
          </cell>
          <cell r="DA841">
            <v>0</v>
          </cell>
          <cell r="DB841">
            <v>0</v>
          </cell>
          <cell r="DC841">
            <v>0</v>
          </cell>
          <cell r="DD841">
            <v>0</v>
          </cell>
          <cell r="DE841">
            <v>0</v>
          </cell>
          <cell r="DF841">
            <v>0</v>
          </cell>
          <cell r="DG841">
            <v>0</v>
          </cell>
          <cell r="DH841">
            <v>0</v>
          </cell>
          <cell r="DI841">
            <v>0</v>
          </cell>
          <cell r="DJ841">
            <v>0</v>
          </cell>
          <cell r="DK841">
            <v>0</v>
          </cell>
          <cell r="DL841">
            <v>0</v>
          </cell>
          <cell r="DM841">
            <v>0</v>
          </cell>
          <cell r="DN841">
            <v>0</v>
          </cell>
          <cell r="DO841">
            <v>0</v>
          </cell>
          <cell r="DP841">
            <v>0</v>
          </cell>
          <cell r="DQ841">
            <v>0</v>
          </cell>
          <cell r="DR841">
            <v>0</v>
          </cell>
          <cell r="DS841">
            <v>0</v>
          </cell>
          <cell r="DT841">
            <v>0</v>
          </cell>
          <cell r="DU841">
            <v>0</v>
          </cell>
          <cell r="DV841">
            <v>0</v>
          </cell>
          <cell r="DW841">
            <v>0</v>
          </cell>
          <cell r="DX841">
            <v>0</v>
          </cell>
          <cell r="DY841">
            <v>0</v>
          </cell>
          <cell r="DZ841">
            <v>0</v>
          </cell>
          <cell r="EA841">
            <v>0</v>
          </cell>
          <cell r="EB841">
            <v>0</v>
          </cell>
          <cell r="EC841">
            <v>0</v>
          </cell>
          <cell r="ED841">
            <v>0</v>
          </cell>
          <cell r="EE841">
            <v>0</v>
          </cell>
        </row>
        <row r="842">
          <cell r="A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v>0</v>
          </cell>
          <cell r="CJ842">
            <v>0</v>
          </cell>
          <cell r="CK842">
            <v>0</v>
          </cell>
          <cell r="CL842">
            <v>0</v>
          </cell>
          <cell r="CM842">
            <v>0</v>
          </cell>
          <cell r="CN842">
            <v>0</v>
          </cell>
          <cell r="CO842">
            <v>0</v>
          </cell>
          <cell r="CP842">
            <v>0</v>
          </cell>
          <cell r="CQ842">
            <v>0</v>
          </cell>
          <cell r="CR842">
            <v>0</v>
          </cell>
          <cell r="CS842">
            <v>0</v>
          </cell>
          <cell r="CT842">
            <v>0</v>
          </cell>
          <cell r="CU842">
            <v>0</v>
          </cell>
          <cell r="CV842">
            <v>0</v>
          </cell>
          <cell r="CW842">
            <v>0</v>
          </cell>
          <cell r="CX842">
            <v>0</v>
          </cell>
          <cell r="CY842">
            <v>0</v>
          </cell>
          <cell r="CZ842">
            <v>0</v>
          </cell>
          <cell r="DA842">
            <v>0</v>
          </cell>
          <cell r="DB842">
            <v>0</v>
          </cell>
          <cell r="DC842">
            <v>0</v>
          </cell>
          <cell r="DD842">
            <v>0</v>
          </cell>
          <cell r="DE842">
            <v>0</v>
          </cell>
          <cell r="DF842">
            <v>0</v>
          </cell>
          <cell r="DG842">
            <v>0</v>
          </cell>
          <cell r="DH842">
            <v>0</v>
          </cell>
          <cell r="DI842">
            <v>0</v>
          </cell>
          <cell r="DJ842">
            <v>0</v>
          </cell>
          <cell r="DK842">
            <v>0</v>
          </cell>
          <cell r="DL842">
            <v>0</v>
          </cell>
          <cell r="DM842">
            <v>0</v>
          </cell>
          <cell r="DN842">
            <v>0</v>
          </cell>
          <cell r="DO842">
            <v>0</v>
          </cell>
          <cell r="DP842">
            <v>0</v>
          </cell>
          <cell r="DQ842">
            <v>0</v>
          </cell>
          <cell r="DR842">
            <v>0</v>
          </cell>
          <cell r="DS842">
            <v>0</v>
          </cell>
          <cell r="DT842">
            <v>0</v>
          </cell>
          <cell r="DU842">
            <v>0</v>
          </cell>
          <cell r="DV842">
            <v>0</v>
          </cell>
          <cell r="DW842">
            <v>0</v>
          </cell>
          <cell r="DX842">
            <v>0</v>
          </cell>
          <cell r="DY842">
            <v>0</v>
          </cell>
          <cell r="DZ842">
            <v>0</v>
          </cell>
          <cell r="EA842">
            <v>0</v>
          </cell>
          <cell r="EB842">
            <v>0</v>
          </cell>
          <cell r="EC842">
            <v>0</v>
          </cell>
          <cell r="ED842">
            <v>0</v>
          </cell>
          <cell r="EE842">
            <v>0</v>
          </cell>
        </row>
        <row r="843">
          <cell r="A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0</v>
          </cell>
          <cell r="CB843">
            <v>0</v>
          </cell>
          <cell r="CC843">
            <v>0</v>
          </cell>
          <cell r="CD843">
            <v>0</v>
          </cell>
          <cell r="CE843">
            <v>0</v>
          </cell>
          <cell r="CF843">
            <v>0</v>
          </cell>
          <cell r="CG843">
            <v>0</v>
          </cell>
          <cell r="CH843">
            <v>0</v>
          </cell>
          <cell r="CI843">
            <v>0</v>
          </cell>
          <cell r="CJ843">
            <v>0</v>
          </cell>
          <cell r="CK843">
            <v>0</v>
          </cell>
          <cell r="CL843">
            <v>0</v>
          </cell>
          <cell r="CM843">
            <v>0</v>
          </cell>
          <cell r="CN843">
            <v>0</v>
          </cell>
          <cell r="CO843">
            <v>0</v>
          </cell>
          <cell r="CP843">
            <v>0</v>
          </cell>
          <cell r="CQ843">
            <v>0</v>
          </cell>
          <cell r="CR843">
            <v>0</v>
          </cell>
          <cell r="CS843">
            <v>0</v>
          </cell>
          <cell r="CT843">
            <v>0</v>
          </cell>
          <cell r="CU843">
            <v>0</v>
          </cell>
          <cell r="CV843">
            <v>0</v>
          </cell>
          <cell r="CW843">
            <v>0</v>
          </cell>
          <cell r="CX843">
            <v>0</v>
          </cell>
          <cell r="CY843">
            <v>0</v>
          </cell>
          <cell r="CZ843">
            <v>0</v>
          </cell>
          <cell r="DA843">
            <v>0</v>
          </cell>
          <cell r="DB843">
            <v>0</v>
          </cell>
          <cell r="DC843">
            <v>0</v>
          </cell>
          <cell r="DD843">
            <v>0</v>
          </cell>
          <cell r="DE843">
            <v>0</v>
          </cell>
          <cell r="DF843">
            <v>0</v>
          </cell>
          <cell r="DG843">
            <v>0</v>
          </cell>
          <cell r="DH843">
            <v>0</v>
          </cell>
          <cell r="DI843">
            <v>0</v>
          </cell>
          <cell r="DJ843">
            <v>0</v>
          </cell>
          <cell r="DK843">
            <v>0</v>
          </cell>
          <cell r="DL843">
            <v>0</v>
          </cell>
          <cell r="DM843">
            <v>0</v>
          </cell>
          <cell r="DN843">
            <v>0</v>
          </cell>
          <cell r="DO843">
            <v>0</v>
          </cell>
          <cell r="DP843">
            <v>0</v>
          </cell>
          <cell r="DQ843">
            <v>0</v>
          </cell>
          <cell r="DR843">
            <v>0</v>
          </cell>
          <cell r="DS843">
            <v>0</v>
          </cell>
          <cell r="DT843">
            <v>0</v>
          </cell>
          <cell r="DU843">
            <v>0</v>
          </cell>
          <cell r="DV843">
            <v>0</v>
          </cell>
          <cell r="DW843">
            <v>0</v>
          </cell>
          <cell r="DX843">
            <v>0</v>
          </cell>
          <cell r="DY843">
            <v>0</v>
          </cell>
          <cell r="DZ843">
            <v>0</v>
          </cell>
          <cell r="EA843">
            <v>0</v>
          </cell>
          <cell r="EB843">
            <v>0</v>
          </cell>
          <cell r="EC843">
            <v>0</v>
          </cell>
          <cell r="ED843">
            <v>0</v>
          </cell>
          <cell r="EE843">
            <v>0</v>
          </cell>
        </row>
        <row r="844">
          <cell r="A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0</v>
          </cell>
          <cell r="CB844">
            <v>0</v>
          </cell>
          <cell r="CC844">
            <v>0</v>
          </cell>
          <cell r="CD844">
            <v>0</v>
          </cell>
          <cell r="CE844">
            <v>0</v>
          </cell>
          <cell r="CF844">
            <v>0</v>
          </cell>
          <cell r="CG844">
            <v>0</v>
          </cell>
          <cell r="CH844">
            <v>0</v>
          </cell>
          <cell r="CI844">
            <v>0</v>
          </cell>
          <cell r="CJ844">
            <v>0</v>
          </cell>
          <cell r="CK844">
            <v>0</v>
          </cell>
          <cell r="CL844">
            <v>0</v>
          </cell>
          <cell r="CM844">
            <v>0</v>
          </cell>
          <cell r="CN844">
            <v>0</v>
          </cell>
          <cell r="CO844">
            <v>0</v>
          </cell>
          <cell r="CP844">
            <v>0</v>
          </cell>
          <cell r="CQ844">
            <v>0</v>
          </cell>
          <cell r="CR844">
            <v>0</v>
          </cell>
          <cell r="CS844">
            <v>0</v>
          </cell>
          <cell r="CT844">
            <v>0</v>
          </cell>
          <cell r="CU844">
            <v>0</v>
          </cell>
          <cell r="CV844">
            <v>0</v>
          </cell>
          <cell r="CW844">
            <v>0</v>
          </cell>
          <cell r="CX844">
            <v>0</v>
          </cell>
          <cell r="CY844">
            <v>0</v>
          </cell>
          <cell r="CZ844">
            <v>0</v>
          </cell>
          <cell r="DA844">
            <v>0</v>
          </cell>
          <cell r="DB844">
            <v>0</v>
          </cell>
          <cell r="DC844">
            <v>0</v>
          </cell>
          <cell r="DD844">
            <v>0</v>
          </cell>
          <cell r="DE844">
            <v>0</v>
          </cell>
          <cell r="DF844">
            <v>0</v>
          </cell>
          <cell r="DG844">
            <v>0</v>
          </cell>
          <cell r="DH844">
            <v>0</v>
          </cell>
          <cell r="DI844">
            <v>0</v>
          </cell>
          <cell r="DJ844">
            <v>0</v>
          </cell>
          <cell r="DK844">
            <v>0</v>
          </cell>
          <cell r="DL844">
            <v>0</v>
          </cell>
          <cell r="DM844">
            <v>0</v>
          </cell>
          <cell r="DN844">
            <v>0</v>
          </cell>
          <cell r="DO844">
            <v>0</v>
          </cell>
          <cell r="DP844">
            <v>0</v>
          </cell>
          <cell r="DQ844">
            <v>0</v>
          </cell>
          <cell r="DR844">
            <v>0</v>
          </cell>
          <cell r="DS844">
            <v>0</v>
          </cell>
          <cell r="DT844">
            <v>0</v>
          </cell>
          <cell r="DU844">
            <v>0</v>
          </cell>
          <cell r="DV844">
            <v>0</v>
          </cell>
          <cell r="DW844">
            <v>0</v>
          </cell>
          <cell r="DX844">
            <v>0</v>
          </cell>
          <cell r="DY844">
            <v>0</v>
          </cell>
          <cell r="DZ844">
            <v>0</v>
          </cell>
          <cell r="EA844">
            <v>0</v>
          </cell>
          <cell r="EB844">
            <v>0</v>
          </cell>
          <cell r="EC844">
            <v>0</v>
          </cell>
          <cell r="ED844">
            <v>0</v>
          </cell>
          <cell r="EE844">
            <v>0</v>
          </cell>
        </row>
        <row r="845">
          <cell r="A845">
            <v>0</v>
          </cell>
          <cell r="F845">
            <v>3.7022584743695575E-4</v>
          </cell>
          <cell r="G845">
            <v>4.0260970249050843E-4</v>
          </cell>
          <cell r="H845">
            <v>6.4414110678256975E-5</v>
          </cell>
          <cell r="I845">
            <v>0</v>
          </cell>
          <cell r="J845">
            <v>0</v>
          </cell>
          <cell r="K845">
            <v>0</v>
          </cell>
          <cell r="L845">
            <v>-6.8994001389732773E-3</v>
          </cell>
          <cell r="M845">
            <v>-3.2492214969295219E-3</v>
          </cell>
          <cell r="N845">
            <v>0</v>
          </cell>
          <cell r="O845">
            <v>-1.9996320121364874E-3</v>
          </cell>
          <cell r="P845">
            <v>2.1083923284592743E-3</v>
          </cell>
          <cell r="Q845">
            <v>-1.4174660238985837E-3</v>
          </cell>
          <cell r="R845">
            <v>-2.5452101724328102E-3</v>
          </cell>
          <cell r="S845">
            <v>9.0340099791674788E-4</v>
          </cell>
          <cell r="T845">
            <v>8.8937310409207271E-3</v>
          </cell>
          <cell r="U845">
            <v>-2.2377737319249746E-2</v>
          </cell>
          <cell r="V845">
            <v>0</v>
          </cell>
          <cell r="W845">
            <v>0</v>
          </cell>
          <cell r="X845">
            <v>0</v>
          </cell>
          <cell r="Y845">
            <v>-2.4877656616830279E-2</v>
          </cell>
          <cell r="Z845">
            <v>-4.2344542477117386E-3</v>
          </cell>
          <cell r="AA845">
            <v>0</v>
          </cell>
          <cell r="AB845">
            <v>8.1248209466160404E-3</v>
          </cell>
          <cell r="AC845">
            <v>-5.4987118312048722E-3</v>
          </cell>
          <cell r="AD845">
            <v>8.5240849603493984E-3</v>
          </cell>
          <cell r="AE845">
            <v>-1.3111925887067777E-2</v>
          </cell>
          <cell r="AF845">
            <v>-0.13544998690653642</v>
          </cell>
          <cell r="AG845">
            <v>-1.0617753276545017E-2</v>
          </cell>
          <cell r="AH845">
            <v>-9.1473692012051799E-3</v>
          </cell>
          <cell r="AI845">
            <v>0</v>
          </cell>
          <cell r="AJ845">
            <v>0</v>
          </cell>
          <cell r="AK845">
            <v>0</v>
          </cell>
          <cell r="AL845">
            <v>-9.8639402475235727E-3</v>
          </cell>
          <cell r="AM845">
            <v>-1.1797532532256128E-3</v>
          </cell>
          <cell r="AN845">
            <v>0</v>
          </cell>
          <cell r="AO845">
            <v>-2.6502396422856123E-4</v>
          </cell>
          <cell r="AP845">
            <v>-1.9815272267820205E-3</v>
          </cell>
          <cell r="AQ845">
            <v>1.1162243431215302E-2</v>
          </cell>
          <cell r="AR845">
            <v>-8.7913693098151668E-4</v>
          </cell>
          <cell r="AS845">
            <v>-1.8735600869561608E-3</v>
          </cell>
          <cell r="AT845">
            <v>-1.3015713455278188E-2</v>
          </cell>
          <cell r="AU845">
            <v>-1.8311124711754445E-2</v>
          </cell>
          <cell r="AV845">
            <v>0</v>
          </cell>
          <cell r="AW845">
            <v>0</v>
          </cell>
          <cell r="AX845">
            <v>0</v>
          </cell>
          <cell r="AY845">
            <v>1.4704868414526118E-2</v>
          </cell>
          <cell r="AZ845">
            <v>-2.5731372761264026E-3</v>
          </cell>
          <cell r="BA845">
            <v>0</v>
          </cell>
          <cell r="BB845">
            <v>-1.7506547046508558E-4</v>
          </cell>
          <cell r="BC845">
            <v>8.809888478655381E-3</v>
          </cell>
          <cell r="BD845">
            <v>1.8842009356205836E-3</v>
          </cell>
          <cell r="BE845">
            <v>-4.7926816682810625E-3</v>
          </cell>
          <cell r="BF845">
            <v>8.7960685072729916E-3</v>
          </cell>
          <cell r="BG845">
            <v>-8.4567997341494561E-2</v>
          </cell>
          <cell r="BH845">
            <v>7.2553706947040553E-3</v>
          </cell>
          <cell r="BI845">
            <v>0</v>
          </cell>
          <cell r="BJ845">
            <v>0</v>
          </cell>
          <cell r="BK845">
            <v>0</v>
          </cell>
          <cell r="BL845">
            <v>2.4837840764284635E-3</v>
          </cell>
          <cell r="BM845">
            <v>-1.0933328663981001E-2</v>
          </cell>
          <cell r="BN845">
            <v>1.0304284208313419E-2</v>
          </cell>
          <cell r="BO845">
            <v>3.9765372168609758E-3</v>
          </cell>
          <cell r="BP845">
            <v>-1.4707287720767681E-3</v>
          </cell>
          <cell r="BQ845">
            <v>6.6438300545783591E-3</v>
          </cell>
          <cell r="BR845">
            <v>3.9613526209549832E-3</v>
          </cell>
          <cell r="BS845">
            <v>2.1578841776310753E-3</v>
          </cell>
          <cell r="BT845">
            <v>-2.4404093060184096E-3</v>
          </cell>
          <cell r="BU845">
            <v>2.0314778206298456E-4</v>
          </cell>
          <cell r="BV845">
            <v>3.6832974441942667E-3</v>
          </cell>
          <cell r="BW845">
            <v>0</v>
          </cell>
          <cell r="BX845">
            <v>0</v>
          </cell>
          <cell r="BY845">
            <v>5.443700302503629E-3</v>
          </cell>
          <cell r="BZ845">
            <v>-1.4670087095609574E-3</v>
          </cell>
          <cell r="CA845">
            <v>2.8896599987394467E-2</v>
          </cell>
          <cell r="CB845">
            <v>1.1890841094164273E-3</v>
          </cell>
          <cell r="CC845">
            <v>8.6759743890389984E-3</v>
          </cell>
          <cell r="CD845">
            <v>1.1939612747902117E-3</v>
          </cell>
          <cell r="CE845">
            <v>3.6780125331947744E-3</v>
          </cell>
          <cell r="CF845">
            <v>1.0045630767098856E-2</v>
          </cell>
          <cell r="CG845">
            <v>-5.4096870738540304E-3</v>
          </cell>
          <cell r="CH845">
            <v>-6.460973189600594E-3</v>
          </cell>
          <cell r="CI845">
            <v>7.9975381042629579E-4</v>
          </cell>
          <cell r="CJ845">
            <v>2.2108120309809465E-3</v>
          </cell>
          <cell r="CK845">
            <v>1.8600066323408271E-2</v>
          </cell>
          <cell r="CL845">
            <v>1.5190387295156427E-3</v>
          </cell>
          <cell r="CM845">
            <v>1.4353636878475129E-2</v>
          </cell>
          <cell r="CN845">
            <v>-4.3786697472185665E-3</v>
          </cell>
          <cell r="CO845">
            <v>1.0030898725407411E-2</v>
          </cell>
          <cell r="CP845">
            <v>3.6576294445183066E-3</v>
          </cell>
          <cell r="CQ845">
            <v>-8.3198630082748082E-4</v>
          </cell>
          <cell r="CR845">
            <v>1.33610411286611E-3</v>
          </cell>
          <cell r="CS845">
            <v>3.7642125054517805E-3</v>
          </cell>
          <cell r="CT845">
            <v>-7.1124782408844567E-3</v>
          </cell>
          <cell r="CU845">
            <v>-1.6945953864322405E-3</v>
          </cell>
          <cell r="CV845">
            <v>1.2136410917662488E-3</v>
          </cell>
          <cell r="CW845">
            <v>-5.2078709852310112E-4</v>
          </cell>
          <cell r="CX845">
            <v>4.394925583014242E-3</v>
          </cell>
          <cell r="CY845">
            <v>4.7072349585484119E-3</v>
          </cell>
          <cell r="CZ845">
            <v>-2.6379872779276781E-2</v>
          </cell>
          <cell r="DA845">
            <v>1.0181277945243039E-2</v>
          </cell>
          <cell r="DB845">
            <v>7.6518228212130168E-3</v>
          </cell>
          <cell r="DC845">
            <v>1.0998824800303453E-2</v>
          </cell>
          <cell r="DD845">
            <v>8.8290431539306269E-3</v>
          </cell>
          <cell r="DE845">
            <v>7.0940853523815406E-3</v>
          </cell>
          <cell r="DF845">
            <v>6.1949630522661892E-4</v>
          </cell>
          <cell r="DG845">
            <v>-2.8172510664639105E-3</v>
          </cell>
          <cell r="DH845">
            <v>-1.1493162808271506E-3</v>
          </cell>
          <cell r="DI845">
            <v>4.6286736576526266E-3</v>
          </cell>
          <cell r="DJ845">
            <v>-1.1856483542125318E-3</v>
          </cell>
          <cell r="DK845">
            <v>1.4154316995369953E-2</v>
          </cell>
          <cell r="DL845">
            <v>-6.0692027897601974E-5</v>
          </cell>
          <cell r="DM845">
            <v>-1.966428860242786E-4</v>
          </cell>
          <cell r="DN845">
            <v>4.8986921968324992E-2</v>
          </cell>
          <cell r="DO845">
            <v>6.9963018632357432E-3</v>
          </cell>
          <cell r="DP845">
            <v>3.7170623377100753E-3</v>
          </cell>
          <cell r="DQ845">
            <v>1.1435801716459082E-2</v>
          </cell>
          <cell r="DR845">
            <v>5.2066617707478002E-3</v>
          </cell>
          <cell r="DS845">
            <v>3.2356802679451846E-3</v>
          </cell>
          <cell r="DT845">
            <v>-6.6767107460634634E-3</v>
          </cell>
          <cell r="DU845">
            <v>-1.061407643364376E-2</v>
          </cell>
          <cell r="DV845">
            <v>-2.6329533693569829E-3</v>
          </cell>
          <cell r="DW845">
            <v>3.9244259126007819E-3</v>
          </cell>
          <cell r="DX845">
            <v>1.9432978455515837E-2</v>
          </cell>
          <cell r="DY845">
            <v>4.5018397838916258E-3</v>
          </cell>
          <cell r="DZ845">
            <v>3.5096694016090169E-4</v>
          </cell>
          <cell r="EA845">
            <v>4.7909036133855665E-2</v>
          </cell>
          <cell r="EB845">
            <v>9.4070319563002158E-3</v>
          </cell>
          <cell r="EC845">
            <v>-4.96374976332703E-3</v>
          </cell>
          <cell r="ED845">
            <v>-1.3945278889195833E-3</v>
          </cell>
          <cell r="EE845">
            <v>0</v>
          </cell>
        </row>
        <row r="846">
          <cell r="A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0</v>
          </cell>
          <cell r="CB846">
            <v>0</v>
          </cell>
          <cell r="CC846">
            <v>0</v>
          </cell>
          <cell r="CD846">
            <v>0</v>
          </cell>
          <cell r="CE846">
            <v>0</v>
          </cell>
          <cell r="CF846">
            <v>0</v>
          </cell>
          <cell r="CG846">
            <v>0</v>
          </cell>
          <cell r="CH846">
            <v>0</v>
          </cell>
          <cell r="CI846">
            <v>0</v>
          </cell>
          <cell r="CJ846">
            <v>0</v>
          </cell>
          <cell r="CK846">
            <v>0</v>
          </cell>
          <cell r="CL846">
            <v>0</v>
          </cell>
          <cell r="CM846">
            <v>0</v>
          </cell>
          <cell r="CN846">
            <v>0</v>
          </cell>
          <cell r="CO846">
            <v>0</v>
          </cell>
          <cell r="CP846">
            <v>0</v>
          </cell>
          <cell r="CQ846">
            <v>0</v>
          </cell>
          <cell r="CR846">
            <v>0</v>
          </cell>
          <cell r="CS846">
            <v>0</v>
          </cell>
          <cell r="CT846">
            <v>0</v>
          </cell>
          <cell r="CU846">
            <v>0</v>
          </cell>
          <cell r="CV846">
            <v>0</v>
          </cell>
          <cell r="CW846">
            <v>0</v>
          </cell>
          <cell r="CX846">
            <v>0</v>
          </cell>
          <cell r="CY846">
            <v>0</v>
          </cell>
          <cell r="CZ846">
            <v>0</v>
          </cell>
          <cell r="DA846">
            <v>0</v>
          </cell>
          <cell r="DB846">
            <v>0</v>
          </cell>
          <cell r="DC846">
            <v>0</v>
          </cell>
          <cell r="DD846">
            <v>0</v>
          </cell>
          <cell r="DE846">
            <v>0</v>
          </cell>
          <cell r="DF846">
            <v>0</v>
          </cell>
          <cell r="DG846">
            <v>0</v>
          </cell>
          <cell r="DH846">
            <v>0</v>
          </cell>
          <cell r="DI846">
            <v>0</v>
          </cell>
          <cell r="DJ846">
            <v>0</v>
          </cell>
          <cell r="DK846">
            <v>0</v>
          </cell>
          <cell r="DL846">
            <v>0</v>
          </cell>
          <cell r="DM846">
            <v>0</v>
          </cell>
          <cell r="DN846">
            <v>0</v>
          </cell>
          <cell r="DO846">
            <v>0</v>
          </cell>
          <cell r="DP846">
            <v>0</v>
          </cell>
          <cell r="DQ846">
            <v>0</v>
          </cell>
          <cell r="DR846">
            <v>0</v>
          </cell>
          <cell r="DS846">
            <v>0</v>
          </cell>
          <cell r="DT846">
            <v>0</v>
          </cell>
          <cell r="DU846">
            <v>0</v>
          </cell>
          <cell r="DV846">
            <v>0</v>
          </cell>
          <cell r="DW846">
            <v>0</v>
          </cell>
          <cell r="DX846">
            <v>0</v>
          </cell>
          <cell r="DY846">
            <v>0</v>
          </cell>
          <cell r="DZ846">
            <v>0</v>
          </cell>
          <cell r="EA846">
            <v>0</v>
          </cell>
          <cell r="EB846">
            <v>0</v>
          </cell>
          <cell r="EC846">
            <v>0</v>
          </cell>
          <cell r="ED846">
            <v>0</v>
          </cell>
          <cell r="EE846">
            <v>0</v>
          </cell>
        </row>
        <row r="847">
          <cell r="A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cell r="BZ847">
            <v>0</v>
          </cell>
          <cell r="CA847">
            <v>0</v>
          </cell>
          <cell r="CB847">
            <v>0</v>
          </cell>
          <cell r="CC847">
            <v>0</v>
          </cell>
          <cell r="CD847">
            <v>0</v>
          </cell>
          <cell r="CE847">
            <v>0</v>
          </cell>
          <cell r="CF847">
            <v>0</v>
          </cell>
          <cell r="CG847">
            <v>0</v>
          </cell>
          <cell r="CH847">
            <v>0</v>
          </cell>
          <cell r="CI847">
            <v>0</v>
          </cell>
          <cell r="CJ847">
            <v>0</v>
          </cell>
          <cell r="CK847">
            <v>0</v>
          </cell>
          <cell r="CL847">
            <v>0</v>
          </cell>
          <cell r="CM847">
            <v>0</v>
          </cell>
          <cell r="CN847">
            <v>0</v>
          </cell>
          <cell r="CO847">
            <v>0</v>
          </cell>
          <cell r="CP847">
            <v>0</v>
          </cell>
          <cell r="CQ847">
            <v>0</v>
          </cell>
          <cell r="CR847">
            <v>0</v>
          </cell>
          <cell r="CS847">
            <v>0</v>
          </cell>
          <cell r="CT847">
            <v>0</v>
          </cell>
          <cell r="CU847">
            <v>0</v>
          </cell>
          <cell r="CV847">
            <v>0</v>
          </cell>
          <cell r="CW847">
            <v>0</v>
          </cell>
          <cell r="CX847">
            <v>0</v>
          </cell>
          <cell r="CY847">
            <v>0</v>
          </cell>
          <cell r="CZ847">
            <v>0</v>
          </cell>
          <cell r="DA847">
            <v>0</v>
          </cell>
          <cell r="DB847">
            <v>0</v>
          </cell>
          <cell r="DC847">
            <v>0</v>
          </cell>
          <cell r="DD847">
            <v>0</v>
          </cell>
          <cell r="DE847">
            <v>0</v>
          </cell>
          <cell r="DF847">
            <v>0</v>
          </cell>
          <cell r="DG847">
            <v>0</v>
          </cell>
          <cell r="DH847">
            <v>0</v>
          </cell>
          <cell r="DI847">
            <v>0</v>
          </cell>
          <cell r="DJ847">
            <v>0</v>
          </cell>
          <cell r="DK847">
            <v>0</v>
          </cell>
          <cell r="DL847">
            <v>0</v>
          </cell>
          <cell r="DM847">
            <v>0</v>
          </cell>
          <cell r="DN847">
            <v>0</v>
          </cell>
          <cell r="DO847">
            <v>0</v>
          </cell>
          <cell r="DP847">
            <v>0</v>
          </cell>
          <cell r="DQ847">
            <v>0</v>
          </cell>
          <cell r="DR847">
            <v>0</v>
          </cell>
          <cell r="DS847">
            <v>0</v>
          </cell>
          <cell r="DT847">
            <v>0</v>
          </cell>
          <cell r="DU847">
            <v>0</v>
          </cell>
          <cell r="DV847">
            <v>0</v>
          </cell>
          <cell r="DW847">
            <v>0</v>
          </cell>
          <cell r="DX847">
            <v>0</v>
          </cell>
          <cell r="DY847">
            <v>0</v>
          </cell>
          <cell r="DZ847">
            <v>0</v>
          </cell>
          <cell r="EA847">
            <v>0</v>
          </cell>
          <cell r="EB847">
            <v>0</v>
          </cell>
          <cell r="EC847">
            <v>0</v>
          </cell>
          <cell r="ED847">
            <v>0</v>
          </cell>
          <cell r="EE847">
            <v>0</v>
          </cell>
        </row>
        <row r="848">
          <cell r="A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0</v>
          </cell>
          <cell r="CB848">
            <v>0</v>
          </cell>
          <cell r="CC848">
            <v>0</v>
          </cell>
          <cell r="CD848">
            <v>0</v>
          </cell>
          <cell r="CE848">
            <v>0</v>
          </cell>
          <cell r="CF848">
            <v>0</v>
          </cell>
          <cell r="CG848">
            <v>0</v>
          </cell>
          <cell r="CH848">
            <v>0</v>
          </cell>
          <cell r="CI848">
            <v>0</v>
          </cell>
          <cell r="CJ848">
            <v>0</v>
          </cell>
          <cell r="CK848">
            <v>0</v>
          </cell>
          <cell r="CL848">
            <v>0</v>
          </cell>
          <cell r="CM848">
            <v>0</v>
          </cell>
          <cell r="CN848">
            <v>0</v>
          </cell>
          <cell r="CO848">
            <v>0</v>
          </cell>
          <cell r="CP848">
            <v>0</v>
          </cell>
          <cell r="CQ848">
            <v>0</v>
          </cell>
          <cell r="CR848">
            <v>0</v>
          </cell>
          <cell r="CS848">
            <v>0</v>
          </cell>
          <cell r="CT848">
            <v>0</v>
          </cell>
          <cell r="CU848">
            <v>0</v>
          </cell>
          <cell r="CV848">
            <v>0</v>
          </cell>
          <cell r="CW848">
            <v>0</v>
          </cell>
          <cell r="CX848">
            <v>0</v>
          </cell>
          <cell r="CY848">
            <v>0</v>
          </cell>
          <cell r="CZ848">
            <v>0</v>
          </cell>
          <cell r="DA848">
            <v>0</v>
          </cell>
          <cell r="DB848">
            <v>0</v>
          </cell>
          <cell r="DC848">
            <v>0</v>
          </cell>
          <cell r="DD848">
            <v>0</v>
          </cell>
          <cell r="DE848">
            <v>0</v>
          </cell>
          <cell r="DF848">
            <v>0</v>
          </cell>
          <cell r="DG848">
            <v>0</v>
          </cell>
          <cell r="DH848">
            <v>0</v>
          </cell>
          <cell r="DI848">
            <v>0</v>
          </cell>
          <cell r="DJ848">
            <v>0</v>
          </cell>
          <cell r="DK848">
            <v>0</v>
          </cell>
          <cell r="DL848">
            <v>0</v>
          </cell>
          <cell r="DM848">
            <v>0</v>
          </cell>
          <cell r="DN848">
            <v>0</v>
          </cell>
          <cell r="DO848">
            <v>0</v>
          </cell>
          <cell r="DP848">
            <v>0</v>
          </cell>
          <cell r="DQ848">
            <v>0</v>
          </cell>
          <cell r="DR848">
            <v>0</v>
          </cell>
          <cell r="DS848">
            <v>0</v>
          </cell>
          <cell r="DT848">
            <v>0</v>
          </cell>
          <cell r="DU848">
            <v>0</v>
          </cell>
          <cell r="DV848">
            <v>0</v>
          </cell>
          <cell r="DW848">
            <v>0</v>
          </cell>
          <cell r="DX848">
            <v>0</v>
          </cell>
          <cell r="DY848">
            <v>0</v>
          </cell>
          <cell r="DZ848">
            <v>0</v>
          </cell>
          <cell r="EA848">
            <v>0</v>
          </cell>
          <cell r="EB848">
            <v>0</v>
          </cell>
          <cell r="EC848">
            <v>0</v>
          </cell>
          <cell r="ED848">
            <v>0</v>
          </cell>
          <cell r="EE848">
            <v>0</v>
          </cell>
        </row>
        <row r="849">
          <cell r="A849">
            <v>0</v>
          </cell>
          <cell r="F849">
            <v>2.9180503752712639E-4</v>
          </cell>
          <cell r="G849">
            <v>5.7268193446091686E-4</v>
          </cell>
          <cell r="H849">
            <v>0</v>
          </cell>
          <cell r="I849">
            <v>0</v>
          </cell>
          <cell r="J849">
            <v>0</v>
          </cell>
          <cell r="K849">
            <v>0</v>
          </cell>
          <cell r="L849">
            <v>0</v>
          </cell>
          <cell r="M849">
            <v>-1.1084759615798134E-2</v>
          </cell>
          <cell r="N849">
            <v>-8.9822125189265023E-3</v>
          </cell>
          <cell r="O849">
            <v>0</v>
          </cell>
          <cell r="P849">
            <v>-1.2337242038682916E-2</v>
          </cell>
          <cell r="Q849">
            <v>-1.0939326385656756E-2</v>
          </cell>
          <cell r="R849">
            <v>-2.4817166376251976E-3</v>
          </cell>
          <cell r="S849">
            <v>-1.3091677757081754E-2</v>
          </cell>
          <cell r="T849">
            <v>-7.5739774952943151E-3</v>
          </cell>
          <cell r="U849">
            <v>0</v>
          </cell>
          <cell r="V849">
            <v>0</v>
          </cell>
          <cell r="W849">
            <v>0</v>
          </cell>
          <cell r="X849">
            <v>0</v>
          </cell>
          <cell r="Y849">
            <v>0</v>
          </cell>
          <cell r="Z849">
            <v>0</v>
          </cell>
          <cell r="AA849">
            <v>0</v>
          </cell>
          <cell r="AB849">
            <v>0</v>
          </cell>
          <cell r="AC849">
            <v>0</v>
          </cell>
          <cell r="AD849">
            <v>-9.1149443991263013E-3</v>
          </cell>
          <cell r="AE849">
            <v>-3.5887114913526474E-3</v>
          </cell>
          <cell r="AF849">
            <v>-4.5416451726474349E-3</v>
          </cell>
          <cell r="AG849">
            <v>-3.4426250580494866E-3</v>
          </cell>
          <cell r="AH849">
            <v>-8.7628435683306805E-3</v>
          </cell>
          <cell r="AI849">
            <v>0</v>
          </cell>
          <cell r="AJ849">
            <v>0</v>
          </cell>
          <cell r="AK849">
            <v>0</v>
          </cell>
          <cell r="AL849">
            <v>0</v>
          </cell>
          <cell r="AM849">
            <v>-1.4489745276975441E-3</v>
          </cell>
          <cell r="AN849">
            <v>-5.904488772049632E-3</v>
          </cell>
          <cell r="AO849">
            <v>-7.0101390364385452E-3</v>
          </cell>
          <cell r="AP849">
            <v>-1.8196624201632261E-2</v>
          </cell>
          <cell r="AQ849">
            <v>6.2428024406173677E-3</v>
          </cell>
          <cell r="AR849">
            <v>4.5049117891089452E-3</v>
          </cell>
          <cell r="AS849">
            <v>7.3311844875441068E-3</v>
          </cell>
          <cell r="AT849">
            <v>-8.0820168924944369E-4</v>
          </cell>
          <cell r="AU849">
            <v>-4.3299908353450434E-2</v>
          </cell>
          <cell r="AV849">
            <v>0</v>
          </cell>
          <cell r="AW849">
            <v>0</v>
          </cell>
          <cell r="AX849">
            <v>0</v>
          </cell>
          <cell r="AY849">
            <v>0</v>
          </cell>
          <cell r="AZ849">
            <v>-2.5226924255505878E-3</v>
          </cell>
          <cell r="BA849">
            <v>-3.2153130907346394E-3</v>
          </cell>
          <cell r="BB849">
            <v>1.4438490038770624E-4</v>
          </cell>
          <cell r="BC849">
            <v>5.9560509265352835E-3</v>
          </cell>
          <cell r="BD849">
            <v>4.5049117891089452E-3</v>
          </cell>
          <cell r="BE849">
            <v>3.5294313726210724E-3</v>
          </cell>
          <cell r="BF849">
            <v>7.1932284449331974E-3</v>
          </cell>
          <cell r="BG849">
            <v>-2.9940609964995701E-3</v>
          </cell>
          <cell r="BH849">
            <v>0</v>
          </cell>
          <cell r="BI849">
            <v>0</v>
          </cell>
          <cell r="BJ849">
            <v>0</v>
          </cell>
          <cell r="BK849">
            <v>0</v>
          </cell>
          <cell r="BL849">
            <v>2.8647342412700283E-2</v>
          </cell>
          <cell r="BM849">
            <v>-3.3841898615634136E-3</v>
          </cell>
          <cell r="BN849">
            <v>-4.0232433070350737E-3</v>
          </cell>
          <cell r="BO849">
            <v>3.8442721607978569E-4</v>
          </cell>
          <cell r="BP849">
            <v>8.4142805841338486E-3</v>
          </cell>
          <cell r="BQ849">
            <v>8.1153919786949302E-3</v>
          </cell>
          <cell r="BR849">
            <v>2.1540511963955566E-3</v>
          </cell>
          <cell r="BS849">
            <v>6.9435580196781643E-3</v>
          </cell>
          <cell r="BT849">
            <v>-1.5611993883801745E-3</v>
          </cell>
          <cell r="BU849">
            <v>-1.2561052721412835E-2</v>
          </cell>
          <cell r="BV849">
            <v>0</v>
          </cell>
          <cell r="BW849">
            <v>0</v>
          </cell>
          <cell r="BX849">
            <v>0</v>
          </cell>
          <cell r="BY849">
            <v>1.2783926388891587E-2</v>
          </cell>
          <cell r="BZ849">
            <v>-1.5076615815914352E-3</v>
          </cell>
          <cell r="CA849">
            <v>-5.1629471662764104E-3</v>
          </cell>
          <cell r="CB849">
            <v>6.0339316295205947E-3</v>
          </cell>
          <cell r="CC849">
            <v>1.1255197881023804E-2</v>
          </cell>
          <cell r="CD849">
            <v>9.624861295311149E-3</v>
          </cell>
          <cell r="CE849">
            <v>1.2959243175561852E-2</v>
          </cell>
          <cell r="CF849">
            <v>8.2470807281076475E-3</v>
          </cell>
          <cell r="CG849">
            <v>2.6210360542897604E-3</v>
          </cell>
          <cell r="CH849">
            <v>1.5320038709631945E-3</v>
          </cell>
          <cell r="CI849">
            <v>0</v>
          </cell>
          <cell r="CJ849">
            <v>0</v>
          </cell>
          <cell r="CK849">
            <v>0</v>
          </cell>
          <cell r="CL849">
            <v>4.2034249952781266E-2</v>
          </cell>
          <cell r="CM849">
            <v>7.1192420409317947E-2</v>
          </cell>
          <cell r="CN849">
            <v>6.0236315553900965E-3</v>
          </cell>
          <cell r="CO849">
            <v>5.7729571588467365E-3</v>
          </cell>
          <cell r="CP849">
            <v>9.4179541858103732E-3</v>
          </cell>
          <cell r="CQ849">
            <v>8.6695841911996752E-3</v>
          </cell>
          <cell r="CR849">
            <v>1.0896722690652894E-2</v>
          </cell>
          <cell r="CS849">
            <v>1.0427688305508553E-2</v>
          </cell>
          <cell r="CT849">
            <v>5.1838380439264142E-3</v>
          </cell>
          <cell r="CU849">
            <v>2.2022950004725317E-3</v>
          </cell>
          <cell r="CV849">
            <v>0</v>
          </cell>
          <cell r="CW849">
            <v>0</v>
          </cell>
          <cell r="CX849">
            <v>0</v>
          </cell>
          <cell r="CY849">
            <v>5.7300979663857277E-2</v>
          </cell>
          <cell r="CZ849">
            <v>9.7769721805605059E-3</v>
          </cell>
          <cell r="DA849">
            <v>2.1504734127614E-2</v>
          </cell>
          <cell r="DB849">
            <v>5.2060290002522436E-3</v>
          </cell>
          <cell r="DC849">
            <v>1.1501768568621173E-2</v>
          </cell>
          <cell r="DD849">
            <v>7.6563673970149182E-3</v>
          </cell>
          <cell r="DE849">
            <v>6.9135941133140477E-3</v>
          </cell>
          <cell r="DF849">
            <v>9.3322072934007849E-3</v>
          </cell>
          <cell r="DG849">
            <v>4.5602959812320876E-3</v>
          </cell>
          <cell r="DH849">
            <v>-5.5945840254274515E-3</v>
          </cell>
          <cell r="DI849">
            <v>0</v>
          </cell>
          <cell r="DJ849">
            <v>0</v>
          </cell>
          <cell r="DK849">
            <v>0</v>
          </cell>
          <cell r="DL849">
            <v>3.1163020760864413E-2</v>
          </cell>
          <cell r="DM849">
            <v>6.9481045645964912E-3</v>
          </cell>
          <cell r="DN849">
            <v>1.0811660224771202E-2</v>
          </cell>
          <cell r="DO849">
            <v>5.5835482161583627E-3</v>
          </cell>
          <cell r="DP849">
            <v>9.8488246180465921E-3</v>
          </cell>
          <cell r="DQ849">
            <v>1.0310051726158065E-2</v>
          </cell>
          <cell r="DR849">
            <v>8.1240243331368589E-3</v>
          </cell>
          <cell r="DS849">
            <v>4.9022018204709639E-3</v>
          </cell>
          <cell r="DT849">
            <v>-7.9017942394870033E-3</v>
          </cell>
          <cell r="DU849">
            <v>-8.6821237148981822E-3</v>
          </cell>
          <cell r="DV849">
            <v>0</v>
          </cell>
          <cell r="DW849">
            <v>0</v>
          </cell>
          <cell r="DX849">
            <v>0</v>
          </cell>
          <cell r="DY849">
            <v>0.10719521761777884</v>
          </cell>
          <cell r="DZ849">
            <v>7.5508715964645035E-4</v>
          </cell>
          <cell r="EA849">
            <v>-3.9486519540332665E-5</v>
          </cell>
          <cell r="EB849">
            <v>1.5930628106275435E-3</v>
          </cell>
          <cell r="EC849">
            <v>2.158603208471277E-3</v>
          </cell>
          <cell r="ED849">
            <v>-2.4924761454201416E-3</v>
          </cell>
          <cell r="EE849">
            <v>0</v>
          </cell>
        </row>
        <row r="850">
          <cell r="A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1.1375424837266834E-2</v>
          </cell>
          <cell r="AS850">
            <v>0</v>
          </cell>
          <cell r="AT850">
            <v>0</v>
          </cell>
          <cell r="AU850">
            <v>0</v>
          </cell>
          <cell r="AV850">
            <v>0</v>
          </cell>
          <cell r="AW850">
            <v>0</v>
          </cell>
          <cell r="AX850">
            <v>0</v>
          </cell>
          <cell r="AY850">
            <v>0</v>
          </cell>
          <cell r="AZ850">
            <v>0</v>
          </cell>
          <cell r="BA850">
            <v>0</v>
          </cell>
          <cell r="BB850">
            <v>0</v>
          </cell>
          <cell r="BC850">
            <v>0</v>
          </cell>
          <cell r="BD850">
            <v>1.1375424837266834E-2</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cell r="BZ850">
            <v>0</v>
          </cell>
          <cell r="CA850">
            <v>0</v>
          </cell>
          <cell r="CB850">
            <v>0</v>
          </cell>
          <cell r="CC850">
            <v>0</v>
          </cell>
          <cell r="CD850">
            <v>0</v>
          </cell>
          <cell r="CE850">
            <v>0</v>
          </cell>
          <cell r="CF850">
            <v>0</v>
          </cell>
          <cell r="CG850">
            <v>0</v>
          </cell>
          <cell r="CH850">
            <v>0</v>
          </cell>
          <cell r="CI850">
            <v>0</v>
          </cell>
          <cell r="CJ850">
            <v>0</v>
          </cell>
          <cell r="CK850">
            <v>0</v>
          </cell>
          <cell r="CL850">
            <v>0</v>
          </cell>
          <cell r="CM850">
            <v>0</v>
          </cell>
          <cell r="CN850">
            <v>0</v>
          </cell>
          <cell r="CO850">
            <v>0</v>
          </cell>
          <cell r="CP850">
            <v>0</v>
          </cell>
          <cell r="CQ850">
            <v>0</v>
          </cell>
          <cell r="CR850">
            <v>0</v>
          </cell>
          <cell r="CS850">
            <v>0</v>
          </cell>
          <cell r="CT850">
            <v>0</v>
          </cell>
          <cell r="CU850">
            <v>0</v>
          </cell>
          <cell r="CV850">
            <v>0</v>
          </cell>
          <cell r="CW850">
            <v>0</v>
          </cell>
          <cell r="CX850">
            <v>0</v>
          </cell>
          <cell r="CY850">
            <v>0</v>
          </cell>
          <cell r="CZ850">
            <v>0</v>
          </cell>
          <cell r="DA850">
            <v>0</v>
          </cell>
          <cell r="DB850">
            <v>0</v>
          </cell>
          <cell r="DC850">
            <v>0</v>
          </cell>
          <cell r="DD850">
            <v>0</v>
          </cell>
          <cell r="DE850">
            <v>0</v>
          </cell>
          <cell r="DF850">
            <v>0</v>
          </cell>
          <cell r="DG850">
            <v>0</v>
          </cell>
          <cell r="DH850">
            <v>0</v>
          </cell>
          <cell r="DI850">
            <v>0</v>
          </cell>
          <cell r="DJ850">
            <v>0</v>
          </cell>
          <cell r="DK850">
            <v>0</v>
          </cell>
          <cell r="DL850">
            <v>0</v>
          </cell>
          <cell r="DM850">
            <v>0</v>
          </cell>
          <cell r="DN850">
            <v>0</v>
          </cell>
          <cell r="DO850">
            <v>0</v>
          </cell>
          <cell r="DP850">
            <v>0</v>
          </cell>
          <cell r="DQ850">
            <v>0</v>
          </cell>
          <cell r="DR850">
            <v>0</v>
          </cell>
          <cell r="DS850">
            <v>0</v>
          </cell>
          <cell r="DT850">
            <v>0</v>
          </cell>
          <cell r="DU850">
            <v>0</v>
          </cell>
          <cell r="DV850">
            <v>0</v>
          </cell>
          <cell r="DW850">
            <v>0</v>
          </cell>
          <cell r="DX850">
            <v>0</v>
          </cell>
          <cell r="DY850">
            <v>0</v>
          </cell>
          <cell r="DZ850">
            <v>0</v>
          </cell>
          <cell r="EA850">
            <v>0</v>
          </cell>
          <cell r="EB850">
            <v>0</v>
          </cell>
          <cell r="EC850">
            <v>0</v>
          </cell>
          <cell r="ED850">
            <v>0</v>
          </cell>
          <cell r="EE850">
            <v>0</v>
          </cell>
        </row>
        <row r="851">
          <cell r="A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1.1375424837266834E-2</v>
          </cell>
          <cell r="AS851">
            <v>0</v>
          </cell>
          <cell r="AT851">
            <v>0</v>
          </cell>
          <cell r="AU851">
            <v>0</v>
          </cell>
          <cell r="AV851">
            <v>0</v>
          </cell>
          <cell r="AW851">
            <v>0</v>
          </cell>
          <cell r="AX851">
            <v>0</v>
          </cell>
          <cell r="AY851">
            <v>0</v>
          </cell>
          <cell r="AZ851">
            <v>0</v>
          </cell>
          <cell r="BA851">
            <v>0</v>
          </cell>
          <cell r="BB851">
            <v>0</v>
          </cell>
          <cell r="BC851">
            <v>0</v>
          </cell>
          <cell r="BD851">
            <v>1.1375424837266834E-2</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0</v>
          </cell>
          <cell r="CB851">
            <v>0</v>
          </cell>
          <cell r="CC851">
            <v>0</v>
          </cell>
          <cell r="CD851">
            <v>0</v>
          </cell>
          <cell r="CE851">
            <v>0</v>
          </cell>
          <cell r="CF851">
            <v>0</v>
          </cell>
          <cell r="CG851">
            <v>0</v>
          </cell>
          <cell r="CH851">
            <v>0</v>
          </cell>
          <cell r="CI851">
            <v>0</v>
          </cell>
          <cell r="CJ851">
            <v>0</v>
          </cell>
          <cell r="CK851">
            <v>0</v>
          </cell>
          <cell r="CL851">
            <v>0</v>
          </cell>
          <cell r="CM851">
            <v>0</v>
          </cell>
          <cell r="CN851">
            <v>0</v>
          </cell>
          <cell r="CO851">
            <v>0</v>
          </cell>
          <cell r="CP851">
            <v>0</v>
          </cell>
          <cell r="CQ851">
            <v>0</v>
          </cell>
          <cell r="CR851">
            <v>0</v>
          </cell>
          <cell r="CS851">
            <v>0</v>
          </cell>
          <cell r="CT851">
            <v>0</v>
          </cell>
          <cell r="CU851">
            <v>0</v>
          </cell>
          <cell r="CV851">
            <v>0</v>
          </cell>
          <cell r="CW851">
            <v>0</v>
          </cell>
          <cell r="CX851">
            <v>0</v>
          </cell>
          <cell r="CY851">
            <v>0</v>
          </cell>
          <cell r="CZ851">
            <v>0</v>
          </cell>
          <cell r="DA851">
            <v>0</v>
          </cell>
          <cell r="DB851">
            <v>0</v>
          </cell>
          <cell r="DC851">
            <v>0</v>
          </cell>
          <cell r="DD851">
            <v>0</v>
          </cell>
          <cell r="DE851">
            <v>0</v>
          </cell>
          <cell r="DF851">
            <v>0</v>
          </cell>
          <cell r="DG851">
            <v>0</v>
          </cell>
          <cell r="DH851">
            <v>0</v>
          </cell>
          <cell r="DI851">
            <v>0</v>
          </cell>
          <cell r="DJ851">
            <v>0</v>
          </cell>
          <cell r="DK851">
            <v>0</v>
          </cell>
          <cell r="DL851">
            <v>0</v>
          </cell>
          <cell r="DM851">
            <v>0</v>
          </cell>
          <cell r="DN851">
            <v>0</v>
          </cell>
          <cell r="DO851">
            <v>0</v>
          </cell>
          <cell r="DP851">
            <v>0</v>
          </cell>
          <cell r="DQ851">
            <v>0</v>
          </cell>
          <cell r="DR851">
            <v>0</v>
          </cell>
          <cell r="DS851">
            <v>0</v>
          </cell>
          <cell r="DT851">
            <v>0</v>
          </cell>
          <cell r="DU851">
            <v>0</v>
          </cell>
          <cell r="DV851">
            <v>0</v>
          </cell>
          <cell r="DW851">
            <v>0</v>
          </cell>
          <cell r="DX851">
            <v>0</v>
          </cell>
          <cell r="DY851">
            <v>0</v>
          </cell>
          <cell r="DZ851">
            <v>0</v>
          </cell>
          <cell r="EA851">
            <v>0</v>
          </cell>
          <cell r="EB851">
            <v>0</v>
          </cell>
          <cell r="EC851">
            <v>0</v>
          </cell>
          <cell r="ED851">
            <v>0</v>
          </cell>
          <cell r="EE851">
            <v>0</v>
          </cell>
        </row>
        <row r="852">
          <cell r="A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0</v>
          </cell>
          <cell r="CB852">
            <v>0</v>
          </cell>
          <cell r="CC852">
            <v>0</v>
          </cell>
          <cell r="CD852">
            <v>0</v>
          </cell>
          <cell r="CE852">
            <v>0</v>
          </cell>
          <cell r="CF852">
            <v>0</v>
          </cell>
          <cell r="CG852">
            <v>0</v>
          </cell>
          <cell r="CH852">
            <v>0</v>
          </cell>
          <cell r="CI852">
            <v>0</v>
          </cell>
          <cell r="CJ852">
            <v>0</v>
          </cell>
          <cell r="CK852">
            <v>0</v>
          </cell>
          <cell r="CL852">
            <v>0</v>
          </cell>
          <cell r="CM852">
            <v>0</v>
          </cell>
          <cell r="CN852">
            <v>0</v>
          </cell>
          <cell r="CO852">
            <v>0</v>
          </cell>
          <cell r="CP852">
            <v>0</v>
          </cell>
          <cell r="CQ852">
            <v>0</v>
          </cell>
          <cell r="CR852">
            <v>0</v>
          </cell>
          <cell r="CS852">
            <v>0</v>
          </cell>
          <cell r="CT852">
            <v>0</v>
          </cell>
          <cell r="CU852">
            <v>0</v>
          </cell>
          <cell r="CV852">
            <v>0</v>
          </cell>
          <cell r="CW852">
            <v>0</v>
          </cell>
          <cell r="CX852">
            <v>0</v>
          </cell>
          <cell r="CY852">
            <v>0</v>
          </cell>
          <cell r="CZ852">
            <v>0</v>
          </cell>
          <cell r="DA852">
            <v>0</v>
          </cell>
          <cell r="DB852">
            <v>0</v>
          </cell>
          <cell r="DC852">
            <v>0</v>
          </cell>
          <cell r="DD852">
            <v>0</v>
          </cell>
          <cell r="DE852">
            <v>0</v>
          </cell>
          <cell r="DF852">
            <v>0</v>
          </cell>
          <cell r="DG852">
            <v>0</v>
          </cell>
          <cell r="DH852">
            <v>0</v>
          </cell>
          <cell r="DI852">
            <v>0</v>
          </cell>
          <cell r="DJ852">
            <v>0</v>
          </cell>
          <cell r="DK852">
            <v>0</v>
          </cell>
          <cell r="DL852">
            <v>0</v>
          </cell>
          <cell r="DM852">
            <v>0</v>
          </cell>
          <cell r="DN852">
            <v>0</v>
          </cell>
          <cell r="DO852">
            <v>0</v>
          </cell>
          <cell r="DP852">
            <v>0</v>
          </cell>
          <cell r="DQ852">
            <v>0</v>
          </cell>
          <cell r="DR852">
            <v>0</v>
          </cell>
          <cell r="DS852">
            <v>0</v>
          </cell>
          <cell r="DT852">
            <v>0</v>
          </cell>
          <cell r="DU852">
            <v>0</v>
          </cell>
          <cell r="DV852">
            <v>0</v>
          </cell>
          <cell r="DW852">
            <v>0</v>
          </cell>
          <cell r="DX852">
            <v>0</v>
          </cell>
          <cell r="DY852">
            <v>0</v>
          </cell>
          <cell r="DZ852">
            <v>0</v>
          </cell>
          <cell r="EA852">
            <v>0</v>
          </cell>
          <cell r="EB852">
            <v>0</v>
          </cell>
          <cell r="EC852">
            <v>0</v>
          </cell>
          <cell r="ED852">
            <v>0</v>
          </cell>
          <cell r="EE852">
            <v>0</v>
          </cell>
        </row>
        <row r="853">
          <cell r="A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0</v>
          </cell>
          <cell r="CB853">
            <v>0</v>
          </cell>
          <cell r="CC853">
            <v>0</v>
          </cell>
          <cell r="CD853">
            <v>0</v>
          </cell>
          <cell r="CE853">
            <v>0</v>
          </cell>
          <cell r="CF853">
            <v>0</v>
          </cell>
          <cell r="CG853">
            <v>0</v>
          </cell>
          <cell r="CH853">
            <v>0</v>
          </cell>
          <cell r="CI853">
            <v>0</v>
          </cell>
          <cell r="CJ853">
            <v>0</v>
          </cell>
          <cell r="CK853">
            <v>0</v>
          </cell>
          <cell r="CL853">
            <v>0</v>
          </cell>
          <cell r="CM853">
            <v>0</v>
          </cell>
          <cell r="CN853">
            <v>0</v>
          </cell>
          <cell r="CO853">
            <v>0</v>
          </cell>
          <cell r="CP853">
            <v>0</v>
          </cell>
          <cell r="CQ853">
            <v>0</v>
          </cell>
          <cell r="CR853">
            <v>0</v>
          </cell>
          <cell r="CS853">
            <v>0</v>
          </cell>
          <cell r="CT853">
            <v>0</v>
          </cell>
          <cell r="CU853">
            <v>0</v>
          </cell>
          <cell r="CV853">
            <v>0</v>
          </cell>
          <cell r="CW853">
            <v>0</v>
          </cell>
          <cell r="CX853">
            <v>0</v>
          </cell>
          <cell r="CY853">
            <v>0</v>
          </cell>
          <cell r="CZ853">
            <v>0</v>
          </cell>
          <cell r="DA853">
            <v>0</v>
          </cell>
          <cell r="DB853">
            <v>0</v>
          </cell>
          <cell r="DC853">
            <v>0</v>
          </cell>
          <cell r="DD853">
            <v>0</v>
          </cell>
          <cell r="DE853">
            <v>0</v>
          </cell>
          <cell r="DF853">
            <v>0</v>
          </cell>
          <cell r="DG853">
            <v>0</v>
          </cell>
          <cell r="DH853">
            <v>0</v>
          </cell>
          <cell r="DI853">
            <v>0</v>
          </cell>
          <cell r="DJ853">
            <v>0</v>
          </cell>
          <cell r="DK853">
            <v>0</v>
          </cell>
          <cell r="DL853">
            <v>0</v>
          </cell>
          <cell r="DM853">
            <v>0</v>
          </cell>
          <cell r="DN853">
            <v>0</v>
          </cell>
          <cell r="DO853">
            <v>0</v>
          </cell>
          <cell r="DP853">
            <v>0</v>
          </cell>
          <cell r="DQ853">
            <v>0</v>
          </cell>
          <cell r="DR853">
            <v>0</v>
          </cell>
          <cell r="DS853">
            <v>0</v>
          </cell>
          <cell r="DT853">
            <v>0</v>
          </cell>
          <cell r="DU853">
            <v>0</v>
          </cell>
          <cell r="DV853">
            <v>0</v>
          </cell>
          <cell r="DW853">
            <v>0</v>
          </cell>
          <cell r="DX853">
            <v>0</v>
          </cell>
          <cell r="DY853">
            <v>0</v>
          </cell>
          <cell r="DZ853">
            <v>0</v>
          </cell>
          <cell r="EA853">
            <v>0</v>
          </cell>
          <cell r="EB853">
            <v>0</v>
          </cell>
          <cell r="EC853">
            <v>0</v>
          </cell>
          <cell r="ED853">
            <v>0</v>
          </cell>
          <cell r="EE853">
            <v>0</v>
          </cell>
        </row>
        <row r="854">
          <cell r="A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0</v>
          </cell>
          <cell r="CB854">
            <v>0</v>
          </cell>
          <cell r="CC854">
            <v>0</v>
          </cell>
          <cell r="CD854">
            <v>0</v>
          </cell>
          <cell r="CE854">
            <v>0</v>
          </cell>
          <cell r="CF854">
            <v>0</v>
          </cell>
          <cell r="CG854">
            <v>0</v>
          </cell>
          <cell r="CH854">
            <v>0</v>
          </cell>
          <cell r="CI854">
            <v>0</v>
          </cell>
          <cell r="CJ854">
            <v>0</v>
          </cell>
          <cell r="CK854">
            <v>0</v>
          </cell>
          <cell r="CL854">
            <v>0</v>
          </cell>
          <cell r="CM854">
            <v>0</v>
          </cell>
          <cell r="CN854">
            <v>0</v>
          </cell>
          <cell r="CO854">
            <v>0</v>
          </cell>
          <cell r="CP854">
            <v>0</v>
          </cell>
          <cell r="CQ854">
            <v>0</v>
          </cell>
          <cell r="CR854">
            <v>0</v>
          </cell>
          <cell r="CS854">
            <v>0</v>
          </cell>
          <cell r="CT854">
            <v>0</v>
          </cell>
          <cell r="CU854">
            <v>0</v>
          </cell>
          <cell r="CV854">
            <v>0</v>
          </cell>
          <cell r="CW854">
            <v>0</v>
          </cell>
          <cell r="CX854">
            <v>0</v>
          </cell>
          <cell r="CY854">
            <v>0</v>
          </cell>
          <cell r="CZ854">
            <v>0</v>
          </cell>
          <cell r="DA854">
            <v>0</v>
          </cell>
          <cell r="DB854">
            <v>0</v>
          </cell>
          <cell r="DC854">
            <v>0</v>
          </cell>
          <cell r="DD854">
            <v>0</v>
          </cell>
          <cell r="DE854">
            <v>0</v>
          </cell>
          <cell r="DF854">
            <v>0</v>
          </cell>
          <cell r="DG854">
            <v>0</v>
          </cell>
          <cell r="DH854">
            <v>0</v>
          </cell>
          <cell r="DI854">
            <v>0</v>
          </cell>
          <cell r="DJ854">
            <v>0</v>
          </cell>
          <cell r="DK854">
            <v>0</v>
          </cell>
          <cell r="DL854">
            <v>0</v>
          </cell>
          <cell r="DM854">
            <v>0</v>
          </cell>
          <cell r="DN854">
            <v>0</v>
          </cell>
          <cell r="DO854">
            <v>0</v>
          </cell>
          <cell r="DP854">
            <v>0</v>
          </cell>
          <cell r="DQ854">
            <v>0</v>
          </cell>
          <cell r="DR854">
            <v>0</v>
          </cell>
          <cell r="DS854">
            <v>0</v>
          </cell>
          <cell r="DT854">
            <v>0</v>
          </cell>
          <cell r="DU854">
            <v>0</v>
          </cell>
          <cell r="DV854">
            <v>0</v>
          </cell>
          <cell r="DW854">
            <v>0</v>
          </cell>
          <cell r="DX854">
            <v>0</v>
          </cell>
          <cell r="DY854">
            <v>0</v>
          </cell>
          <cell r="DZ854">
            <v>0</v>
          </cell>
          <cell r="EA854">
            <v>0</v>
          </cell>
          <cell r="EB854">
            <v>0</v>
          </cell>
          <cell r="EC854">
            <v>0</v>
          </cell>
          <cell r="ED854">
            <v>0</v>
          </cell>
          <cell r="EE854">
            <v>0</v>
          </cell>
        </row>
        <row r="855">
          <cell r="A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0</v>
          </cell>
          <cell r="CB855">
            <v>0</v>
          </cell>
          <cell r="CC855">
            <v>0</v>
          </cell>
          <cell r="CD855">
            <v>0</v>
          </cell>
          <cell r="CE855">
            <v>0</v>
          </cell>
          <cell r="CF855">
            <v>0</v>
          </cell>
          <cell r="CG855">
            <v>0</v>
          </cell>
          <cell r="CH855">
            <v>0</v>
          </cell>
          <cell r="CI855">
            <v>0</v>
          </cell>
          <cell r="CJ855">
            <v>0</v>
          </cell>
          <cell r="CK855">
            <v>0</v>
          </cell>
          <cell r="CL855">
            <v>0</v>
          </cell>
          <cell r="CM855">
            <v>0</v>
          </cell>
          <cell r="CN855">
            <v>0</v>
          </cell>
          <cell r="CO855">
            <v>0</v>
          </cell>
          <cell r="CP855">
            <v>0</v>
          </cell>
          <cell r="CQ855">
            <v>0</v>
          </cell>
          <cell r="CR855">
            <v>0</v>
          </cell>
          <cell r="CS855">
            <v>0</v>
          </cell>
          <cell r="CT855">
            <v>0</v>
          </cell>
          <cell r="CU855">
            <v>0</v>
          </cell>
          <cell r="CV855">
            <v>0</v>
          </cell>
          <cell r="CW855">
            <v>0</v>
          </cell>
          <cell r="CX855">
            <v>0</v>
          </cell>
          <cell r="CY855">
            <v>0</v>
          </cell>
          <cell r="CZ855">
            <v>0</v>
          </cell>
          <cell r="DA855">
            <v>0</v>
          </cell>
          <cell r="DB855">
            <v>0</v>
          </cell>
          <cell r="DC855">
            <v>0</v>
          </cell>
          <cell r="DD855">
            <v>0</v>
          </cell>
          <cell r="DE855">
            <v>0</v>
          </cell>
          <cell r="DF855">
            <v>0</v>
          </cell>
          <cell r="DG855">
            <v>0</v>
          </cell>
          <cell r="DH855">
            <v>0</v>
          </cell>
          <cell r="DI855">
            <v>0</v>
          </cell>
          <cell r="DJ855">
            <v>0</v>
          </cell>
          <cell r="DK855">
            <v>0</v>
          </cell>
          <cell r="DL855">
            <v>0</v>
          </cell>
          <cell r="DM855">
            <v>0</v>
          </cell>
          <cell r="DN855">
            <v>0</v>
          </cell>
          <cell r="DO855">
            <v>0</v>
          </cell>
          <cell r="DP855">
            <v>0</v>
          </cell>
          <cell r="DQ855">
            <v>0</v>
          </cell>
          <cell r="DR855">
            <v>0</v>
          </cell>
          <cell r="DS855">
            <v>0</v>
          </cell>
          <cell r="DT855">
            <v>0</v>
          </cell>
          <cell r="DU855">
            <v>0</v>
          </cell>
          <cell r="DV855">
            <v>0</v>
          </cell>
          <cell r="DW855">
            <v>0</v>
          </cell>
          <cell r="DX855">
            <v>0</v>
          </cell>
          <cell r="DY855">
            <v>0</v>
          </cell>
          <cell r="DZ855">
            <v>0</v>
          </cell>
          <cell r="EA855">
            <v>0</v>
          </cell>
          <cell r="EB855">
            <v>0</v>
          </cell>
          <cell r="EC855">
            <v>0</v>
          </cell>
          <cell r="ED855">
            <v>0</v>
          </cell>
          <cell r="EE855">
            <v>0</v>
          </cell>
        </row>
        <row r="856">
          <cell r="A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0</v>
          </cell>
          <cell r="CB856">
            <v>0</v>
          </cell>
          <cell r="CC856">
            <v>0</v>
          </cell>
          <cell r="CD856">
            <v>0</v>
          </cell>
          <cell r="CE856">
            <v>0</v>
          </cell>
          <cell r="CF856">
            <v>0</v>
          </cell>
          <cell r="CG856">
            <v>0</v>
          </cell>
          <cell r="CH856">
            <v>0</v>
          </cell>
          <cell r="CI856">
            <v>0</v>
          </cell>
          <cell r="CJ856">
            <v>0</v>
          </cell>
          <cell r="CK856">
            <v>0</v>
          </cell>
          <cell r="CL856">
            <v>0</v>
          </cell>
          <cell r="CM856">
            <v>0</v>
          </cell>
          <cell r="CN856">
            <v>0</v>
          </cell>
          <cell r="CO856">
            <v>0</v>
          </cell>
          <cell r="CP856">
            <v>0</v>
          </cell>
          <cell r="CQ856">
            <v>0</v>
          </cell>
          <cell r="CR856">
            <v>0</v>
          </cell>
          <cell r="CS856">
            <v>0</v>
          </cell>
          <cell r="CT856">
            <v>0</v>
          </cell>
          <cell r="CU856">
            <v>0</v>
          </cell>
          <cell r="CV856">
            <v>0</v>
          </cell>
          <cell r="CW856">
            <v>0</v>
          </cell>
          <cell r="CX856">
            <v>0</v>
          </cell>
          <cell r="CY856">
            <v>0</v>
          </cell>
          <cell r="CZ856">
            <v>0</v>
          </cell>
          <cell r="DA856">
            <v>0</v>
          </cell>
          <cell r="DB856">
            <v>0</v>
          </cell>
          <cell r="DC856">
            <v>0</v>
          </cell>
          <cell r="DD856">
            <v>0</v>
          </cell>
          <cell r="DE856">
            <v>0</v>
          </cell>
          <cell r="DF856">
            <v>0</v>
          </cell>
          <cell r="DG856">
            <v>0</v>
          </cell>
          <cell r="DH856">
            <v>0</v>
          </cell>
          <cell r="DI856">
            <v>0</v>
          </cell>
          <cell r="DJ856">
            <v>0</v>
          </cell>
          <cell r="DK856">
            <v>0</v>
          </cell>
          <cell r="DL856">
            <v>0</v>
          </cell>
          <cell r="DM856">
            <v>0</v>
          </cell>
          <cell r="DN856">
            <v>0</v>
          </cell>
          <cell r="DO856">
            <v>0</v>
          </cell>
          <cell r="DP856">
            <v>0</v>
          </cell>
          <cell r="DQ856">
            <v>0</v>
          </cell>
          <cell r="DR856">
            <v>0</v>
          </cell>
          <cell r="DS856">
            <v>0</v>
          </cell>
          <cell r="DT856">
            <v>0</v>
          </cell>
          <cell r="DU856">
            <v>0</v>
          </cell>
          <cell r="DV856">
            <v>0</v>
          </cell>
          <cell r="DW856">
            <v>0</v>
          </cell>
          <cell r="DX856">
            <v>0</v>
          </cell>
          <cell r="DY856">
            <v>0</v>
          </cell>
          <cell r="DZ856">
            <v>0</v>
          </cell>
          <cell r="EA856">
            <v>0</v>
          </cell>
          <cell r="EB856">
            <v>0</v>
          </cell>
          <cell r="EC856">
            <v>0</v>
          </cell>
          <cell r="ED856">
            <v>0</v>
          </cell>
          <cell r="EE856">
            <v>0</v>
          </cell>
        </row>
        <row r="857">
          <cell r="A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0</v>
          </cell>
          <cell r="CB857">
            <v>0</v>
          </cell>
          <cell r="CC857">
            <v>0</v>
          </cell>
          <cell r="CD857">
            <v>0</v>
          </cell>
          <cell r="CE857">
            <v>0</v>
          </cell>
          <cell r="CF857">
            <v>0</v>
          </cell>
          <cell r="CG857">
            <v>0</v>
          </cell>
          <cell r="CH857">
            <v>0</v>
          </cell>
          <cell r="CI857">
            <v>0</v>
          </cell>
          <cell r="CJ857">
            <v>0</v>
          </cell>
          <cell r="CK857">
            <v>0</v>
          </cell>
          <cell r="CL857">
            <v>0</v>
          </cell>
          <cell r="CM857">
            <v>0</v>
          </cell>
          <cell r="CN857">
            <v>0</v>
          </cell>
          <cell r="CO857">
            <v>0</v>
          </cell>
          <cell r="CP857">
            <v>0</v>
          </cell>
          <cell r="CQ857">
            <v>0</v>
          </cell>
          <cell r="CR857">
            <v>0</v>
          </cell>
          <cell r="CS857">
            <v>0</v>
          </cell>
          <cell r="CT857">
            <v>0</v>
          </cell>
          <cell r="CU857">
            <v>0</v>
          </cell>
          <cell r="CV857">
            <v>0</v>
          </cell>
          <cell r="CW857">
            <v>0</v>
          </cell>
          <cell r="CX857">
            <v>0</v>
          </cell>
          <cell r="CY857">
            <v>0</v>
          </cell>
          <cell r="CZ857">
            <v>0</v>
          </cell>
          <cell r="DA857">
            <v>0</v>
          </cell>
          <cell r="DB857">
            <v>0</v>
          </cell>
          <cell r="DC857">
            <v>0</v>
          </cell>
          <cell r="DD857">
            <v>0</v>
          </cell>
          <cell r="DE857">
            <v>0</v>
          </cell>
          <cell r="DF857">
            <v>0</v>
          </cell>
          <cell r="DG857">
            <v>0</v>
          </cell>
          <cell r="DH857">
            <v>0</v>
          </cell>
          <cell r="DI857">
            <v>0</v>
          </cell>
          <cell r="DJ857">
            <v>0</v>
          </cell>
          <cell r="DK857">
            <v>0</v>
          </cell>
          <cell r="DL857">
            <v>0</v>
          </cell>
          <cell r="DM857">
            <v>0</v>
          </cell>
          <cell r="DN857">
            <v>0</v>
          </cell>
          <cell r="DO857">
            <v>0</v>
          </cell>
          <cell r="DP857">
            <v>0</v>
          </cell>
          <cell r="DQ857">
            <v>0</v>
          </cell>
          <cell r="DR857">
            <v>0</v>
          </cell>
          <cell r="DS857">
            <v>0</v>
          </cell>
          <cell r="DT857">
            <v>0</v>
          </cell>
          <cell r="DU857">
            <v>0</v>
          </cell>
          <cell r="DV857">
            <v>0</v>
          </cell>
          <cell r="DW857">
            <v>0</v>
          </cell>
          <cell r="DX857">
            <v>0</v>
          </cell>
          <cell r="DY857">
            <v>0</v>
          </cell>
          <cell r="DZ857">
            <v>0</v>
          </cell>
          <cell r="EA857">
            <v>0</v>
          </cell>
          <cell r="EB857">
            <v>0</v>
          </cell>
          <cell r="EC857">
            <v>0</v>
          </cell>
          <cell r="ED857">
            <v>0</v>
          </cell>
          <cell r="EE857">
            <v>0</v>
          </cell>
        </row>
        <row r="858">
          <cell r="A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0</v>
          </cell>
          <cell r="CB858">
            <v>0</v>
          </cell>
          <cell r="CC858">
            <v>0</v>
          </cell>
          <cell r="CD858">
            <v>0</v>
          </cell>
          <cell r="CE858">
            <v>0</v>
          </cell>
          <cell r="CF858">
            <v>0</v>
          </cell>
          <cell r="CG858">
            <v>0</v>
          </cell>
          <cell r="CH858">
            <v>0</v>
          </cell>
          <cell r="CI858">
            <v>0</v>
          </cell>
          <cell r="CJ858">
            <v>0</v>
          </cell>
          <cell r="CK858">
            <v>0</v>
          </cell>
          <cell r="CL858">
            <v>0</v>
          </cell>
          <cell r="CM858">
            <v>0</v>
          </cell>
          <cell r="CN858">
            <v>0</v>
          </cell>
          <cell r="CO858">
            <v>0</v>
          </cell>
          <cell r="CP858">
            <v>0</v>
          </cell>
          <cell r="CQ858">
            <v>0</v>
          </cell>
          <cell r="CR858">
            <v>0</v>
          </cell>
          <cell r="CS858">
            <v>0</v>
          </cell>
          <cell r="CT858">
            <v>0</v>
          </cell>
          <cell r="CU858">
            <v>0</v>
          </cell>
          <cell r="CV858">
            <v>0</v>
          </cell>
          <cell r="CW858">
            <v>0</v>
          </cell>
          <cell r="CX858">
            <v>0</v>
          </cell>
          <cell r="CY858">
            <v>0</v>
          </cell>
          <cell r="CZ858">
            <v>0</v>
          </cell>
          <cell r="DA858">
            <v>0</v>
          </cell>
          <cell r="DB858">
            <v>0</v>
          </cell>
          <cell r="DC858">
            <v>0</v>
          </cell>
          <cell r="DD858">
            <v>0</v>
          </cell>
          <cell r="DE858">
            <v>0</v>
          </cell>
          <cell r="DF858">
            <v>0</v>
          </cell>
          <cell r="DG858">
            <v>0</v>
          </cell>
          <cell r="DH858">
            <v>0</v>
          </cell>
          <cell r="DI858">
            <v>0</v>
          </cell>
          <cell r="DJ858">
            <v>0</v>
          </cell>
          <cell r="DK858">
            <v>0</v>
          </cell>
          <cell r="DL858">
            <v>0</v>
          </cell>
          <cell r="DM858">
            <v>0</v>
          </cell>
          <cell r="DN858">
            <v>0</v>
          </cell>
          <cell r="DO858">
            <v>0</v>
          </cell>
          <cell r="DP858">
            <v>0</v>
          </cell>
          <cell r="DQ858">
            <v>0</v>
          </cell>
          <cell r="DR858">
            <v>0</v>
          </cell>
          <cell r="DS858">
            <v>0</v>
          </cell>
          <cell r="DT858">
            <v>0</v>
          </cell>
          <cell r="DU858">
            <v>0</v>
          </cell>
          <cell r="DV858">
            <v>0</v>
          </cell>
          <cell r="DW858">
            <v>0</v>
          </cell>
          <cell r="DX858">
            <v>0</v>
          </cell>
          <cell r="DY858">
            <v>0</v>
          </cell>
          <cell r="DZ858">
            <v>0</v>
          </cell>
          <cell r="EA858">
            <v>0</v>
          </cell>
          <cell r="EB858">
            <v>0</v>
          </cell>
          <cell r="EC858">
            <v>0</v>
          </cell>
          <cell r="ED858">
            <v>0</v>
          </cell>
          <cell r="EE858">
            <v>0</v>
          </cell>
        </row>
        <row r="859">
          <cell r="A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0</v>
          </cell>
          <cell r="CB859">
            <v>0</v>
          </cell>
          <cell r="CC859">
            <v>0</v>
          </cell>
          <cell r="CD859">
            <v>0</v>
          </cell>
          <cell r="CE859">
            <v>0</v>
          </cell>
          <cell r="CF859">
            <v>0</v>
          </cell>
          <cell r="CG859">
            <v>0</v>
          </cell>
          <cell r="CH859">
            <v>0</v>
          </cell>
          <cell r="CI859">
            <v>0</v>
          </cell>
          <cell r="CJ859">
            <v>0</v>
          </cell>
          <cell r="CK859">
            <v>0</v>
          </cell>
          <cell r="CL859">
            <v>0</v>
          </cell>
          <cell r="CM859">
            <v>0</v>
          </cell>
          <cell r="CN859">
            <v>0</v>
          </cell>
          <cell r="CO859">
            <v>0</v>
          </cell>
          <cell r="CP859">
            <v>0</v>
          </cell>
          <cell r="CQ859">
            <v>0</v>
          </cell>
          <cell r="CR859">
            <v>0</v>
          </cell>
          <cell r="CS859">
            <v>0</v>
          </cell>
          <cell r="CT859">
            <v>0</v>
          </cell>
          <cell r="CU859">
            <v>0</v>
          </cell>
          <cell r="CV859">
            <v>0</v>
          </cell>
          <cell r="CW859">
            <v>0</v>
          </cell>
          <cell r="CX859">
            <v>0</v>
          </cell>
          <cell r="CY859">
            <v>0</v>
          </cell>
          <cell r="CZ859">
            <v>0</v>
          </cell>
          <cell r="DA859">
            <v>0</v>
          </cell>
          <cell r="DB859">
            <v>0</v>
          </cell>
          <cell r="DC859">
            <v>0</v>
          </cell>
          <cell r="DD859">
            <v>0</v>
          </cell>
          <cell r="DE859">
            <v>0</v>
          </cell>
          <cell r="DF859">
            <v>0</v>
          </cell>
          <cell r="DG859">
            <v>0</v>
          </cell>
          <cell r="DH859">
            <v>0</v>
          </cell>
          <cell r="DI859">
            <v>0</v>
          </cell>
          <cell r="DJ859">
            <v>0</v>
          </cell>
          <cell r="DK859">
            <v>0</v>
          </cell>
          <cell r="DL859">
            <v>0</v>
          </cell>
          <cell r="DM859">
            <v>0</v>
          </cell>
          <cell r="DN859">
            <v>0</v>
          </cell>
          <cell r="DO859">
            <v>0</v>
          </cell>
          <cell r="DP859">
            <v>0</v>
          </cell>
          <cell r="DQ859">
            <v>0</v>
          </cell>
          <cell r="DR859">
            <v>0</v>
          </cell>
          <cell r="DS859">
            <v>0</v>
          </cell>
          <cell r="DT859">
            <v>0</v>
          </cell>
          <cell r="DU859">
            <v>0</v>
          </cell>
          <cell r="DV859">
            <v>0</v>
          </cell>
          <cell r="DW859">
            <v>0</v>
          </cell>
          <cell r="DX859">
            <v>0</v>
          </cell>
          <cell r="DY859">
            <v>0</v>
          </cell>
          <cell r="DZ859">
            <v>0</v>
          </cell>
          <cell r="EA859">
            <v>0</v>
          </cell>
          <cell r="EB859">
            <v>0</v>
          </cell>
          <cell r="EC859">
            <v>0</v>
          </cell>
          <cell r="ED859">
            <v>0</v>
          </cell>
          <cell r="EE859">
            <v>0</v>
          </cell>
        </row>
        <row r="860">
          <cell r="A860">
            <v>0</v>
          </cell>
          <cell r="F860">
            <v>1238.6339999999909</v>
          </cell>
          <cell r="G860">
            <v>1036.1159999999945</v>
          </cell>
          <cell r="H860">
            <v>1265.7540000000154</v>
          </cell>
          <cell r="I860">
            <v>1087.9379999999946</v>
          </cell>
          <cell r="J860">
            <v>1073.5320000000065</v>
          </cell>
          <cell r="K860">
            <v>1347.3839999999909</v>
          </cell>
          <cell r="L860">
            <v>1550.3399999999965</v>
          </cell>
          <cell r="M860">
            <v>1612.9619999999995</v>
          </cell>
          <cell r="N860">
            <v>1582.9499999999971</v>
          </cell>
          <cell r="O860">
            <v>1516.6319999999978</v>
          </cell>
          <cell r="P860">
            <v>1513.1399999999994</v>
          </cell>
          <cell r="Q860">
            <v>1489.1399999999994</v>
          </cell>
          <cell r="R860">
            <v>16586.43069999991</v>
          </cell>
          <cell r="S860">
            <v>1259.277900000001</v>
          </cell>
          <cell r="T860">
            <v>1053.3845999999903</v>
          </cell>
          <cell r="U860">
            <v>1286.8499000000011</v>
          </cell>
          <cell r="V860">
            <v>1106.0702999999921</v>
          </cell>
          <cell r="W860">
            <v>1091.4242000000086</v>
          </cell>
          <cell r="X860">
            <v>1369.840400000001</v>
          </cell>
          <cell r="Y860">
            <v>1576.1790000000037</v>
          </cell>
          <cell r="Z860">
            <v>1639.8447000000015</v>
          </cell>
          <cell r="AA860">
            <v>1609.3325000000041</v>
          </cell>
          <cell r="AB860">
            <v>1541.9091999999946</v>
          </cell>
          <cell r="AC860">
            <v>1538.3589999999967</v>
          </cell>
          <cell r="AD860">
            <v>1513.9590000000317</v>
          </cell>
          <cell r="AE860">
            <v>17180.717399999965</v>
          </cell>
          <cell r="AF860">
            <v>1300.5657000000065</v>
          </cell>
          <cell r="AG860">
            <v>1138.3910999999789</v>
          </cell>
          <cell r="AH860">
            <v>1329.0417000000016</v>
          </cell>
          <cell r="AI860">
            <v>1142.3349000000162</v>
          </cell>
          <cell r="AJ860">
            <v>1127.2085999999836</v>
          </cell>
          <cell r="AK860">
            <v>1414.7532000000065</v>
          </cell>
          <cell r="AL860">
            <v>1627.8569999999891</v>
          </cell>
          <cell r="AM860">
            <v>1693.6100999999908</v>
          </cell>
          <cell r="AN860">
            <v>1662.0975000000035</v>
          </cell>
          <cell r="AO860">
            <v>1592.4636000000173</v>
          </cell>
          <cell r="AP860">
            <v>1588.7969999999914</v>
          </cell>
          <cell r="AQ860">
            <v>1563.5970000000671</v>
          </cell>
          <cell r="AR860">
            <v>11377.598575425334</v>
          </cell>
          <cell r="AS860">
            <v>550.69483199995011</v>
          </cell>
          <cell r="AT860">
            <v>503.62854079995304</v>
          </cell>
          <cell r="AU860">
            <v>736.51973632001318</v>
          </cell>
          <cell r="AV860">
            <v>647.60074480003095</v>
          </cell>
          <cell r="AW860">
            <v>777.49787360001937</v>
          </cell>
          <cell r="AX860">
            <v>1095.2014511839952</v>
          </cell>
          <cell r="AY860">
            <v>1387.9384152639832</v>
          </cell>
          <cell r="AZ860">
            <v>1442.8506401600025</v>
          </cell>
          <cell r="BA860">
            <v>1341.115980912029</v>
          </cell>
          <cell r="BB860">
            <v>1128.8705753599643</v>
          </cell>
          <cell r="BC860">
            <v>899.99884160002694</v>
          </cell>
          <cell r="BD860">
            <v>865.68094342481345</v>
          </cell>
          <cell r="BE860">
            <v>11649.495899999514</v>
          </cell>
          <cell r="BF860">
            <v>571.3387319999747</v>
          </cell>
          <cell r="BG860">
            <v>520.89714080002159</v>
          </cell>
          <cell r="BH860">
            <v>757.61563631996978</v>
          </cell>
          <cell r="BI860">
            <v>665.73304479999933</v>
          </cell>
          <cell r="BJ860">
            <v>795.39007359999232</v>
          </cell>
          <cell r="BK860">
            <v>1117.6578511839907</v>
          </cell>
          <cell r="BL860">
            <v>1413.7774152639904</v>
          </cell>
          <cell r="BM860">
            <v>1469.7333401599899</v>
          </cell>
          <cell r="BN860">
            <v>1367.4984809119778</v>
          </cell>
          <cell r="BO860">
            <v>1154.1477753599174</v>
          </cell>
          <cell r="BP860">
            <v>925.2178415999515</v>
          </cell>
          <cell r="BQ860">
            <v>890.48856799997156</v>
          </cell>
          <cell r="BR860">
            <v>11816.777699999511</v>
          </cell>
          <cell r="BS860">
            <v>564.46935900009703</v>
          </cell>
          <cell r="BT860">
            <v>517.83672459999798</v>
          </cell>
          <cell r="BU860">
            <v>761.45631983998464</v>
          </cell>
          <cell r="BV860">
            <v>669.9434913500445</v>
          </cell>
          <cell r="BW860">
            <v>808.19929070002399</v>
          </cell>
          <cell r="BX860">
            <v>1141.1951418829849</v>
          </cell>
          <cell r="BY860">
            <v>1448.8455662179913</v>
          </cell>
          <cell r="BZ860">
            <v>1506.1461051700171</v>
          </cell>
          <cell r="CA860">
            <v>1398.5532297190221</v>
          </cell>
          <cell r="CB860">
            <v>1174.1477863200125</v>
          </cell>
          <cell r="CC860">
            <v>931.02976919995854</v>
          </cell>
          <cell r="CD860">
            <v>894.95491600001696</v>
          </cell>
          <cell r="CE860">
            <v>12120.333994399756</v>
          </cell>
          <cell r="CF860">
            <v>585.11325900006341</v>
          </cell>
          <cell r="CG860">
            <v>566.7529190001078</v>
          </cell>
          <cell r="CH860">
            <v>782.55221984005766</v>
          </cell>
          <cell r="CI860">
            <v>688.07579135004198</v>
          </cell>
          <cell r="CJ860">
            <v>826.09149069999694</v>
          </cell>
          <cell r="CK860">
            <v>1163.6515418830095</v>
          </cell>
          <cell r="CL860">
            <v>1474.6845662179694</v>
          </cell>
          <cell r="CM860">
            <v>1533.0288051700045</v>
          </cell>
          <cell r="CN860">
            <v>1424.9357297189708</v>
          </cell>
          <cell r="CO860">
            <v>1199.4249863199948</v>
          </cell>
          <cell r="CP860">
            <v>956.24876919999951</v>
          </cell>
          <cell r="CQ860">
            <v>919.77391599991824</v>
          </cell>
          <cell r="CR860">
            <v>12255.968199999537</v>
          </cell>
          <cell r="CS860">
            <v>578.24388600001112</v>
          </cell>
          <cell r="CT860">
            <v>532.04490839998471</v>
          </cell>
          <cell r="CU860">
            <v>786.39290336001432</v>
          </cell>
          <cell r="CV860">
            <v>692.28623790002894</v>
          </cell>
          <cell r="CW860">
            <v>838.90070779997041</v>
          </cell>
          <cell r="CX860">
            <v>1187.1888325820037</v>
          </cell>
          <cell r="CY860">
            <v>1509.7527171719994</v>
          </cell>
          <cell r="CZ860">
            <v>1569.4415701799735</v>
          </cell>
          <cell r="DA860">
            <v>1455.990478525986</v>
          </cell>
          <cell r="DB860">
            <v>1219.4249972800026</v>
          </cell>
          <cell r="DC860">
            <v>962.06069679997745</v>
          </cell>
          <cell r="DD860">
            <v>924.24026400002185</v>
          </cell>
          <cell r="DE860">
            <v>12527.876899999566</v>
          </cell>
          <cell r="DF860">
            <v>598.8877859999775</v>
          </cell>
          <cell r="DG860">
            <v>549.31350839999504</v>
          </cell>
          <cell r="DH860">
            <v>807.48880336002912</v>
          </cell>
          <cell r="DI860">
            <v>710.41853790002642</v>
          </cell>
          <cell r="DJ860">
            <v>856.79290780000156</v>
          </cell>
          <cell r="DK860">
            <v>1209.6452325820283</v>
          </cell>
          <cell r="DL860">
            <v>1535.5917171720066</v>
          </cell>
          <cell r="DM860">
            <v>1596.32427017999</v>
          </cell>
          <cell r="DN860">
            <v>1482.3729785259929</v>
          </cell>
          <cell r="DO860">
            <v>1244.7021972800139</v>
          </cell>
          <cell r="DP860">
            <v>987.27969679998932</v>
          </cell>
          <cell r="DQ860">
            <v>949.05926400003955</v>
          </cell>
          <cell r="DR860">
            <v>13071.69430000009</v>
          </cell>
          <cell r="DS860">
            <v>640.17558599996846</v>
          </cell>
          <cell r="DT860">
            <v>583.85070839995751</v>
          </cell>
          <cell r="DU860">
            <v>849.68060335997143</v>
          </cell>
          <cell r="DV860">
            <v>746.68313789999229</v>
          </cell>
          <cell r="DW860">
            <v>892.57730779997655</v>
          </cell>
          <cell r="DX860">
            <v>1254.5580325819901</v>
          </cell>
          <cell r="DY860">
            <v>1587.269717172021</v>
          </cell>
          <cell r="DZ860">
            <v>1650.0896701799938</v>
          </cell>
          <cell r="EA860">
            <v>1535.1379785259778</v>
          </cell>
          <cell r="EB860">
            <v>1295.2565972800367</v>
          </cell>
          <cell r="EC860">
            <v>1037.7176968000713</v>
          </cell>
          <cell r="ED860">
            <v>998.69726399995852</v>
          </cell>
          <cell r="EE860">
            <v>0</v>
          </cell>
        </row>
        <row r="861">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0</v>
          </cell>
          <cell r="CB861">
            <v>0</v>
          </cell>
          <cell r="CC861">
            <v>0</v>
          </cell>
          <cell r="CD861">
            <v>0</v>
          </cell>
          <cell r="CE861">
            <v>0</v>
          </cell>
          <cell r="CF861">
            <v>0</v>
          </cell>
          <cell r="CG861">
            <v>0</v>
          </cell>
          <cell r="CH861">
            <v>0</v>
          </cell>
          <cell r="CI861">
            <v>0</v>
          </cell>
          <cell r="CJ861">
            <v>0</v>
          </cell>
          <cell r="CK861">
            <v>0</v>
          </cell>
          <cell r="CL861">
            <v>0</v>
          </cell>
          <cell r="CM861">
            <v>0</v>
          </cell>
          <cell r="CN861">
            <v>0</v>
          </cell>
          <cell r="CO861">
            <v>0</v>
          </cell>
          <cell r="CP861">
            <v>0</v>
          </cell>
          <cell r="CQ861">
            <v>0</v>
          </cell>
          <cell r="CR861">
            <v>0</v>
          </cell>
          <cell r="CS861">
            <v>0</v>
          </cell>
          <cell r="CT861">
            <v>0</v>
          </cell>
          <cell r="CU861">
            <v>0</v>
          </cell>
          <cell r="CV861">
            <v>0</v>
          </cell>
          <cell r="CW861">
            <v>0</v>
          </cell>
          <cell r="CX861">
            <v>0</v>
          </cell>
          <cell r="CY861">
            <v>0</v>
          </cell>
          <cell r="CZ861">
            <v>0</v>
          </cell>
          <cell r="DA861">
            <v>0</v>
          </cell>
          <cell r="DB861">
            <v>0</v>
          </cell>
          <cell r="DC861">
            <v>0</v>
          </cell>
          <cell r="DD861">
            <v>0</v>
          </cell>
          <cell r="DE861">
            <v>0</v>
          </cell>
          <cell r="DF861">
            <v>0</v>
          </cell>
          <cell r="DG861">
            <v>0</v>
          </cell>
          <cell r="DH861">
            <v>0</v>
          </cell>
          <cell r="DI861">
            <v>0</v>
          </cell>
          <cell r="DJ861">
            <v>0</v>
          </cell>
          <cell r="DK861">
            <v>0</v>
          </cell>
          <cell r="DL861">
            <v>0</v>
          </cell>
          <cell r="DM861">
            <v>0</v>
          </cell>
          <cell r="DN861">
            <v>0</v>
          </cell>
          <cell r="DO861">
            <v>0</v>
          </cell>
          <cell r="DP861">
            <v>0</v>
          </cell>
          <cell r="DQ861">
            <v>0</v>
          </cell>
          <cell r="DR861">
            <v>0</v>
          </cell>
          <cell r="DS861">
            <v>0</v>
          </cell>
          <cell r="DT861">
            <v>0</v>
          </cell>
          <cell r="DU861">
            <v>0</v>
          </cell>
          <cell r="DV861">
            <v>0</v>
          </cell>
          <cell r="DW861">
            <v>0</v>
          </cell>
          <cell r="DX861">
            <v>0</v>
          </cell>
          <cell r="DY861">
            <v>0</v>
          </cell>
          <cell r="DZ861">
            <v>0</v>
          </cell>
          <cell r="EA861">
            <v>0</v>
          </cell>
          <cell r="EB861">
            <v>0</v>
          </cell>
          <cell r="EC861">
            <v>0</v>
          </cell>
          <cell r="ED861">
            <v>0</v>
          </cell>
        </row>
        <row r="862">
          <cell r="A862" t="str">
            <v>Additional Fixed Costs</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0</v>
          </cell>
          <cell r="CB862">
            <v>0</v>
          </cell>
          <cell r="CC862">
            <v>0</v>
          </cell>
          <cell r="CD862">
            <v>0</v>
          </cell>
          <cell r="CE862">
            <v>0</v>
          </cell>
          <cell r="CF862">
            <v>0</v>
          </cell>
          <cell r="CG862">
            <v>0</v>
          </cell>
          <cell r="CH862">
            <v>0</v>
          </cell>
          <cell r="CI862">
            <v>0</v>
          </cell>
          <cell r="CJ862">
            <v>0</v>
          </cell>
          <cell r="CK862">
            <v>0</v>
          </cell>
          <cell r="CL862">
            <v>0</v>
          </cell>
          <cell r="CM862">
            <v>0</v>
          </cell>
          <cell r="CN862">
            <v>0</v>
          </cell>
          <cell r="CO862">
            <v>0</v>
          </cell>
          <cell r="CP862">
            <v>0</v>
          </cell>
          <cell r="CQ862">
            <v>0</v>
          </cell>
          <cell r="CR862">
            <v>0</v>
          </cell>
          <cell r="CS862">
            <v>0</v>
          </cell>
          <cell r="CT862">
            <v>0</v>
          </cell>
          <cell r="CU862">
            <v>0</v>
          </cell>
          <cell r="CV862">
            <v>0</v>
          </cell>
          <cell r="CW862">
            <v>0</v>
          </cell>
          <cell r="CX862">
            <v>0</v>
          </cell>
          <cell r="CY862">
            <v>0</v>
          </cell>
          <cell r="CZ862">
            <v>0</v>
          </cell>
          <cell r="DA862">
            <v>0</v>
          </cell>
          <cell r="DB862">
            <v>0</v>
          </cell>
          <cell r="DC862">
            <v>0</v>
          </cell>
          <cell r="DD862">
            <v>0</v>
          </cell>
          <cell r="DE862">
            <v>0</v>
          </cell>
          <cell r="DF862">
            <v>0</v>
          </cell>
          <cell r="DG862">
            <v>0</v>
          </cell>
          <cell r="DH862">
            <v>0</v>
          </cell>
          <cell r="DI862">
            <v>0</v>
          </cell>
          <cell r="DJ862">
            <v>0</v>
          </cell>
          <cell r="DK862">
            <v>0</v>
          </cell>
          <cell r="DL862">
            <v>0</v>
          </cell>
          <cell r="DM862">
            <v>0</v>
          </cell>
          <cell r="DN862">
            <v>0</v>
          </cell>
          <cell r="DO862">
            <v>0</v>
          </cell>
          <cell r="DP862">
            <v>0</v>
          </cell>
          <cell r="DQ862">
            <v>0</v>
          </cell>
          <cell r="DR862">
            <v>0</v>
          </cell>
          <cell r="DS862">
            <v>0</v>
          </cell>
          <cell r="DT862">
            <v>0</v>
          </cell>
          <cell r="DU862">
            <v>0</v>
          </cell>
          <cell r="DV862">
            <v>0</v>
          </cell>
          <cell r="DW862">
            <v>0</v>
          </cell>
          <cell r="DX862">
            <v>0</v>
          </cell>
          <cell r="DY862">
            <v>0</v>
          </cell>
          <cell r="DZ862">
            <v>0</v>
          </cell>
          <cell r="EA862">
            <v>0</v>
          </cell>
          <cell r="EB862">
            <v>0</v>
          </cell>
          <cell r="EC862">
            <v>0</v>
          </cell>
          <cell r="ED862">
            <v>0</v>
          </cell>
        </row>
        <row r="863">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0</v>
          </cell>
          <cell r="CB863">
            <v>0</v>
          </cell>
          <cell r="CC863">
            <v>0</v>
          </cell>
          <cell r="CD863">
            <v>0</v>
          </cell>
          <cell r="CE863">
            <v>0</v>
          </cell>
          <cell r="CF863">
            <v>0</v>
          </cell>
          <cell r="CG863">
            <v>0</v>
          </cell>
          <cell r="CH863">
            <v>0</v>
          </cell>
          <cell r="CI863">
            <v>0</v>
          </cell>
          <cell r="CJ863">
            <v>0</v>
          </cell>
          <cell r="CK863">
            <v>0</v>
          </cell>
          <cell r="CL863">
            <v>0</v>
          </cell>
          <cell r="CM863">
            <v>0</v>
          </cell>
          <cell r="CN863">
            <v>0</v>
          </cell>
          <cell r="CO863">
            <v>0</v>
          </cell>
          <cell r="CP863">
            <v>0</v>
          </cell>
          <cell r="CQ863">
            <v>0</v>
          </cell>
          <cell r="CR863">
            <v>0</v>
          </cell>
          <cell r="CS863">
            <v>0</v>
          </cell>
          <cell r="CT863">
            <v>0</v>
          </cell>
          <cell r="CU863">
            <v>0</v>
          </cell>
          <cell r="CV863">
            <v>0</v>
          </cell>
          <cell r="CW863">
            <v>0</v>
          </cell>
          <cell r="CX863">
            <v>0</v>
          </cell>
          <cell r="CY863">
            <v>0</v>
          </cell>
          <cell r="CZ863">
            <v>0</v>
          </cell>
          <cell r="DA863">
            <v>0</v>
          </cell>
          <cell r="DB863">
            <v>0</v>
          </cell>
          <cell r="DC863">
            <v>0</v>
          </cell>
          <cell r="DD863">
            <v>0</v>
          </cell>
          <cell r="DE863">
            <v>0</v>
          </cell>
          <cell r="DF863">
            <v>0</v>
          </cell>
          <cell r="DG863">
            <v>0</v>
          </cell>
          <cell r="DH863">
            <v>0</v>
          </cell>
          <cell r="DI863">
            <v>0</v>
          </cell>
          <cell r="DJ863">
            <v>0</v>
          </cell>
          <cell r="DK863">
            <v>0</v>
          </cell>
          <cell r="DL863">
            <v>0</v>
          </cell>
          <cell r="DM863">
            <v>0</v>
          </cell>
          <cell r="DN863">
            <v>0</v>
          </cell>
          <cell r="DO863">
            <v>0</v>
          </cell>
          <cell r="DP863">
            <v>0</v>
          </cell>
          <cell r="DQ863">
            <v>0</v>
          </cell>
          <cell r="DR863">
            <v>0</v>
          </cell>
          <cell r="DS863">
            <v>0</v>
          </cell>
          <cell r="DT863">
            <v>0</v>
          </cell>
          <cell r="DU863">
            <v>0</v>
          </cell>
          <cell r="DV863">
            <v>0</v>
          </cell>
          <cell r="DW863">
            <v>0</v>
          </cell>
          <cell r="DX863">
            <v>0</v>
          </cell>
          <cell r="DY863">
            <v>0</v>
          </cell>
          <cell r="DZ863">
            <v>0</v>
          </cell>
          <cell r="EA863">
            <v>0</v>
          </cell>
          <cell r="EB863">
            <v>0</v>
          </cell>
          <cell r="EC863">
            <v>0</v>
          </cell>
          <cell r="ED863">
            <v>0</v>
          </cell>
        </row>
        <row r="864">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0</v>
          </cell>
          <cell r="CB864">
            <v>0</v>
          </cell>
          <cell r="CC864">
            <v>0</v>
          </cell>
          <cell r="CD864">
            <v>0</v>
          </cell>
          <cell r="CE864">
            <v>0</v>
          </cell>
          <cell r="CF864">
            <v>0</v>
          </cell>
          <cell r="CG864">
            <v>0</v>
          </cell>
          <cell r="CH864">
            <v>0</v>
          </cell>
          <cell r="CI864">
            <v>0</v>
          </cell>
          <cell r="CJ864">
            <v>0</v>
          </cell>
          <cell r="CK864">
            <v>0</v>
          </cell>
          <cell r="CL864">
            <v>0</v>
          </cell>
          <cell r="CM864">
            <v>0</v>
          </cell>
          <cell r="CN864">
            <v>0</v>
          </cell>
          <cell r="CO864">
            <v>0</v>
          </cell>
          <cell r="CP864">
            <v>0</v>
          </cell>
          <cell r="CQ864">
            <v>0</v>
          </cell>
          <cell r="CR864">
            <v>0</v>
          </cell>
          <cell r="CS864">
            <v>0</v>
          </cell>
          <cell r="CT864">
            <v>0</v>
          </cell>
          <cell r="CU864">
            <v>0</v>
          </cell>
          <cell r="CV864">
            <v>0</v>
          </cell>
          <cell r="CW864">
            <v>0</v>
          </cell>
          <cell r="CX864">
            <v>0</v>
          </cell>
          <cell r="CY864">
            <v>0</v>
          </cell>
          <cell r="CZ864">
            <v>0</v>
          </cell>
          <cell r="DA864">
            <v>0</v>
          </cell>
          <cell r="DB864">
            <v>0</v>
          </cell>
          <cell r="DC864">
            <v>0</v>
          </cell>
          <cell r="DD864">
            <v>0</v>
          </cell>
          <cell r="DE864">
            <v>0</v>
          </cell>
          <cell r="DF864">
            <v>0</v>
          </cell>
          <cell r="DG864">
            <v>0</v>
          </cell>
          <cell r="DH864">
            <v>0</v>
          </cell>
          <cell r="DI864">
            <v>0</v>
          </cell>
          <cell r="DJ864">
            <v>0</v>
          </cell>
          <cell r="DK864">
            <v>0</v>
          </cell>
          <cell r="DL864">
            <v>0</v>
          </cell>
          <cell r="DM864">
            <v>0</v>
          </cell>
          <cell r="DN864">
            <v>0</v>
          </cell>
          <cell r="DO864">
            <v>0</v>
          </cell>
          <cell r="DP864">
            <v>0</v>
          </cell>
          <cell r="DQ864">
            <v>0</v>
          </cell>
          <cell r="DR864">
            <v>0</v>
          </cell>
          <cell r="DS864">
            <v>0</v>
          </cell>
          <cell r="DT864">
            <v>0</v>
          </cell>
          <cell r="DU864">
            <v>0</v>
          </cell>
          <cell r="DV864">
            <v>0</v>
          </cell>
          <cell r="DW864">
            <v>0</v>
          </cell>
          <cell r="DX864">
            <v>0</v>
          </cell>
          <cell r="DY864">
            <v>0</v>
          </cell>
          <cell r="DZ864">
            <v>0</v>
          </cell>
          <cell r="EA864">
            <v>0</v>
          </cell>
          <cell r="EB864">
            <v>0</v>
          </cell>
          <cell r="EC864">
            <v>0</v>
          </cell>
          <cell r="ED864">
            <v>0</v>
          </cell>
        </row>
        <row r="865">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0</v>
          </cell>
          <cell r="CB865">
            <v>0</v>
          </cell>
          <cell r="CC865">
            <v>0</v>
          </cell>
          <cell r="CD865">
            <v>0</v>
          </cell>
          <cell r="CE865">
            <v>0</v>
          </cell>
          <cell r="CF865">
            <v>0</v>
          </cell>
          <cell r="CG865">
            <v>0</v>
          </cell>
          <cell r="CH865">
            <v>0</v>
          </cell>
          <cell r="CI865">
            <v>0</v>
          </cell>
          <cell r="CJ865">
            <v>0</v>
          </cell>
          <cell r="CK865">
            <v>0</v>
          </cell>
          <cell r="CL865">
            <v>0</v>
          </cell>
          <cell r="CM865">
            <v>0</v>
          </cell>
          <cell r="CN865">
            <v>0</v>
          </cell>
          <cell r="CO865">
            <v>0</v>
          </cell>
          <cell r="CP865">
            <v>0</v>
          </cell>
          <cell r="CQ865">
            <v>0</v>
          </cell>
          <cell r="CR865">
            <v>0</v>
          </cell>
          <cell r="CS865">
            <v>0</v>
          </cell>
          <cell r="CT865">
            <v>0</v>
          </cell>
          <cell r="CU865">
            <v>0</v>
          </cell>
          <cell r="CV865">
            <v>0</v>
          </cell>
          <cell r="CW865">
            <v>0</v>
          </cell>
          <cell r="CX865">
            <v>0</v>
          </cell>
          <cell r="CY865">
            <v>0</v>
          </cell>
          <cell r="CZ865">
            <v>0</v>
          </cell>
          <cell r="DA865">
            <v>0</v>
          </cell>
          <cell r="DB865">
            <v>0</v>
          </cell>
          <cell r="DC865">
            <v>0</v>
          </cell>
          <cell r="DD865">
            <v>0</v>
          </cell>
          <cell r="DE865">
            <v>0</v>
          </cell>
          <cell r="DF865">
            <v>0</v>
          </cell>
          <cell r="DG865">
            <v>0</v>
          </cell>
          <cell r="DH865">
            <v>0</v>
          </cell>
          <cell r="DI865">
            <v>0</v>
          </cell>
          <cell r="DJ865">
            <v>0</v>
          </cell>
          <cell r="DK865">
            <v>0</v>
          </cell>
          <cell r="DL865">
            <v>0</v>
          </cell>
          <cell r="DM865">
            <v>0</v>
          </cell>
          <cell r="DN865">
            <v>0</v>
          </cell>
          <cell r="DO865">
            <v>0</v>
          </cell>
          <cell r="DP865">
            <v>0</v>
          </cell>
          <cell r="DQ865">
            <v>0</v>
          </cell>
          <cell r="DR865">
            <v>0</v>
          </cell>
          <cell r="DS865">
            <v>0</v>
          </cell>
          <cell r="DT865">
            <v>0</v>
          </cell>
          <cell r="DU865">
            <v>0</v>
          </cell>
          <cell r="DV865">
            <v>0</v>
          </cell>
          <cell r="DW865">
            <v>0</v>
          </cell>
          <cell r="DX865">
            <v>0</v>
          </cell>
          <cell r="DY865">
            <v>0</v>
          </cell>
          <cell r="DZ865">
            <v>0</v>
          </cell>
          <cell r="EA865">
            <v>0</v>
          </cell>
          <cell r="EB865">
            <v>0</v>
          </cell>
          <cell r="EC865">
            <v>0</v>
          </cell>
          <cell r="ED865">
            <v>0</v>
          </cell>
        </row>
        <row r="866">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0</v>
          </cell>
          <cell r="CB866">
            <v>0</v>
          </cell>
          <cell r="CC866">
            <v>0</v>
          </cell>
          <cell r="CD866">
            <v>0</v>
          </cell>
          <cell r="CE866">
            <v>0</v>
          </cell>
          <cell r="CF866">
            <v>0</v>
          </cell>
          <cell r="CG866">
            <v>0</v>
          </cell>
          <cell r="CH866">
            <v>0</v>
          </cell>
          <cell r="CI866">
            <v>0</v>
          </cell>
          <cell r="CJ866">
            <v>0</v>
          </cell>
          <cell r="CK866">
            <v>0</v>
          </cell>
          <cell r="CL866">
            <v>0</v>
          </cell>
          <cell r="CM866">
            <v>0</v>
          </cell>
          <cell r="CN866">
            <v>0</v>
          </cell>
          <cell r="CO866">
            <v>0</v>
          </cell>
          <cell r="CP866">
            <v>0</v>
          </cell>
          <cell r="CQ866">
            <v>0</v>
          </cell>
          <cell r="CR866">
            <v>0</v>
          </cell>
          <cell r="CS866">
            <v>0</v>
          </cell>
          <cell r="CT866">
            <v>0</v>
          </cell>
          <cell r="CU866">
            <v>0</v>
          </cell>
          <cell r="CV866">
            <v>0</v>
          </cell>
          <cell r="CW866">
            <v>0</v>
          </cell>
          <cell r="CX866">
            <v>0</v>
          </cell>
          <cell r="CY866">
            <v>0</v>
          </cell>
          <cell r="CZ866">
            <v>0</v>
          </cell>
          <cell r="DA866">
            <v>0</v>
          </cell>
          <cell r="DB866">
            <v>0</v>
          </cell>
          <cell r="DC866">
            <v>0</v>
          </cell>
          <cell r="DD866">
            <v>0</v>
          </cell>
          <cell r="DE866">
            <v>0</v>
          </cell>
          <cell r="DF866">
            <v>0</v>
          </cell>
          <cell r="DG866">
            <v>0</v>
          </cell>
          <cell r="DH866">
            <v>0</v>
          </cell>
          <cell r="DI866">
            <v>0</v>
          </cell>
          <cell r="DJ866">
            <v>0</v>
          </cell>
          <cell r="DK866">
            <v>0</v>
          </cell>
          <cell r="DL866">
            <v>0</v>
          </cell>
          <cell r="DM866">
            <v>0</v>
          </cell>
          <cell r="DN866">
            <v>0</v>
          </cell>
          <cell r="DO866">
            <v>0</v>
          </cell>
          <cell r="DP866">
            <v>0</v>
          </cell>
          <cell r="DQ866">
            <v>0</v>
          </cell>
          <cell r="DR866">
            <v>0</v>
          </cell>
          <cell r="DS866">
            <v>0</v>
          </cell>
          <cell r="DT866">
            <v>0</v>
          </cell>
          <cell r="DU866">
            <v>0</v>
          </cell>
          <cell r="DV866">
            <v>0</v>
          </cell>
          <cell r="DW866">
            <v>0</v>
          </cell>
          <cell r="DX866">
            <v>0</v>
          </cell>
          <cell r="DY866">
            <v>0</v>
          </cell>
          <cell r="DZ866">
            <v>0</v>
          </cell>
          <cell r="EA866">
            <v>0</v>
          </cell>
          <cell r="EB866">
            <v>0</v>
          </cell>
          <cell r="EC866">
            <v>0</v>
          </cell>
          <cell r="ED866">
            <v>0</v>
          </cell>
        </row>
        <row r="867">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0</v>
          </cell>
          <cell r="CB867">
            <v>0</v>
          </cell>
          <cell r="CC867">
            <v>0</v>
          </cell>
          <cell r="CD867">
            <v>0</v>
          </cell>
          <cell r="CE867">
            <v>0</v>
          </cell>
          <cell r="CF867">
            <v>0</v>
          </cell>
          <cell r="CG867">
            <v>0</v>
          </cell>
          <cell r="CH867">
            <v>0</v>
          </cell>
          <cell r="CI867">
            <v>0</v>
          </cell>
          <cell r="CJ867">
            <v>0</v>
          </cell>
          <cell r="CK867">
            <v>0</v>
          </cell>
          <cell r="CL867">
            <v>0</v>
          </cell>
          <cell r="CM867">
            <v>0</v>
          </cell>
          <cell r="CN867">
            <v>0</v>
          </cell>
          <cell r="CO867">
            <v>0</v>
          </cell>
          <cell r="CP867">
            <v>0</v>
          </cell>
          <cell r="CQ867">
            <v>0</v>
          </cell>
          <cell r="CR867">
            <v>0</v>
          </cell>
          <cell r="CS867">
            <v>0</v>
          </cell>
          <cell r="CT867">
            <v>0</v>
          </cell>
          <cell r="CU867">
            <v>0</v>
          </cell>
          <cell r="CV867">
            <v>0</v>
          </cell>
          <cell r="CW867">
            <v>0</v>
          </cell>
          <cell r="CX867">
            <v>0</v>
          </cell>
          <cell r="CY867">
            <v>0</v>
          </cell>
          <cell r="CZ867">
            <v>0</v>
          </cell>
          <cell r="DA867">
            <v>0</v>
          </cell>
          <cell r="DB867">
            <v>0</v>
          </cell>
          <cell r="DC867">
            <v>0</v>
          </cell>
          <cell r="DD867">
            <v>0</v>
          </cell>
          <cell r="DE867">
            <v>0</v>
          </cell>
          <cell r="DF867">
            <v>0</v>
          </cell>
          <cell r="DG867">
            <v>0</v>
          </cell>
          <cell r="DH867">
            <v>0</v>
          </cell>
          <cell r="DI867">
            <v>0</v>
          </cell>
          <cell r="DJ867">
            <v>0</v>
          </cell>
          <cell r="DK867">
            <v>0</v>
          </cell>
          <cell r="DL867">
            <v>0</v>
          </cell>
          <cell r="DM867">
            <v>0</v>
          </cell>
          <cell r="DN867">
            <v>0</v>
          </cell>
          <cell r="DO867">
            <v>0</v>
          </cell>
          <cell r="DP867">
            <v>0</v>
          </cell>
          <cell r="DQ867">
            <v>0</v>
          </cell>
          <cell r="DR867">
            <v>0</v>
          </cell>
          <cell r="DS867">
            <v>0</v>
          </cell>
          <cell r="DT867">
            <v>0</v>
          </cell>
          <cell r="DU867">
            <v>0</v>
          </cell>
          <cell r="DV867">
            <v>0</v>
          </cell>
          <cell r="DW867">
            <v>0</v>
          </cell>
          <cell r="DX867">
            <v>0</v>
          </cell>
          <cell r="DY867">
            <v>0</v>
          </cell>
          <cell r="DZ867">
            <v>0</v>
          </cell>
          <cell r="EA867">
            <v>0</v>
          </cell>
          <cell r="EB867">
            <v>0</v>
          </cell>
          <cell r="EC867">
            <v>0</v>
          </cell>
          <cell r="ED867">
            <v>0</v>
          </cell>
        </row>
        <row r="868">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0</v>
          </cell>
          <cell r="CB868">
            <v>0</v>
          </cell>
          <cell r="CC868">
            <v>0</v>
          </cell>
          <cell r="CD868">
            <v>0</v>
          </cell>
          <cell r="CE868">
            <v>0</v>
          </cell>
          <cell r="CF868">
            <v>0</v>
          </cell>
          <cell r="CG868">
            <v>0</v>
          </cell>
          <cell r="CH868">
            <v>0</v>
          </cell>
          <cell r="CI868">
            <v>0</v>
          </cell>
          <cell r="CJ868">
            <v>0</v>
          </cell>
          <cell r="CK868">
            <v>0</v>
          </cell>
          <cell r="CL868">
            <v>0</v>
          </cell>
          <cell r="CM868">
            <v>0</v>
          </cell>
          <cell r="CN868">
            <v>0</v>
          </cell>
          <cell r="CO868">
            <v>0</v>
          </cell>
          <cell r="CP868">
            <v>0</v>
          </cell>
          <cell r="CQ868">
            <v>0</v>
          </cell>
          <cell r="CR868">
            <v>0</v>
          </cell>
          <cell r="CS868">
            <v>0</v>
          </cell>
          <cell r="CT868">
            <v>0</v>
          </cell>
          <cell r="CU868">
            <v>0</v>
          </cell>
          <cell r="CV868">
            <v>0</v>
          </cell>
          <cell r="CW868">
            <v>0</v>
          </cell>
          <cell r="CX868">
            <v>0</v>
          </cell>
          <cell r="CY868">
            <v>0</v>
          </cell>
          <cell r="CZ868">
            <v>0</v>
          </cell>
          <cell r="DA868">
            <v>0</v>
          </cell>
          <cell r="DB868">
            <v>0</v>
          </cell>
          <cell r="DC868">
            <v>0</v>
          </cell>
          <cell r="DD868">
            <v>0</v>
          </cell>
          <cell r="DE868">
            <v>0</v>
          </cell>
          <cell r="DF868">
            <v>0</v>
          </cell>
          <cell r="DG868">
            <v>0</v>
          </cell>
          <cell r="DH868">
            <v>0</v>
          </cell>
          <cell r="DI868">
            <v>0</v>
          </cell>
          <cell r="DJ868">
            <v>0</v>
          </cell>
          <cell r="DK868">
            <v>0</v>
          </cell>
          <cell r="DL868">
            <v>0</v>
          </cell>
          <cell r="DM868">
            <v>0</v>
          </cell>
          <cell r="DN868">
            <v>0</v>
          </cell>
          <cell r="DO868">
            <v>0</v>
          </cell>
          <cell r="DP868">
            <v>0</v>
          </cell>
          <cell r="DQ868">
            <v>0</v>
          </cell>
          <cell r="DR868">
            <v>0</v>
          </cell>
          <cell r="DS868">
            <v>0</v>
          </cell>
          <cell r="DT868">
            <v>0</v>
          </cell>
          <cell r="DU868">
            <v>0</v>
          </cell>
          <cell r="DV868">
            <v>0</v>
          </cell>
          <cell r="DW868">
            <v>0</v>
          </cell>
          <cell r="DX868">
            <v>0</v>
          </cell>
          <cell r="DY868">
            <v>0</v>
          </cell>
          <cell r="DZ868">
            <v>0</v>
          </cell>
          <cell r="EA868">
            <v>0</v>
          </cell>
          <cell r="EB868">
            <v>0</v>
          </cell>
          <cell r="EC868">
            <v>0</v>
          </cell>
          <cell r="ED868">
            <v>0</v>
          </cell>
        </row>
        <row r="869">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I869">
            <v>0</v>
          </cell>
          <cell r="CJ869">
            <v>0</v>
          </cell>
          <cell r="CK869">
            <v>0</v>
          </cell>
          <cell r="CL869">
            <v>0</v>
          </cell>
          <cell r="CM869">
            <v>0</v>
          </cell>
          <cell r="CN869">
            <v>0</v>
          </cell>
          <cell r="CO869">
            <v>0</v>
          </cell>
          <cell r="CP869">
            <v>0</v>
          </cell>
          <cell r="CQ869">
            <v>0</v>
          </cell>
          <cell r="CR869">
            <v>0</v>
          </cell>
          <cell r="CS869">
            <v>0</v>
          </cell>
          <cell r="CT869">
            <v>0</v>
          </cell>
          <cell r="CU869">
            <v>0</v>
          </cell>
          <cell r="CV869">
            <v>0</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cell r="DK869">
            <v>0</v>
          </cell>
          <cell r="DL869">
            <v>0</v>
          </cell>
          <cell r="DM869">
            <v>0</v>
          </cell>
          <cell r="DN869">
            <v>0</v>
          </cell>
          <cell r="DO869">
            <v>0</v>
          </cell>
          <cell r="DP869">
            <v>0</v>
          </cell>
          <cell r="DQ869">
            <v>0</v>
          </cell>
          <cell r="DR869">
            <v>0</v>
          </cell>
          <cell r="DS869">
            <v>0</v>
          </cell>
          <cell r="DT869">
            <v>0</v>
          </cell>
          <cell r="DU869">
            <v>0</v>
          </cell>
          <cell r="DV869">
            <v>0</v>
          </cell>
          <cell r="DW869">
            <v>0</v>
          </cell>
          <cell r="DX869">
            <v>0</v>
          </cell>
          <cell r="DY869">
            <v>0</v>
          </cell>
          <cell r="DZ869">
            <v>0</v>
          </cell>
          <cell r="EA869">
            <v>0</v>
          </cell>
          <cell r="EB869">
            <v>0</v>
          </cell>
          <cell r="EC869">
            <v>0</v>
          </cell>
          <cell r="ED869">
            <v>0</v>
          </cell>
        </row>
        <row r="870">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0</v>
          </cell>
          <cell r="CB870">
            <v>0</v>
          </cell>
          <cell r="CC870">
            <v>0</v>
          </cell>
          <cell r="CD870">
            <v>0</v>
          </cell>
          <cell r="CE870">
            <v>0</v>
          </cell>
          <cell r="CF870">
            <v>0</v>
          </cell>
          <cell r="CG870">
            <v>0</v>
          </cell>
          <cell r="CH870">
            <v>0</v>
          </cell>
          <cell r="CI870">
            <v>0</v>
          </cell>
          <cell r="CJ870">
            <v>0</v>
          </cell>
          <cell r="CK870">
            <v>0</v>
          </cell>
          <cell r="CL870">
            <v>0</v>
          </cell>
          <cell r="CM870">
            <v>0</v>
          </cell>
          <cell r="CN870">
            <v>0</v>
          </cell>
          <cell r="CO870">
            <v>0</v>
          </cell>
          <cell r="CP870">
            <v>0</v>
          </cell>
          <cell r="CQ870">
            <v>0</v>
          </cell>
          <cell r="CR870">
            <v>0</v>
          </cell>
          <cell r="CS870">
            <v>0</v>
          </cell>
          <cell r="CT870">
            <v>0</v>
          </cell>
          <cell r="CU870">
            <v>0</v>
          </cell>
          <cell r="CV870">
            <v>0</v>
          </cell>
          <cell r="CW870">
            <v>0</v>
          </cell>
          <cell r="CX870">
            <v>0</v>
          </cell>
          <cell r="CY870">
            <v>0</v>
          </cell>
          <cell r="CZ870">
            <v>0</v>
          </cell>
          <cell r="DA870">
            <v>0</v>
          </cell>
          <cell r="DB870">
            <v>0</v>
          </cell>
          <cell r="DC870">
            <v>0</v>
          </cell>
          <cell r="DD870">
            <v>0</v>
          </cell>
          <cell r="DE870">
            <v>0</v>
          </cell>
          <cell r="DF870">
            <v>0</v>
          </cell>
          <cell r="DG870">
            <v>0</v>
          </cell>
          <cell r="DH870">
            <v>0</v>
          </cell>
          <cell r="DI870">
            <v>0</v>
          </cell>
          <cell r="DJ870">
            <v>0</v>
          </cell>
          <cell r="DK870">
            <v>0</v>
          </cell>
          <cell r="DL870">
            <v>0</v>
          </cell>
          <cell r="DM870">
            <v>0</v>
          </cell>
          <cell r="DN870">
            <v>0</v>
          </cell>
          <cell r="DO870">
            <v>0</v>
          </cell>
          <cell r="DP870">
            <v>0</v>
          </cell>
          <cell r="DQ870">
            <v>0</v>
          </cell>
          <cell r="DR870">
            <v>0</v>
          </cell>
          <cell r="DS870">
            <v>0</v>
          </cell>
          <cell r="DT870">
            <v>0</v>
          </cell>
          <cell r="DU870">
            <v>0</v>
          </cell>
          <cell r="DV870">
            <v>0</v>
          </cell>
          <cell r="DW870">
            <v>0</v>
          </cell>
          <cell r="DX870">
            <v>0</v>
          </cell>
          <cell r="DY870">
            <v>0</v>
          </cell>
          <cell r="DZ870">
            <v>0</v>
          </cell>
          <cell r="EA870">
            <v>0</v>
          </cell>
          <cell r="EB870">
            <v>0</v>
          </cell>
          <cell r="EC870">
            <v>0</v>
          </cell>
          <cell r="ED870">
            <v>0</v>
          </cell>
        </row>
        <row r="871">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0</v>
          </cell>
          <cell r="CB871">
            <v>0</v>
          </cell>
          <cell r="CC871">
            <v>0</v>
          </cell>
          <cell r="CD871">
            <v>0</v>
          </cell>
          <cell r="CE871">
            <v>0</v>
          </cell>
          <cell r="CF871">
            <v>0</v>
          </cell>
          <cell r="CG871">
            <v>0</v>
          </cell>
          <cell r="CH871">
            <v>0</v>
          </cell>
          <cell r="CI871">
            <v>0</v>
          </cell>
          <cell r="CJ871">
            <v>0</v>
          </cell>
          <cell r="CK871">
            <v>0</v>
          </cell>
          <cell r="CL871">
            <v>0</v>
          </cell>
          <cell r="CM871">
            <v>0</v>
          </cell>
          <cell r="CN871">
            <v>0</v>
          </cell>
          <cell r="CO871">
            <v>0</v>
          </cell>
          <cell r="CP871">
            <v>0</v>
          </cell>
          <cell r="CQ871">
            <v>0</v>
          </cell>
          <cell r="CR871">
            <v>0</v>
          </cell>
          <cell r="CS871">
            <v>0</v>
          </cell>
          <cell r="CT871">
            <v>0</v>
          </cell>
          <cell r="CU871">
            <v>0</v>
          </cell>
          <cell r="CV871">
            <v>0</v>
          </cell>
          <cell r="CW871">
            <v>0</v>
          </cell>
          <cell r="CX871">
            <v>0</v>
          </cell>
          <cell r="CY871">
            <v>0</v>
          </cell>
          <cell r="CZ871">
            <v>0</v>
          </cell>
          <cell r="DA871">
            <v>0</v>
          </cell>
          <cell r="DB871">
            <v>0</v>
          </cell>
          <cell r="DC871">
            <v>0</v>
          </cell>
          <cell r="DD871">
            <v>0</v>
          </cell>
          <cell r="DE871">
            <v>0</v>
          </cell>
          <cell r="DF871">
            <v>0</v>
          </cell>
          <cell r="DG871">
            <v>0</v>
          </cell>
          <cell r="DH871">
            <v>0</v>
          </cell>
          <cell r="DI871">
            <v>0</v>
          </cell>
          <cell r="DJ871">
            <v>0</v>
          </cell>
          <cell r="DK871">
            <v>0</v>
          </cell>
          <cell r="DL871">
            <v>0</v>
          </cell>
          <cell r="DM871">
            <v>0</v>
          </cell>
          <cell r="DN871">
            <v>0</v>
          </cell>
          <cell r="DO871">
            <v>0</v>
          </cell>
          <cell r="DP871">
            <v>0</v>
          </cell>
          <cell r="DQ871">
            <v>0</v>
          </cell>
          <cell r="DR871">
            <v>0</v>
          </cell>
          <cell r="DS871">
            <v>0</v>
          </cell>
          <cell r="DT871">
            <v>0</v>
          </cell>
          <cell r="DU871">
            <v>0</v>
          </cell>
          <cell r="DV871">
            <v>0</v>
          </cell>
          <cell r="DW871">
            <v>0</v>
          </cell>
          <cell r="DX871">
            <v>0</v>
          </cell>
          <cell r="DY871">
            <v>0</v>
          </cell>
          <cell r="DZ871">
            <v>0</v>
          </cell>
          <cell r="EA871">
            <v>0</v>
          </cell>
          <cell r="EB871">
            <v>0</v>
          </cell>
          <cell r="EC871">
            <v>0</v>
          </cell>
          <cell r="ED871">
            <v>0</v>
          </cell>
        </row>
        <row r="872">
          <cell r="A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0</v>
          </cell>
          <cell r="CB872">
            <v>0</v>
          </cell>
          <cell r="CC872">
            <v>0</v>
          </cell>
          <cell r="CD872">
            <v>0</v>
          </cell>
          <cell r="CE872">
            <v>0</v>
          </cell>
          <cell r="CF872">
            <v>0</v>
          </cell>
          <cell r="CG872">
            <v>0</v>
          </cell>
          <cell r="CH872">
            <v>0</v>
          </cell>
          <cell r="CI872">
            <v>0</v>
          </cell>
          <cell r="CJ872">
            <v>0</v>
          </cell>
          <cell r="CK872">
            <v>0</v>
          </cell>
          <cell r="CL872">
            <v>0</v>
          </cell>
          <cell r="CM872">
            <v>0</v>
          </cell>
          <cell r="CN872">
            <v>0</v>
          </cell>
          <cell r="CO872">
            <v>0</v>
          </cell>
          <cell r="CP872">
            <v>0</v>
          </cell>
          <cell r="CQ872">
            <v>0</v>
          </cell>
          <cell r="CR872">
            <v>0</v>
          </cell>
          <cell r="CS872">
            <v>0</v>
          </cell>
          <cell r="CT872">
            <v>0</v>
          </cell>
          <cell r="CU872">
            <v>0</v>
          </cell>
          <cell r="CV872">
            <v>0</v>
          </cell>
          <cell r="CW872">
            <v>0</v>
          </cell>
          <cell r="CX872">
            <v>0</v>
          </cell>
          <cell r="CY872">
            <v>0</v>
          </cell>
          <cell r="CZ872">
            <v>0</v>
          </cell>
          <cell r="DA872">
            <v>0</v>
          </cell>
          <cell r="DB872">
            <v>0</v>
          </cell>
          <cell r="DC872">
            <v>0</v>
          </cell>
          <cell r="DD872">
            <v>0</v>
          </cell>
          <cell r="DE872">
            <v>0</v>
          </cell>
          <cell r="DF872">
            <v>0</v>
          </cell>
          <cell r="DG872">
            <v>0</v>
          </cell>
          <cell r="DH872">
            <v>0</v>
          </cell>
          <cell r="DI872">
            <v>0</v>
          </cell>
          <cell r="DJ872">
            <v>0</v>
          </cell>
          <cell r="DK872">
            <v>0</v>
          </cell>
          <cell r="DL872">
            <v>0</v>
          </cell>
          <cell r="DM872">
            <v>0</v>
          </cell>
          <cell r="DN872">
            <v>0</v>
          </cell>
          <cell r="DO872">
            <v>0</v>
          </cell>
          <cell r="DP872">
            <v>0</v>
          </cell>
          <cell r="DQ872">
            <v>0</v>
          </cell>
          <cell r="DR872">
            <v>0</v>
          </cell>
          <cell r="DS872">
            <v>0</v>
          </cell>
          <cell r="DT872">
            <v>0</v>
          </cell>
          <cell r="DU872">
            <v>0</v>
          </cell>
          <cell r="DV872">
            <v>0</v>
          </cell>
          <cell r="DW872">
            <v>0</v>
          </cell>
          <cell r="DX872">
            <v>0</v>
          </cell>
          <cell r="DY872">
            <v>0</v>
          </cell>
          <cell r="DZ872">
            <v>0</v>
          </cell>
          <cell r="EA872">
            <v>0</v>
          </cell>
          <cell r="EB872">
            <v>0</v>
          </cell>
          <cell r="EC872">
            <v>0</v>
          </cell>
          <cell r="ED872">
            <v>0</v>
          </cell>
        </row>
        <row r="873">
          <cell r="A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0</v>
          </cell>
          <cell r="CB873">
            <v>0</v>
          </cell>
          <cell r="CC873">
            <v>0</v>
          </cell>
          <cell r="CD873">
            <v>0</v>
          </cell>
          <cell r="CE873">
            <v>0</v>
          </cell>
          <cell r="CF873">
            <v>0</v>
          </cell>
          <cell r="CG873">
            <v>0</v>
          </cell>
          <cell r="CH873">
            <v>0</v>
          </cell>
          <cell r="CI873">
            <v>0</v>
          </cell>
          <cell r="CJ873">
            <v>0</v>
          </cell>
          <cell r="CK873">
            <v>0</v>
          </cell>
          <cell r="CL873">
            <v>0</v>
          </cell>
          <cell r="CM873">
            <v>0</v>
          </cell>
          <cell r="CN873">
            <v>0</v>
          </cell>
          <cell r="CO873">
            <v>0</v>
          </cell>
          <cell r="CP873">
            <v>0</v>
          </cell>
          <cell r="CQ873">
            <v>0</v>
          </cell>
          <cell r="CR873">
            <v>0</v>
          </cell>
          <cell r="CS873">
            <v>0</v>
          </cell>
          <cell r="CT873">
            <v>0</v>
          </cell>
          <cell r="CU873">
            <v>0</v>
          </cell>
          <cell r="CV873">
            <v>0</v>
          </cell>
          <cell r="CW873">
            <v>0</v>
          </cell>
          <cell r="CX873">
            <v>0</v>
          </cell>
          <cell r="CY873">
            <v>0</v>
          </cell>
          <cell r="CZ873">
            <v>0</v>
          </cell>
          <cell r="DA873">
            <v>0</v>
          </cell>
          <cell r="DB873">
            <v>0</v>
          </cell>
          <cell r="DC873">
            <v>0</v>
          </cell>
          <cell r="DD873">
            <v>0</v>
          </cell>
          <cell r="DE873">
            <v>0</v>
          </cell>
          <cell r="DF873">
            <v>0</v>
          </cell>
          <cell r="DG873">
            <v>0</v>
          </cell>
          <cell r="DH873">
            <v>0</v>
          </cell>
          <cell r="DI873">
            <v>0</v>
          </cell>
          <cell r="DJ873">
            <v>0</v>
          </cell>
          <cell r="DK873">
            <v>0</v>
          </cell>
          <cell r="DL873">
            <v>0</v>
          </cell>
          <cell r="DM873">
            <v>0</v>
          </cell>
          <cell r="DN873">
            <v>0</v>
          </cell>
          <cell r="DO873">
            <v>0</v>
          </cell>
          <cell r="DP873">
            <v>0</v>
          </cell>
          <cell r="DQ873">
            <v>0</v>
          </cell>
          <cell r="DR873">
            <v>0</v>
          </cell>
          <cell r="DS873">
            <v>0</v>
          </cell>
          <cell r="DT873">
            <v>0</v>
          </cell>
          <cell r="DU873">
            <v>0</v>
          </cell>
          <cell r="DV873">
            <v>0</v>
          </cell>
          <cell r="DW873">
            <v>0</v>
          </cell>
          <cell r="DX873">
            <v>0</v>
          </cell>
          <cell r="DY873">
            <v>0</v>
          </cell>
          <cell r="DZ873">
            <v>0</v>
          </cell>
          <cell r="EA873">
            <v>0</v>
          </cell>
          <cell r="EB873">
            <v>0</v>
          </cell>
          <cell r="EC873">
            <v>0</v>
          </cell>
          <cell r="ED873">
            <v>0</v>
          </cell>
        </row>
        <row r="874">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0</v>
          </cell>
          <cell r="CB874">
            <v>0</v>
          </cell>
          <cell r="CC874">
            <v>0</v>
          </cell>
          <cell r="CD874">
            <v>0</v>
          </cell>
          <cell r="CE874">
            <v>0</v>
          </cell>
          <cell r="CF874">
            <v>0</v>
          </cell>
          <cell r="CG874">
            <v>0</v>
          </cell>
          <cell r="CH874">
            <v>0</v>
          </cell>
          <cell r="CI874">
            <v>0</v>
          </cell>
          <cell r="CJ874">
            <v>0</v>
          </cell>
          <cell r="CK874">
            <v>0</v>
          </cell>
          <cell r="CL874">
            <v>0</v>
          </cell>
          <cell r="CM874">
            <v>0</v>
          </cell>
          <cell r="CN874">
            <v>0</v>
          </cell>
          <cell r="CO874">
            <v>0</v>
          </cell>
          <cell r="CP874">
            <v>0</v>
          </cell>
          <cell r="CQ874">
            <v>0</v>
          </cell>
          <cell r="CR874">
            <v>0</v>
          </cell>
          <cell r="CS874">
            <v>0</v>
          </cell>
          <cell r="CT874">
            <v>0</v>
          </cell>
          <cell r="CU874">
            <v>0</v>
          </cell>
          <cell r="CV874">
            <v>0</v>
          </cell>
          <cell r="CW874">
            <v>0</v>
          </cell>
          <cell r="CX874">
            <v>0</v>
          </cell>
          <cell r="CY874">
            <v>0</v>
          </cell>
          <cell r="CZ874">
            <v>0</v>
          </cell>
          <cell r="DA874">
            <v>0</v>
          </cell>
          <cell r="DB874">
            <v>0</v>
          </cell>
          <cell r="DC874">
            <v>0</v>
          </cell>
          <cell r="DD874">
            <v>0</v>
          </cell>
          <cell r="DE874">
            <v>0</v>
          </cell>
          <cell r="DF874">
            <v>0</v>
          </cell>
          <cell r="DG874">
            <v>0</v>
          </cell>
          <cell r="DH874">
            <v>0</v>
          </cell>
          <cell r="DI874">
            <v>0</v>
          </cell>
          <cell r="DJ874">
            <v>0</v>
          </cell>
          <cell r="DK874">
            <v>0</v>
          </cell>
          <cell r="DL874">
            <v>0</v>
          </cell>
          <cell r="DM874">
            <v>0</v>
          </cell>
          <cell r="DN874">
            <v>0</v>
          </cell>
          <cell r="DO874">
            <v>0</v>
          </cell>
          <cell r="DP874">
            <v>0</v>
          </cell>
          <cell r="DQ874">
            <v>0</v>
          </cell>
          <cell r="DR874">
            <v>0</v>
          </cell>
          <cell r="DS874">
            <v>0</v>
          </cell>
          <cell r="DT874">
            <v>0</v>
          </cell>
          <cell r="DU874">
            <v>0</v>
          </cell>
          <cell r="DV874">
            <v>0</v>
          </cell>
          <cell r="DW874">
            <v>0</v>
          </cell>
          <cell r="DX874">
            <v>0</v>
          </cell>
          <cell r="DY874">
            <v>0</v>
          </cell>
          <cell r="DZ874">
            <v>0</v>
          </cell>
          <cell r="EA874">
            <v>0</v>
          </cell>
          <cell r="EB874">
            <v>0</v>
          </cell>
          <cell r="EC874">
            <v>0</v>
          </cell>
          <cell r="ED874">
            <v>0</v>
          </cell>
        </row>
        <row r="875">
          <cell r="F875">
            <v>0</v>
          </cell>
          <cell r="G875">
            <v>0</v>
          </cell>
          <cell r="H875">
            <v>0</v>
          </cell>
          <cell r="I875">
            <v>0</v>
          </cell>
          <cell r="J875" t="str">
            <v>Mills / kWh</v>
          </cell>
          <cell r="K875">
            <v>0</v>
          </cell>
          <cell r="L875">
            <v>0</v>
          </cell>
          <cell r="M875">
            <v>0</v>
          </cell>
          <cell r="N875">
            <v>0</v>
          </cell>
          <cell r="O875">
            <v>0</v>
          </cell>
          <cell r="P875">
            <v>0</v>
          </cell>
          <cell r="Q875">
            <v>0</v>
          </cell>
          <cell r="R875">
            <v>0</v>
          </cell>
          <cell r="S875">
            <v>0</v>
          </cell>
          <cell r="T875">
            <v>0</v>
          </cell>
          <cell r="U875">
            <v>0</v>
          </cell>
          <cell r="V875">
            <v>0</v>
          </cell>
          <cell r="W875" t="str">
            <v>Mills / kWh</v>
          </cell>
          <cell r="X875">
            <v>0</v>
          </cell>
          <cell r="Y875">
            <v>0</v>
          </cell>
          <cell r="Z875">
            <v>0</v>
          </cell>
          <cell r="AA875">
            <v>0</v>
          </cell>
          <cell r="AB875">
            <v>0</v>
          </cell>
          <cell r="AC875">
            <v>0</v>
          </cell>
          <cell r="AD875">
            <v>0</v>
          </cell>
          <cell r="AE875">
            <v>0</v>
          </cell>
          <cell r="AF875">
            <v>0</v>
          </cell>
          <cell r="AG875">
            <v>0</v>
          </cell>
          <cell r="AH875">
            <v>0</v>
          </cell>
          <cell r="AI875">
            <v>0</v>
          </cell>
          <cell r="AJ875" t="str">
            <v>Mills / kWh</v>
          </cell>
          <cell r="AK875">
            <v>0</v>
          </cell>
          <cell r="AL875">
            <v>0</v>
          </cell>
          <cell r="AM875">
            <v>0</v>
          </cell>
          <cell r="AN875">
            <v>0</v>
          </cell>
          <cell r="AO875">
            <v>0</v>
          </cell>
          <cell r="AP875">
            <v>0</v>
          </cell>
          <cell r="AQ875">
            <v>0</v>
          </cell>
          <cell r="AR875">
            <v>0</v>
          </cell>
          <cell r="AS875">
            <v>0</v>
          </cell>
          <cell r="AT875">
            <v>0</v>
          </cell>
          <cell r="AU875">
            <v>0</v>
          </cell>
          <cell r="AV875">
            <v>0</v>
          </cell>
          <cell r="AW875" t="str">
            <v>Mills / kWh</v>
          </cell>
          <cell r="AX875">
            <v>0</v>
          </cell>
          <cell r="AY875">
            <v>0</v>
          </cell>
          <cell r="AZ875">
            <v>0</v>
          </cell>
          <cell r="BA875">
            <v>0</v>
          </cell>
          <cell r="BB875">
            <v>0</v>
          </cell>
          <cell r="BC875">
            <v>0</v>
          </cell>
          <cell r="BD875">
            <v>0</v>
          </cell>
          <cell r="BE875">
            <v>0</v>
          </cell>
          <cell r="BF875">
            <v>0</v>
          </cell>
          <cell r="BG875">
            <v>0</v>
          </cell>
          <cell r="BH875">
            <v>0</v>
          </cell>
          <cell r="BI875">
            <v>0</v>
          </cell>
          <cell r="BJ875" t="str">
            <v>Mills / kWh</v>
          </cell>
          <cell r="BK875">
            <v>0</v>
          </cell>
          <cell r="BL875">
            <v>0</v>
          </cell>
          <cell r="BM875">
            <v>0</v>
          </cell>
          <cell r="BN875">
            <v>0</v>
          </cell>
          <cell r="BO875">
            <v>0</v>
          </cell>
          <cell r="BP875">
            <v>0</v>
          </cell>
          <cell r="BQ875">
            <v>0</v>
          </cell>
          <cell r="BR875">
            <v>0</v>
          </cell>
          <cell r="BS875">
            <v>0</v>
          </cell>
          <cell r="BT875">
            <v>0</v>
          </cell>
          <cell r="BU875">
            <v>0</v>
          </cell>
          <cell r="BV875">
            <v>0</v>
          </cell>
          <cell r="BW875" t="str">
            <v>Mills / kWh</v>
          </cell>
          <cell r="BX875">
            <v>0</v>
          </cell>
          <cell r="BY875">
            <v>0</v>
          </cell>
          <cell r="BZ875">
            <v>0</v>
          </cell>
          <cell r="CA875">
            <v>0</v>
          </cell>
          <cell r="CB875">
            <v>0</v>
          </cell>
          <cell r="CC875">
            <v>0</v>
          </cell>
          <cell r="CD875">
            <v>0</v>
          </cell>
          <cell r="CE875">
            <v>0</v>
          </cell>
          <cell r="CF875">
            <v>0</v>
          </cell>
          <cell r="CG875">
            <v>0</v>
          </cell>
          <cell r="CH875">
            <v>0</v>
          </cell>
          <cell r="CI875">
            <v>0</v>
          </cell>
          <cell r="CJ875" t="str">
            <v>Mills / kWh</v>
          </cell>
          <cell r="CK875">
            <v>0</v>
          </cell>
          <cell r="CL875">
            <v>0</v>
          </cell>
          <cell r="CM875">
            <v>0</v>
          </cell>
          <cell r="CN875">
            <v>0</v>
          </cell>
          <cell r="CO875">
            <v>0</v>
          </cell>
          <cell r="CP875">
            <v>0</v>
          </cell>
          <cell r="CQ875">
            <v>0</v>
          </cell>
          <cell r="CR875">
            <v>0</v>
          </cell>
          <cell r="CS875">
            <v>0</v>
          </cell>
          <cell r="CT875">
            <v>0</v>
          </cell>
          <cell r="CU875">
            <v>0</v>
          </cell>
          <cell r="CV875">
            <v>0</v>
          </cell>
          <cell r="CW875" t="str">
            <v>Mills / kWh</v>
          </cell>
          <cell r="CX875">
            <v>0</v>
          </cell>
          <cell r="CY875">
            <v>0</v>
          </cell>
          <cell r="CZ875">
            <v>0</v>
          </cell>
          <cell r="DA875">
            <v>0</v>
          </cell>
          <cell r="DB875">
            <v>0</v>
          </cell>
          <cell r="DC875">
            <v>0</v>
          </cell>
          <cell r="DD875">
            <v>0</v>
          </cell>
          <cell r="DE875">
            <v>0</v>
          </cell>
          <cell r="DF875">
            <v>0</v>
          </cell>
          <cell r="DG875">
            <v>0</v>
          </cell>
          <cell r="DH875">
            <v>0</v>
          </cell>
          <cell r="DI875">
            <v>0</v>
          </cell>
          <cell r="DJ875" t="str">
            <v>Mills / kWh</v>
          </cell>
          <cell r="DK875">
            <v>0</v>
          </cell>
          <cell r="DL875">
            <v>0</v>
          </cell>
          <cell r="DM875">
            <v>0</v>
          </cell>
          <cell r="DN875">
            <v>0</v>
          </cell>
          <cell r="DO875">
            <v>0</v>
          </cell>
          <cell r="DP875">
            <v>0</v>
          </cell>
          <cell r="DQ875">
            <v>0</v>
          </cell>
          <cell r="DR875">
            <v>0</v>
          </cell>
          <cell r="DS875">
            <v>0</v>
          </cell>
          <cell r="DT875">
            <v>0</v>
          </cell>
          <cell r="DU875">
            <v>0</v>
          </cell>
          <cell r="DV875">
            <v>0</v>
          </cell>
          <cell r="DW875" t="str">
            <v>Mills / kWh</v>
          </cell>
          <cell r="DX875">
            <v>0</v>
          </cell>
          <cell r="DY875">
            <v>0</v>
          </cell>
          <cell r="DZ875">
            <v>0</v>
          </cell>
          <cell r="EA875">
            <v>0</v>
          </cell>
          <cell r="EB875">
            <v>0</v>
          </cell>
          <cell r="EC875">
            <v>0</v>
          </cell>
          <cell r="ED875">
            <v>0</v>
          </cell>
        </row>
        <row r="876">
          <cell r="A876" t="str">
            <v>Special Sales For Resale</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0</v>
          </cell>
          <cell r="CB876">
            <v>0</v>
          </cell>
          <cell r="CC876">
            <v>0</v>
          </cell>
          <cell r="CD876">
            <v>0</v>
          </cell>
          <cell r="CE876">
            <v>0</v>
          </cell>
          <cell r="CF876">
            <v>0</v>
          </cell>
          <cell r="CG876">
            <v>0</v>
          </cell>
          <cell r="CH876">
            <v>0</v>
          </cell>
          <cell r="CI876">
            <v>0</v>
          </cell>
          <cell r="CJ876">
            <v>0</v>
          </cell>
          <cell r="CK876">
            <v>0</v>
          </cell>
          <cell r="CL876">
            <v>0</v>
          </cell>
          <cell r="CM876">
            <v>0</v>
          </cell>
          <cell r="CN876">
            <v>0</v>
          </cell>
          <cell r="CO876">
            <v>0</v>
          </cell>
          <cell r="CP876">
            <v>0</v>
          </cell>
          <cell r="CQ876">
            <v>0</v>
          </cell>
          <cell r="CR876">
            <v>0</v>
          </cell>
          <cell r="CS876">
            <v>0</v>
          </cell>
          <cell r="CT876">
            <v>0</v>
          </cell>
          <cell r="CU876">
            <v>0</v>
          </cell>
          <cell r="CV876">
            <v>0</v>
          </cell>
          <cell r="CW876">
            <v>0</v>
          </cell>
          <cell r="CX876">
            <v>0</v>
          </cell>
          <cell r="CY876">
            <v>0</v>
          </cell>
          <cell r="CZ876">
            <v>0</v>
          </cell>
          <cell r="DA876">
            <v>0</v>
          </cell>
          <cell r="DB876">
            <v>0</v>
          </cell>
          <cell r="DC876">
            <v>0</v>
          </cell>
          <cell r="DD876">
            <v>0</v>
          </cell>
          <cell r="DE876">
            <v>0</v>
          </cell>
          <cell r="DF876">
            <v>0</v>
          </cell>
          <cell r="DG876">
            <v>0</v>
          </cell>
          <cell r="DH876">
            <v>0</v>
          </cell>
          <cell r="DI876">
            <v>0</v>
          </cell>
          <cell r="DJ876">
            <v>0</v>
          </cell>
          <cell r="DK876">
            <v>0</v>
          </cell>
          <cell r="DL876">
            <v>0</v>
          </cell>
          <cell r="DM876">
            <v>0</v>
          </cell>
          <cell r="DN876">
            <v>0</v>
          </cell>
          <cell r="DO876">
            <v>0</v>
          </cell>
          <cell r="DP876">
            <v>0</v>
          </cell>
          <cell r="DQ876">
            <v>0</v>
          </cell>
          <cell r="DR876">
            <v>0</v>
          </cell>
          <cell r="DS876">
            <v>0</v>
          </cell>
          <cell r="DT876">
            <v>0</v>
          </cell>
          <cell r="DU876">
            <v>0</v>
          </cell>
          <cell r="DV876">
            <v>0</v>
          </cell>
          <cell r="DW876">
            <v>0</v>
          </cell>
          <cell r="DX876">
            <v>0</v>
          </cell>
          <cell r="DY876">
            <v>0</v>
          </cell>
          <cell r="DZ876">
            <v>0</v>
          </cell>
          <cell r="EA876">
            <v>0</v>
          </cell>
          <cell r="EB876">
            <v>0</v>
          </cell>
          <cell r="EC876">
            <v>0</v>
          </cell>
          <cell r="ED876">
            <v>0</v>
          </cell>
        </row>
        <row r="877">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0</v>
          </cell>
          <cell r="CB877">
            <v>0</v>
          </cell>
          <cell r="CC877">
            <v>0</v>
          </cell>
          <cell r="CD877">
            <v>0</v>
          </cell>
          <cell r="CE877">
            <v>0</v>
          </cell>
          <cell r="CF877">
            <v>0</v>
          </cell>
          <cell r="CG877">
            <v>0</v>
          </cell>
          <cell r="CH877">
            <v>0</v>
          </cell>
          <cell r="CI877">
            <v>0</v>
          </cell>
          <cell r="CJ877">
            <v>0</v>
          </cell>
          <cell r="CK877">
            <v>0</v>
          </cell>
          <cell r="CL877">
            <v>0</v>
          </cell>
          <cell r="CM877">
            <v>0</v>
          </cell>
          <cell r="CN877">
            <v>0</v>
          </cell>
          <cell r="CO877">
            <v>0</v>
          </cell>
          <cell r="CP877">
            <v>0</v>
          </cell>
          <cell r="CQ877">
            <v>0</v>
          </cell>
          <cell r="CR877">
            <v>0</v>
          </cell>
          <cell r="CS877">
            <v>0</v>
          </cell>
          <cell r="CT877">
            <v>0</v>
          </cell>
          <cell r="CU877">
            <v>0</v>
          </cell>
          <cell r="CV877">
            <v>0</v>
          </cell>
          <cell r="CW877">
            <v>0</v>
          </cell>
          <cell r="CX877">
            <v>0</v>
          </cell>
          <cell r="CY877">
            <v>0</v>
          </cell>
          <cell r="CZ877">
            <v>0</v>
          </cell>
          <cell r="DA877">
            <v>0</v>
          </cell>
          <cell r="DB877">
            <v>0</v>
          </cell>
          <cell r="DC877">
            <v>0</v>
          </cell>
          <cell r="DD877">
            <v>0</v>
          </cell>
          <cell r="DE877">
            <v>0</v>
          </cell>
          <cell r="DF877">
            <v>0</v>
          </cell>
          <cell r="DG877">
            <v>0</v>
          </cell>
          <cell r="DH877">
            <v>0</v>
          </cell>
          <cell r="DI877">
            <v>0</v>
          </cell>
          <cell r="DJ877">
            <v>0</v>
          </cell>
          <cell r="DK877">
            <v>0</v>
          </cell>
          <cell r="DL877">
            <v>0</v>
          </cell>
          <cell r="DM877">
            <v>0</v>
          </cell>
          <cell r="DN877">
            <v>0</v>
          </cell>
          <cell r="DO877">
            <v>0</v>
          </cell>
          <cell r="DP877">
            <v>0</v>
          </cell>
          <cell r="DQ877">
            <v>0</v>
          </cell>
          <cell r="DR877">
            <v>0</v>
          </cell>
          <cell r="DS877">
            <v>0</v>
          </cell>
          <cell r="DT877">
            <v>0</v>
          </cell>
          <cell r="DU877">
            <v>0</v>
          </cell>
          <cell r="DV877">
            <v>0</v>
          </cell>
          <cell r="DW877">
            <v>0</v>
          </cell>
          <cell r="DX877">
            <v>0</v>
          </cell>
          <cell r="DY877">
            <v>0</v>
          </cell>
          <cell r="DZ877">
            <v>0</v>
          </cell>
          <cell r="EA877">
            <v>0</v>
          </cell>
          <cell r="EB877">
            <v>0</v>
          </cell>
          <cell r="EC877">
            <v>0</v>
          </cell>
          <cell r="ED877">
            <v>0</v>
          </cell>
        </row>
        <row r="878">
          <cell r="F878">
            <v>0</v>
          </cell>
          <cell r="G878">
            <v>-3.6004280588031179E-6</v>
          </cell>
          <cell r="H878">
            <v>0</v>
          </cell>
          <cell r="I878">
            <v>0</v>
          </cell>
          <cell r="J878">
            <v>0</v>
          </cell>
          <cell r="K878">
            <v>0</v>
          </cell>
          <cell r="L878">
            <v>0</v>
          </cell>
          <cell r="M878">
            <v>0</v>
          </cell>
          <cell r="N878">
            <v>0</v>
          </cell>
          <cell r="O878">
            <v>-3.2377982819298268E-6</v>
          </cell>
          <cell r="P878">
            <v>0</v>
          </cell>
          <cell r="Q878">
            <v>-3.2900315503070487E-6</v>
          </cell>
          <cell r="R878">
            <v>-3.2919393433417099E-7</v>
          </cell>
          <cell r="S878">
            <v>0</v>
          </cell>
          <cell r="T878">
            <v>0</v>
          </cell>
          <cell r="U878">
            <v>0</v>
          </cell>
          <cell r="V878">
            <v>0</v>
          </cell>
          <cell r="W878">
            <v>0</v>
          </cell>
          <cell r="X878">
            <v>0</v>
          </cell>
          <cell r="Y878">
            <v>0</v>
          </cell>
          <cell r="Z878">
            <v>0</v>
          </cell>
          <cell r="AA878">
            <v>0</v>
          </cell>
          <cell r="AB878">
            <v>0</v>
          </cell>
          <cell r="AC878">
            <v>0</v>
          </cell>
          <cell r="AD878">
            <v>-3.2854559925965532E-6</v>
          </cell>
          <cell r="AE878">
            <v>-4.2185919824078155E-7</v>
          </cell>
          <cell r="AF878">
            <v>0</v>
          </cell>
          <cell r="AG878">
            <v>0</v>
          </cell>
          <cell r="AH878">
            <v>-3.1711762566999369E-6</v>
          </cell>
          <cell r="AI878">
            <v>0</v>
          </cell>
          <cell r="AJ878">
            <v>0</v>
          </cell>
          <cell r="AK878">
            <v>-2.1244931502906184E-6</v>
          </cell>
          <cell r="AL878">
            <v>0</v>
          </cell>
          <cell r="AM878">
            <v>0</v>
          </cell>
          <cell r="AN878">
            <v>0</v>
          </cell>
          <cell r="AO878">
            <v>0</v>
          </cell>
          <cell r="AP878">
            <v>0</v>
          </cell>
          <cell r="AQ878">
            <v>0</v>
          </cell>
          <cell r="AR878">
            <v>-1.327227799663433E-6</v>
          </cell>
          <cell r="AS878">
            <v>0</v>
          </cell>
          <cell r="AT878">
            <v>-1.8076520618137693E-6</v>
          </cell>
          <cell r="AU878">
            <v>-4.7081363021561629E-6</v>
          </cell>
          <cell r="AV878">
            <v>0</v>
          </cell>
          <cell r="AW878">
            <v>0</v>
          </cell>
          <cell r="AX878">
            <v>0</v>
          </cell>
          <cell r="AY878">
            <v>0</v>
          </cell>
          <cell r="AZ878">
            <v>0</v>
          </cell>
          <cell r="BA878">
            <v>0</v>
          </cell>
          <cell r="BB878">
            <v>-3.2040077968531477E-6</v>
          </cell>
          <cell r="BC878">
            <v>0</v>
          </cell>
          <cell r="BD878">
            <v>-4.758437860630238E-6</v>
          </cell>
          <cell r="BE878">
            <v>-1.0639171890147736E-6</v>
          </cell>
          <cell r="BF878">
            <v>0</v>
          </cell>
          <cell r="BG878">
            <v>-2.1513538186468395E-6</v>
          </cell>
          <cell r="BH878">
            <v>-1.5804491937387866E-6</v>
          </cell>
          <cell r="BI878">
            <v>0</v>
          </cell>
          <cell r="BJ878">
            <v>-2.6071166168151194E-6</v>
          </cell>
          <cell r="BK878">
            <v>0</v>
          </cell>
          <cell r="BL878">
            <v>-1.2867719050291271E-6</v>
          </cell>
          <cell r="BM878">
            <v>-1.9330706315656698E-6</v>
          </cell>
          <cell r="BN878">
            <v>0</v>
          </cell>
          <cell r="BO878">
            <v>0</v>
          </cell>
          <cell r="BP878">
            <v>-3.4133723332274712E-6</v>
          </cell>
          <cell r="BQ878">
            <v>0</v>
          </cell>
          <cell r="BR878">
            <v>-9.4452635934771934E-7</v>
          </cell>
          <cell r="BS878">
            <v>0</v>
          </cell>
          <cell r="BT878">
            <v>-2.1487993215885126E-6</v>
          </cell>
          <cell r="BU878">
            <v>-3.1970632718980596E-6</v>
          </cell>
          <cell r="BV878">
            <v>0</v>
          </cell>
          <cell r="BW878">
            <v>0</v>
          </cell>
          <cell r="BX878">
            <v>0</v>
          </cell>
          <cell r="BY878">
            <v>0</v>
          </cell>
          <cell r="BZ878">
            <v>-1.2871255101742918E-6</v>
          </cell>
          <cell r="CA878">
            <v>0</v>
          </cell>
          <cell r="CB878">
            <v>0</v>
          </cell>
          <cell r="CC878">
            <v>-3.3667658492220198E-6</v>
          </cell>
          <cell r="CD878">
            <v>-1.2793521229070848E-6</v>
          </cell>
          <cell r="CE878">
            <v>0</v>
          </cell>
          <cell r="CF878">
            <v>0</v>
          </cell>
          <cell r="CG878">
            <v>0</v>
          </cell>
          <cell r="CH878">
            <v>0</v>
          </cell>
          <cell r="CI878">
            <v>0</v>
          </cell>
          <cell r="CJ878">
            <v>0</v>
          </cell>
          <cell r="CK878">
            <v>0</v>
          </cell>
          <cell r="CL878">
            <v>0</v>
          </cell>
          <cell r="CM878">
            <v>0</v>
          </cell>
          <cell r="CN878">
            <v>0</v>
          </cell>
          <cell r="CO878">
            <v>0</v>
          </cell>
          <cell r="CP878">
            <v>0</v>
          </cell>
          <cell r="CQ878">
            <v>0</v>
          </cell>
          <cell r="CR878">
            <v>0</v>
          </cell>
          <cell r="CS878">
            <v>0</v>
          </cell>
          <cell r="CT878">
            <v>0</v>
          </cell>
          <cell r="CU878">
            <v>0</v>
          </cell>
          <cell r="CV878">
            <v>0</v>
          </cell>
          <cell r="CW878">
            <v>0</v>
          </cell>
          <cell r="CX878">
            <v>0</v>
          </cell>
          <cell r="CY878">
            <v>0</v>
          </cell>
          <cell r="CZ878">
            <v>0</v>
          </cell>
          <cell r="DA878">
            <v>0</v>
          </cell>
          <cell r="DB878">
            <v>0</v>
          </cell>
          <cell r="DC878">
            <v>0</v>
          </cell>
          <cell r="DD878">
            <v>0</v>
          </cell>
          <cell r="DE878">
            <v>0</v>
          </cell>
          <cell r="DF878">
            <v>0</v>
          </cell>
          <cell r="DG878">
            <v>0</v>
          </cell>
          <cell r="DH878">
            <v>0</v>
          </cell>
          <cell r="DI878">
            <v>0</v>
          </cell>
          <cell r="DJ878">
            <v>0</v>
          </cell>
          <cell r="DK878">
            <v>0</v>
          </cell>
          <cell r="DL878">
            <v>0</v>
          </cell>
          <cell r="DM878">
            <v>0</v>
          </cell>
          <cell r="DN878">
            <v>0</v>
          </cell>
          <cell r="DO878">
            <v>0</v>
          </cell>
          <cell r="DP878">
            <v>0</v>
          </cell>
          <cell r="DQ878">
            <v>0</v>
          </cell>
          <cell r="DR878">
            <v>0</v>
          </cell>
          <cell r="DS878">
            <v>0</v>
          </cell>
          <cell r="DT878">
            <v>0</v>
          </cell>
          <cell r="DU878">
            <v>0</v>
          </cell>
          <cell r="DV878">
            <v>0</v>
          </cell>
          <cell r="DW878">
            <v>0</v>
          </cell>
          <cell r="DX878">
            <v>0</v>
          </cell>
          <cell r="DY878">
            <v>0</v>
          </cell>
          <cell r="DZ878">
            <v>0</v>
          </cell>
          <cell r="EA878">
            <v>0</v>
          </cell>
          <cell r="EB878">
            <v>0</v>
          </cell>
          <cell r="EC878">
            <v>0</v>
          </cell>
          <cell r="ED878">
            <v>0</v>
          </cell>
          <cell r="EE878">
            <v>0</v>
          </cell>
        </row>
        <row r="879">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0</v>
          </cell>
          <cell r="CB879">
            <v>0</v>
          </cell>
          <cell r="CC879">
            <v>0</v>
          </cell>
          <cell r="CD879">
            <v>0</v>
          </cell>
          <cell r="CE879">
            <v>0</v>
          </cell>
          <cell r="CF879">
            <v>0</v>
          </cell>
          <cell r="CG879">
            <v>0</v>
          </cell>
          <cell r="CH879">
            <v>0</v>
          </cell>
          <cell r="CI879">
            <v>0</v>
          </cell>
          <cell r="CJ879">
            <v>0</v>
          </cell>
          <cell r="CK879">
            <v>0</v>
          </cell>
          <cell r="CL879">
            <v>0</v>
          </cell>
          <cell r="CM879">
            <v>0</v>
          </cell>
          <cell r="CN879">
            <v>0</v>
          </cell>
          <cell r="CO879">
            <v>0</v>
          </cell>
          <cell r="CP879">
            <v>0</v>
          </cell>
          <cell r="CQ879">
            <v>0</v>
          </cell>
          <cell r="CR879">
            <v>0</v>
          </cell>
          <cell r="CS879">
            <v>0</v>
          </cell>
          <cell r="CT879">
            <v>0</v>
          </cell>
          <cell r="CU879">
            <v>0</v>
          </cell>
          <cell r="CV879">
            <v>0</v>
          </cell>
          <cell r="CW879">
            <v>0</v>
          </cell>
          <cell r="CX879">
            <v>0</v>
          </cell>
          <cell r="CY879">
            <v>0</v>
          </cell>
          <cell r="CZ879">
            <v>0</v>
          </cell>
          <cell r="DA879">
            <v>0</v>
          </cell>
          <cell r="DB879">
            <v>0</v>
          </cell>
          <cell r="DC879">
            <v>0</v>
          </cell>
          <cell r="DD879">
            <v>0</v>
          </cell>
          <cell r="DE879">
            <v>0</v>
          </cell>
          <cell r="DF879">
            <v>0</v>
          </cell>
          <cell r="DG879">
            <v>0</v>
          </cell>
          <cell r="DH879">
            <v>0</v>
          </cell>
          <cell r="DI879">
            <v>0</v>
          </cell>
          <cell r="DJ879">
            <v>0</v>
          </cell>
          <cell r="DK879">
            <v>0</v>
          </cell>
          <cell r="DL879">
            <v>0</v>
          </cell>
          <cell r="DM879">
            <v>0</v>
          </cell>
          <cell r="DN879">
            <v>0</v>
          </cell>
          <cell r="DO879">
            <v>0</v>
          </cell>
          <cell r="DP879">
            <v>0</v>
          </cell>
          <cell r="DQ879">
            <v>0</v>
          </cell>
          <cell r="DR879">
            <v>0</v>
          </cell>
          <cell r="DS879">
            <v>0</v>
          </cell>
          <cell r="DT879">
            <v>0</v>
          </cell>
          <cell r="DU879">
            <v>0</v>
          </cell>
          <cell r="DV879">
            <v>0</v>
          </cell>
          <cell r="DW879">
            <v>0</v>
          </cell>
          <cell r="DX879">
            <v>0</v>
          </cell>
          <cell r="DY879">
            <v>0</v>
          </cell>
          <cell r="DZ879">
            <v>0</v>
          </cell>
          <cell r="EA879">
            <v>0</v>
          </cell>
          <cell r="EB879">
            <v>0</v>
          </cell>
          <cell r="EC879">
            <v>0</v>
          </cell>
          <cell r="ED879">
            <v>0</v>
          </cell>
          <cell r="EE879">
            <v>0</v>
          </cell>
        </row>
        <row r="880">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0</v>
          </cell>
          <cell r="CB880">
            <v>0</v>
          </cell>
          <cell r="CC880">
            <v>0</v>
          </cell>
          <cell r="CD880">
            <v>0</v>
          </cell>
          <cell r="CE880">
            <v>0</v>
          </cell>
          <cell r="CF880">
            <v>0</v>
          </cell>
          <cell r="CG880">
            <v>0</v>
          </cell>
          <cell r="CH880">
            <v>0</v>
          </cell>
          <cell r="CI880">
            <v>0</v>
          </cell>
          <cell r="CJ880">
            <v>0</v>
          </cell>
          <cell r="CK880">
            <v>0</v>
          </cell>
          <cell r="CL880">
            <v>0</v>
          </cell>
          <cell r="CM880">
            <v>0</v>
          </cell>
          <cell r="CN880">
            <v>0</v>
          </cell>
          <cell r="CO880">
            <v>0</v>
          </cell>
          <cell r="CP880">
            <v>0</v>
          </cell>
          <cell r="CQ880">
            <v>0</v>
          </cell>
          <cell r="CR880">
            <v>0</v>
          </cell>
          <cell r="CS880">
            <v>0</v>
          </cell>
          <cell r="CT880">
            <v>0</v>
          </cell>
          <cell r="CU880">
            <v>0</v>
          </cell>
          <cell r="CV880">
            <v>0</v>
          </cell>
          <cell r="CW880">
            <v>0</v>
          </cell>
          <cell r="CX880">
            <v>0</v>
          </cell>
          <cell r="CY880">
            <v>0</v>
          </cell>
          <cell r="CZ880">
            <v>0</v>
          </cell>
          <cell r="DA880">
            <v>0</v>
          </cell>
          <cell r="DB880">
            <v>0</v>
          </cell>
          <cell r="DC880">
            <v>0</v>
          </cell>
          <cell r="DD880">
            <v>0</v>
          </cell>
          <cell r="DE880">
            <v>0</v>
          </cell>
          <cell r="DF880">
            <v>0</v>
          </cell>
          <cell r="DG880">
            <v>0</v>
          </cell>
          <cell r="DH880">
            <v>0</v>
          </cell>
          <cell r="DI880">
            <v>0</v>
          </cell>
          <cell r="DJ880">
            <v>0</v>
          </cell>
          <cell r="DK880">
            <v>0</v>
          </cell>
          <cell r="DL880">
            <v>0</v>
          </cell>
          <cell r="DM880">
            <v>0</v>
          </cell>
          <cell r="DN880">
            <v>0</v>
          </cell>
          <cell r="DO880">
            <v>0</v>
          </cell>
          <cell r="DP880">
            <v>0</v>
          </cell>
          <cell r="DQ880">
            <v>0</v>
          </cell>
          <cell r="DR880">
            <v>0</v>
          </cell>
          <cell r="DS880">
            <v>0</v>
          </cell>
          <cell r="DT880">
            <v>0</v>
          </cell>
          <cell r="DU880">
            <v>0</v>
          </cell>
          <cell r="DV880">
            <v>0</v>
          </cell>
          <cell r="DW880">
            <v>0</v>
          </cell>
          <cell r="DX880">
            <v>0</v>
          </cell>
          <cell r="DY880">
            <v>0</v>
          </cell>
          <cell r="DZ880">
            <v>0</v>
          </cell>
          <cell r="EA880">
            <v>0</v>
          </cell>
          <cell r="EB880">
            <v>0</v>
          </cell>
          <cell r="EC880">
            <v>0</v>
          </cell>
          <cell r="ED880">
            <v>0</v>
          </cell>
          <cell r="EE880">
            <v>0</v>
          </cell>
        </row>
        <row r="881">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0</v>
          </cell>
          <cell r="CB881">
            <v>0</v>
          </cell>
          <cell r="CC881">
            <v>0</v>
          </cell>
          <cell r="CD881">
            <v>0</v>
          </cell>
          <cell r="CE881">
            <v>0</v>
          </cell>
          <cell r="CF881">
            <v>0</v>
          </cell>
          <cell r="CG881">
            <v>0</v>
          </cell>
          <cell r="CH881">
            <v>0</v>
          </cell>
          <cell r="CI881">
            <v>0</v>
          </cell>
          <cell r="CJ881">
            <v>0</v>
          </cell>
          <cell r="CK881">
            <v>0</v>
          </cell>
          <cell r="CL881">
            <v>0</v>
          </cell>
          <cell r="CM881">
            <v>0</v>
          </cell>
          <cell r="CN881">
            <v>0</v>
          </cell>
          <cell r="CO881">
            <v>0</v>
          </cell>
          <cell r="CP881">
            <v>0</v>
          </cell>
          <cell r="CQ881">
            <v>0</v>
          </cell>
          <cell r="CR881">
            <v>0</v>
          </cell>
          <cell r="CS881">
            <v>0</v>
          </cell>
          <cell r="CT881">
            <v>0</v>
          </cell>
          <cell r="CU881">
            <v>0</v>
          </cell>
          <cell r="CV881">
            <v>0</v>
          </cell>
          <cell r="CW881">
            <v>0</v>
          </cell>
          <cell r="CX881">
            <v>0</v>
          </cell>
          <cell r="CY881">
            <v>0</v>
          </cell>
          <cell r="CZ881">
            <v>0</v>
          </cell>
          <cell r="DA881">
            <v>0</v>
          </cell>
          <cell r="DB881">
            <v>0</v>
          </cell>
          <cell r="DC881">
            <v>0</v>
          </cell>
          <cell r="DD881">
            <v>0</v>
          </cell>
          <cell r="DE881">
            <v>0</v>
          </cell>
          <cell r="DF881">
            <v>0</v>
          </cell>
          <cell r="DG881">
            <v>0</v>
          </cell>
          <cell r="DH881">
            <v>0</v>
          </cell>
          <cell r="DI881">
            <v>0</v>
          </cell>
          <cell r="DJ881">
            <v>0</v>
          </cell>
          <cell r="DK881">
            <v>0</v>
          </cell>
          <cell r="DL881">
            <v>0</v>
          </cell>
          <cell r="DM881">
            <v>0</v>
          </cell>
          <cell r="DN881">
            <v>0</v>
          </cell>
          <cell r="DO881">
            <v>0</v>
          </cell>
          <cell r="DP881">
            <v>0</v>
          </cell>
          <cell r="DQ881">
            <v>0</v>
          </cell>
          <cell r="DR881">
            <v>0</v>
          </cell>
          <cell r="DS881">
            <v>0</v>
          </cell>
          <cell r="DT881">
            <v>0</v>
          </cell>
          <cell r="DU881">
            <v>0</v>
          </cell>
          <cell r="DV881">
            <v>0</v>
          </cell>
          <cell r="DW881">
            <v>0</v>
          </cell>
          <cell r="DX881">
            <v>0</v>
          </cell>
          <cell r="DY881">
            <v>0</v>
          </cell>
          <cell r="DZ881">
            <v>0</v>
          </cell>
          <cell r="EA881">
            <v>0</v>
          </cell>
          <cell r="EB881">
            <v>0</v>
          </cell>
          <cell r="EC881">
            <v>0</v>
          </cell>
          <cell r="ED881">
            <v>0</v>
          </cell>
          <cell r="EE881">
            <v>0</v>
          </cell>
        </row>
        <row r="882">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0</v>
          </cell>
          <cell r="CB882">
            <v>0</v>
          </cell>
          <cell r="CC882">
            <v>0</v>
          </cell>
          <cell r="CD882">
            <v>0</v>
          </cell>
          <cell r="CE882">
            <v>0</v>
          </cell>
          <cell r="CF882">
            <v>0</v>
          </cell>
          <cell r="CG882">
            <v>0</v>
          </cell>
          <cell r="CH882">
            <v>0</v>
          </cell>
          <cell r="CI882">
            <v>0</v>
          </cell>
          <cell r="CJ882">
            <v>0</v>
          </cell>
          <cell r="CK882">
            <v>0</v>
          </cell>
          <cell r="CL882">
            <v>0</v>
          </cell>
          <cell r="CM882">
            <v>0</v>
          </cell>
          <cell r="CN882">
            <v>0</v>
          </cell>
          <cell r="CO882">
            <v>0</v>
          </cell>
          <cell r="CP882">
            <v>0</v>
          </cell>
          <cell r="CQ882">
            <v>0</v>
          </cell>
          <cell r="CR882">
            <v>0</v>
          </cell>
          <cell r="CS882">
            <v>0</v>
          </cell>
          <cell r="CT882">
            <v>0</v>
          </cell>
          <cell r="CU882">
            <v>0</v>
          </cell>
          <cell r="CV882">
            <v>0</v>
          </cell>
          <cell r="CW882">
            <v>0</v>
          </cell>
          <cell r="CX882">
            <v>0</v>
          </cell>
          <cell r="CY882">
            <v>0</v>
          </cell>
          <cell r="CZ882">
            <v>0</v>
          </cell>
          <cell r="DA882">
            <v>0</v>
          </cell>
          <cell r="DB882">
            <v>0</v>
          </cell>
          <cell r="DC882">
            <v>0</v>
          </cell>
          <cell r="DD882">
            <v>0</v>
          </cell>
          <cell r="DE882">
            <v>0</v>
          </cell>
          <cell r="DF882">
            <v>0</v>
          </cell>
          <cell r="DG882">
            <v>0</v>
          </cell>
          <cell r="DH882">
            <v>0</v>
          </cell>
          <cell r="DI882">
            <v>0</v>
          </cell>
          <cell r="DJ882">
            <v>0</v>
          </cell>
          <cell r="DK882">
            <v>0</v>
          </cell>
          <cell r="DL882">
            <v>0</v>
          </cell>
          <cell r="DM882">
            <v>0</v>
          </cell>
          <cell r="DN882">
            <v>0</v>
          </cell>
          <cell r="DO882">
            <v>0</v>
          </cell>
          <cell r="DP882">
            <v>0</v>
          </cell>
          <cell r="DQ882">
            <v>0</v>
          </cell>
          <cell r="DR882">
            <v>0</v>
          </cell>
          <cell r="DS882">
            <v>0</v>
          </cell>
          <cell r="DT882">
            <v>0</v>
          </cell>
          <cell r="DU882">
            <v>0</v>
          </cell>
          <cell r="DV882">
            <v>0</v>
          </cell>
          <cell r="DW882">
            <v>0</v>
          </cell>
          <cell r="DX882">
            <v>0</v>
          </cell>
          <cell r="DY882">
            <v>0</v>
          </cell>
          <cell r="DZ882">
            <v>0</v>
          </cell>
          <cell r="EA882">
            <v>0</v>
          </cell>
          <cell r="EB882">
            <v>0</v>
          </cell>
          <cell r="EC882">
            <v>0</v>
          </cell>
          <cell r="ED882">
            <v>0</v>
          </cell>
          <cell r="EE882">
            <v>0</v>
          </cell>
        </row>
        <row r="883">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0</v>
          </cell>
          <cell r="CB883">
            <v>0</v>
          </cell>
          <cell r="CC883">
            <v>0</v>
          </cell>
          <cell r="CD883">
            <v>0</v>
          </cell>
          <cell r="CE883">
            <v>0</v>
          </cell>
          <cell r="CF883">
            <v>0</v>
          </cell>
          <cell r="CG883">
            <v>0</v>
          </cell>
          <cell r="CH883">
            <v>0</v>
          </cell>
          <cell r="CI883">
            <v>0</v>
          </cell>
          <cell r="CJ883">
            <v>0</v>
          </cell>
          <cell r="CK883">
            <v>0</v>
          </cell>
          <cell r="CL883">
            <v>0</v>
          </cell>
          <cell r="CM883">
            <v>0</v>
          </cell>
          <cell r="CN883">
            <v>0</v>
          </cell>
          <cell r="CO883">
            <v>0</v>
          </cell>
          <cell r="CP883">
            <v>0</v>
          </cell>
          <cell r="CQ883">
            <v>0</v>
          </cell>
          <cell r="CR883">
            <v>0</v>
          </cell>
          <cell r="CS883">
            <v>0</v>
          </cell>
          <cell r="CT883">
            <v>0</v>
          </cell>
          <cell r="CU883">
            <v>0</v>
          </cell>
          <cell r="CV883">
            <v>0</v>
          </cell>
          <cell r="CW883">
            <v>0</v>
          </cell>
          <cell r="CX883">
            <v>0</v>
          </cell>
          <cell r="CY883">
            <v>0</v>
          </cell>
          <cell r="CZ883">
            <v>0</v>
          </cell>
          <cell r="DA883">
            <v>0</v>
          </cell>
          <cell r="DB883">
            <v>0</v>
          </cell>
          <cell r="DC883">
            <v>0</v>
          </cell>
          <cell r="DD883">
            <v>0</v>
          </cell>
          <cell r="DE883">
            <v>0</v>
          </cell>
          <cell r="DF883">
            <v>0</v>
          </cell>
          <cell r="DG883">
            <v>0</v>
          </cell>
          <cell r="DH883">
            <v>0</v>
          </cell>
          <cell r="DI883">
            <v>0</v>
          </cell>
          <cell r="DJ883">
            <v>0</v>
          </cell>
          <cell r="DK883">
            <v>0</v>
          </cell>
          <cell r="DL883">
            <v>0</v>
          </cell>
          <cell r="DM883">
            <v>0</v>
          </cell>
          <cell r="DN883">
            <v>0</v>
          </cell>
          <cell r="DO883">
            <v>0</v>
          </cell>
          <cell r="DP883">
            <v>0</v>
          </cell>
          <cell r="DQ883">
            <v>0</v>
          </cell>
          <cell r="DR883">
            <v>0</v>
          </cell>
          <cell r="DS883">
            <v>0</v>
          </cell>
          <cell r="DT883">
            <v>0</v>
          </cell>
          <cell r="DU883">
            <v>0</v>
          </cell>
          <cell r="DV883">
            <v>0</v>
          </cell>
          <cell r="DW883">
            <v>0</v>
          </cell>
          <cell r="DX883">
            <v>0</v>
          </cell>
          <cell r="DY883">
            <v>0</v>
          </cell>
          <cell r="DZ883">
            <v>0</v>
          </cell>
          <cell r="EA883">
            <v>0</v>
          </cell>
          <cell r="EB883">
            <v>0</v>
          </cell>
          <cell r="EC883">
            <v>0</v>
          </cell>
          <cell r="ED883">
            <v>0</v>
          </cell>
          <cell r="EE883">
            <v>0</v>
          </cell>
        </row>
        <row r="884">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0</v>
          </cell>
          <cell r="CB884">
            <v>0</v>
          </cell>
          <cell r="CC884">
            <v>0</v>
          </cell>
          <cell r="CD884">
            <v>0</v>
          </cell>
          <cell r="CE884">
            <v>0</v>
          </cell>
          <cell r="CF884">
            <v>0</v>
          </cell>
          <cell r="CG884">
            <v>0</v>
          </cell>
          <cell r="CH884">
            <v>0</v>
          </cell>
          <cell r="CI884">
            <v>0</v>
          </cell>
          <cell r="CJ884">
            <v>0</v>
          </cell>
          <cell r="CK884">
            <v>0</v>
          </cell>
          <cell r="CL884">
            <v>0</v>
          </cell>
          <cell r="CM884">
            <v>0</v>
          </cell>
          <cell r="CN884">
            <v>0</v>
          </cell>
          <cell r="CO884">
            <v>0</v>
          </cell>
          <cell r="CP884">
            <v>0</v>
          </cell>
          <cell r="CQ884">
            <v>0</v>
          </cell>
          <cell r="CR884">
            <v>0</v>
          </cell>
          <cell r="CS884">
            <v>0</v>
          </cell>
          <cell r="CT884">
            <v>0</v>
          </cell>
          <cell r="CU884">
            <v>0</v>
          </cell>
          <cell r="CV884">
            <v>0</v>
          </cell>
          <cell r="CW884">
            <v>0</v>
          </cell>
          <cell r="CX884">
            <v>0</v>
          </cell>
          <cell r="CY884">
            <v>0</v>
          </cell>
          <cell r="CZ884">
            <v>0</v>
          </cell>
          <cell r="DA884">
            <v>0</v>
          </cell>
          <cell r="DB884">
            <v>0</v>
          </cell>
          <cell r="DC884">
            <v>0</v>
          </cell>
          <cell r="DD884">
            <v>0</v>
          </cell>
          <cell r="DE884">
            <v>0</v>
          </cell>
          <cell r="DF884">
            <v>0</v>
          </cell>
          <cell r="DG884">
            <v>0</v>
          </cell>
          <cell r="DH884">
            <v>0</v>
          </cell>
          <cell r="DI884">
            <v>0</v>
          </cell>
          <cell r="DJ884">
            <v>0</v>
          </cell>
          <cell r="DK884">
            <v>0</v>
          </cell>
          <cell r="DL884">
            <v>0</v>
          </cell>
          <cell r="DM884">
            <v>0</v>
          </cell>
          <cell r="DN884">
            <v>0</v>
          </cell>
          <cell r="DO884">
            <v>0</v>
          </cell>
          <cell r="DP884">
            <v>0</v>
          </cell>
          <cell r="DQ884">
            <v>0</v>
          </cell>
          <cell r="DR884">
            <v>0</v>
          </cell>
          <cell r="DS884">
            <v>0</v>
          </cell>
          <cell r="DT884">
            <v>0</v>
          </cell>
          <cell r="DU884">
            <v>0</v>
          </cell>
          <cell r="DV884">
            <v>0</v>
          </cell>
          <cell r="DW884">
            <v>0</v>
          </cell>
          <cell r="DX884">
            <v>0</v>
          </cell>
          <cell r="DY884">
            <v>0</v>
          </cell>
          <cell r="DZ884">
            <v>0</v>
          </cell>
          <cell r="EA884">
            <v>0</v>
          </cell>
          <cell r="EB884">
            <v>0</v>
          </cell>
          <cell r="EC884">
            <v>0</v>
          </cell>
          <cell r="ED884">
            <v>0</v>
          </cell>
          <cell r="EE884">
            <v>0</v>
          </cell>
        </row>
        <row r="885">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0</v>
          </cell>
          <cell r="CB885">
            <v>0</v>
          </cell>
          <cell r="CC885">
            <v>0</v>
          </cell>
          <cell r="CD885">
            <v>0</v>
          </cell>
          <cell r="CE885">
            <v>0</v>
          </cell>
          <cell r="CF885">
            <v>0</v>
          </cell>
          <cell r="CG885">
            <v>0</v>
          </cell>
          <cell r="CH885">
            <v>0</v>
          </cell>
          <cell r="CI885">
            <v>0</v>
          </cell>
          <cell r="CJ885">
            <v>0</v>
          </cell>
          <cell r="CK885">
            <v>0</v>
          </cell>
          <cell r="CL885">
            <v>0</v>
          </cell>
          <cell r="CM885">
            <v>0</v>
          </cell>
          <cell r="CN885">
            <v>0</v>
          </cell>
          <cell r="CO885">
            <v>0</v>
          </cell>
          <cell r="CP885">
            <v>0</v>
          </cell>
          <cell r="CQ885">
            <v>0</v>
          </cell>
          <cell r="CR885">
            <v>0</v>
          </cell>
          <cell r="CS885">
            <v>0</v>
          </cell>
          <cell r="CT885">
            <v>0</v>
          </cell>
          <cell r="CU885">
            <v>0</v>
          </cell>
          <cell r="CV885">
            <v>0</v>
          </cell>
          <cell r="CW885">
            <v>0</v>
          </cell>
          <cell r="CX885">
            <v>0</v>
          </cell>
          <cell r="CY885">
            <v>0</v>
          </cell>
          <cell r="CZ885">
            <v>0</v>
          </cell>
          <cell r="DA885">
            <v>0</v>
          </cell>
          <cell r="DB885">
            <v>0</v>
          </cell>
          <cell r="DC885">
            <v>0</v>
          </cell>
          <cell r="DD885">
            <v>0</v>
          </cell>
          <cell r="DE885">
            <v>0</v>
          </cell>
          <cell r="DF885">
            <v>0</v>
          </cell>
          <cell r="DG885">
            <v>0</v>
          </cell>
          <cell r="DH885">
            <v>0</v>
          </cell>
          <cell r="DI885">
            <v>0</v>
          </cell>
          <cell r="DJ885">
            <v>0</v>
          </cell>
          <cell r="DK885">
            <v>0</v>
          </cell>
          <cell r="DL885">
            <v>0</v>
          </cell>
          <cell r="DM885">
            <v>0</v>
          </cell>
          <cell r="DN885">
            <v>0</v>
          </cell>
          <cell r="DO885">
            <v>0</v>
          </cell>
          <cell r="DP885">
            <v>0</v>
          </cell>
          <cell r="DQ885">
            <v>0</v>
          </cell>
          <cell r="DR885">
            <v>0</v>
          </cell>
          <cell r="DS885">
            <v>0</v>
          </cell>
          <cell r="DT885">
            <v>0</v>
          </cell>
          <cell r="DU885">
            <v>0</v>
          </cell>
          <cell r="DV885">
            <v>0</v>
          </cell>
          <cell r="DW885">
            <v>0</v>
          </cell>
          <cell r="DX885">
            <v>0</v>
          </cell>
          <cell r="DY885">
            <v>0</v>
          </cell>
          <cell r="DZ885">
            <v>0</v>
          </cell>
          <cell r="EA885">
            <v>0</v>
          </cell>
          <cell r="EB885">
            <v>0</v>
          </cell>
          <cell r="EC885">
            <v>0</v>
          </cell>
          <cell r="ED885">
            <v>0</v>
          </cell>
          <cell r="EE885">
            <v>0</v>
          </cell>
        </row>
        <row r="886">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0</v>
          </cell>
          <cell r="CB886">
            <v>0</v>
          </cell>
          <cell r="CC886">
            <v>0</v>
          </cell>
          <cell r="CD886">
            <v>0</v>
          </cell>
          <cell r="CE886">
            <v>0</v>
          </cell>
          <cell r="CF886">
            <v>0</v>
          </cell>
          <cell r="CG886">
            <v>0</v>
          </cell>
          <cell r="CH886">
            <v>0</v>
          </cell>
          <cell r="CI886">
            <v>0</v>
          </cell>
          <cell r="CJ886">
            <v>0</v>
          </cell>
          <cell r="CK886">
            <v>0</v>
          </cell>
          <cell r="CL886">
            <v>0</v>
          </cell>
          <cell r="CM886">
            <v>0</v>
          </cell>
          <cell r="CN886">
            <v>0</v>
          </cell>
          <cell r="CO886">
            <v>0</v>
          </cell>
          <cell r="CP886">
            <v>0</v>
          </cell>
          <cell r="CQ886">
            <v>0</v>
          </cell>
          <cell r="CR886">
            <v>0</v>
          </cell>
          <cell r="CS886">
            <v>0</v>
          </cell>
          <cell r="CT886">
            <v>0</v>
          </cell>
          <cell r="CU886">
            <v>0</v>
          </cell>
          <cell r="CV886">
            <v>0</v>
          </cell>
          <cell r="CW886">
            <v>0</v>
          </cell>
          <cell r="CX886">
            <v>0</v>
          </cell>
          <cell r="CY886">
            <v>0</v>
          </cell>
          <cell r="CZ886">
            <v>0</v>
          </cell>
          <cell r="DA886">
            <v>0</v>
          </cell>
          <cell r="DB886">
            <v>0</v>
          </cell>
          <cell r="DC886">
            <v>0</v>
          </cell>
          <cell r="DD886">
            <v>0</v>
          </cell>
          <cell r="DE886">
            <v>0</v>
          </cell>
          <cell r="DF886">
            <v>0</v>
          </cell>
          <cell r="DG886">
            <v>0</v>
          </cell>
          <cell r="DH886">
            <v>0</v>
          </cell>
          <cell r="DI886">
            <v>0</v>
          </cell>
          <cell r="DJ886">
            <v>0</v>
          </cell>
          <cell r="DK886">
            <v>0</v>
          </cell>
          <cell r="DL886">
            <v>0</v>
          </cell>
          <cell r="DM886">
            <v>0</v>
          </cell>
          <cell r="DN886">
            <v>0</v>
          </cell>
          <cell r="DO886">
            <v>0</v>
          </cell>
          <cell r="DP886">
            <v>0</v>
          </cell>
          <cell r="DQ886">
            <v>0</v>
          </cell>
          <cell r="DR886">
            <v>0</v>
          </cell>
          <cell r="DS886">
            <v>0</v>
          </cell>
          <cell r="DT886">
            <v>0</v>
          </cell>
          <cell r="DU886">
            <v>0</v>
          </cell>
          <cell r="DV886">
            <v>0</v>
          </cell>
          <cell r="DW886">
            <v>0</v>
          </cell>
          <cell r="DX886">
            <v>0</v>
          </cell>
          <cell r="DY886">
            <v>0</v>
          </cell>
          <cell r="DZ886">
            <v>0</v>
          </cell>
          <cell r="EA886">
            <v>0</v>
          </cell>
          <cell r="EB886">
            <v>0</v>
          </cell>
          <cell r="EC886">
            <v>0</v>
          </cell>
          <cell r="ED886">
            <v>0</v>
          </cell>
        </row>
        <row r="887">
          <cell r="F887">
            <v>0</v>
          </cell>
          <cell r="G887">
            <v>-3.1265771553989907E-6</v>
          </cell>
          <cell r="H887">
            <v>0</v>
          </cell>
          <cell r="I887">
            <v>0</v>
          </cell>
          <cell r="J887">
            <v>0</v>
          </cell>
          <cell r="K887">
            <v>0</v>
          </cell>
          <cell r="L887">
            <v>0</v>
          </cell>
          <cell r="M887">
            <v>0</v>
          </cell>
          <cell r="N887">
            <v>0</v>
          </cell>
          <cell r="O887">
            <v>-2.9900657807502284E-6</v>
          </cell>
          <cell r="P887">
            <v>0</v>
          </cell>
          <cell r="Q887">
            <v>-2.8292650995354052E-6</v>
          </cell>
          <cell r="R887">
            <v>-2.9212954544277636E-7</v>
          </cell>
          <cell r="S887">
            <v>0</v>
          </cell>
          <cell r="T887">
            <v>0</v>
          </cell>
          <cell r="U887">
            <v>0</v>
          </cell>
          <cell r="V887">
            <v>0</v>
          </cell>
          <cell r="W887">
            <v>0</v>
          </cell>
          <cell r="X887">
            <v>0</v>
          </cell>
          <cell r="Y887">
            <v>0</v>
          </cell>
          <cell r="Z887">
            <v>0</v>
          </cell>
          <cell r="AA887">
            <v>0</v>
          </cell>
          <cell r="AB887">
            <v>0</v>
          </cell>
          <cell r="AC887">
            <v>0</v>
          </cell>
          <cell r="AD887">
            <v>-2.8258807418524157E-6</v>
          </cell>
          <cell r="AE887">
            <v>-3.7782024975285822E-7</v>
          </cell>
          <cell r="AF887">
            <v>0</v>
          </cell>
          <cell r="AG887">
            <v>0</v>
          </cell>
          <cell r="AH887">
            <v>-2.8232176241260731E-6</v>
          </cell>
          <cell r="AI887">
            <v>0</v>
          </cell>
          <cell r="AJ887">
            <v>0</v>
          </cell>
          <cell r="AK887">
            <v>-1.8643695760545143E-6</v>
          </cell>
          <cell r="AL887">
            <v>0</v>
          </cell>
          <cell r="AM887">
            <v>0</v>
          </cell>
          <cell r="AN887">
            <v>0</v>
          </cell>
          <cell r="AO887">
            <v>0</v>
          </cell>
          <cell r="AP887">
            <v>0</v>
          </cell>
          <cell r="AQ887">
            <v>0</v>
          </cell>
          <cell r="AR887">
            <v>-1.1917557216634123E-6</v>
          </cell>
          <cell r="AS887">
            <v>0</v>
          </cell>
          <cell r="AT887">
            <v>-1.5688945680381039E-6</v>
          </cell>
          <cell r="AU887">
            <v>-4.1962410755047586E-6</v>
          </cell>
          <cell r="AV887">
            <v>0</v>
          </cell>
          <cell r="AW887">
            <v>0</v>
          </cell>
          <cell r="AX887">
            <v>0</v>
          </cell>
          <cell r="AY887">
            <v>0</v>
          </cell>
          <cell r="AZ887">
            <v>0</v>
          </cell>
          <cell r="BA887">
            <v>0</v>
          </cell>
          <cell r="BB887">
            <v>-2.9612252454569443E-6</v>
          </cell>
          <cell r="BC887">
            <v>0</v>
          </cell>
          <cell r="BD887">
            <v>-4.1126343646169516E-6</v>
          </cell>
          <cell r="BE887">
            <v>-9.5777254216500296E-7</v>
          </cell>
          <cell r="BF887">
            <v>0</v>
          </cell>
          <cell r="BG887">
            <v>-1.8692288712429672E-6</v>
          </cell>
          <cell r="BH887">
            <v>-1.4075342988917328E-6</v>
          </cell>
          <cell r="BI887">
            <v>0</v>
          </cell>
          <cell r="BJ887">
            <v>-2.3332920804364221E-6</v>
          </cell>
          <cell r="BK887">
            <v>0</v>
          </cell>
          <cell r="BL887">
            <v>-1.2230319796913136E-6</v>
          </cell>
          <cell r="BM887">
            <v>-1.8317984746829552E-6</v>
          </cell>
          <cell r="BN887">
            <v>0</v>
          </cell>
          <cell r="BO887">
            <v>0</v>
          </cell>
          <cell r="BP887">
            <v>-2.9384040800550792E-6</v>
          </cell>
          <cell r="BQ887">
            <v>0</v>
          </cell>
          <cell r="BR887">
            <v>-8.5317730835754446E-7</v>
          </cell>
          <cell r="BS887">
            <v>0</v>
          </cell>
          <cell r="BT887">
            <v>-1.8673001278557422E-6</v>
          </cell>
          <cell r="BU887">
            <v>-2.8437170165318548E-6</v>
          </cell>
          <cell r="BV887">
            <v>0</v>
          </cell>
          <cell r="BW887">
            <v>0</v>
          </cell>
          <cell r="BX887">
            <v>0</v>
          </cell>
          <cell r="BY887">
            <v>0</v>
          </cell>
          <cell r="BZ887">
            <v>-1.2197727023988136E-6</v>
          </cell>
          <cell r="CA887">
            <v>0</v>
          </cell>
          <cell r="CB887">
            <v>0</v>
          </cell>
          <cell r="CC887">
            <v>-2.9037999418335403E-6</v>
          </cell>
          <cell r="CD887">
            <v>-1.1044888523770169E-6</v>
          </cell>
          <cell r="CE887">
            <v>0</v>
          </cell>
          <cell r="CF887">
            <v>0</v>
          </cell>
          <cell r="CG887">
            <v>0</v>
          </cell>
          <cell r="CH887">
            <v>0</v>
          </cell>
          <cell r="CI887">
            <v>0</v>
          </cell>
          <cell r="CJ887">
            <v>0</v>
          </cell>
          <cell r="CK887">
            <v>0</v>
          </cell>
          <cell r="CL887">
            <v>0</v>
          </cell>
          <cell r="CM887">
            <v>0</v>
          </cell>
          <cell r="CN887">
            <v>0</v>
          </cell>
          <cell r="CO887">
            <v>0</v>
          </cell>
          <cell r="CP887">
            <v>0</v>
          </cell>
          <cell r="CQ887">
            <v>0</v>
          </cell>
          <cell r="CR887">
            <v>0</v>
          </cell>
          <cell r="CS887">
            <v>0</v>
          </cell>
          <cell r="CT887">
            <v>0</v>
          </cell>
          <cell r="CU887">
            <v>0</v>
          </cell>
          <cell r="CV887">
            <v>0</v>
          </cell>
          <cell r="CW887">
            <v>0</v>
          </cell>
          <cell r="CX887">
            <v>0</v>
          </cell>
          <cell r="CY887">
            <v>0</v>
          </cell>
          <cell r="CZ887">
            <v>0</v>
          </cell>
          <cell r="DA887">
            <v>0</v>
          </cell>
          <cell r="DB887">
            <v>0</v>
          </cell>
          <cell r="DC887">
            <v>0</v>
          </cell>
          <cell r="DD887">
            <v>0</v>
          </cell>
          <cell r="DE887">
            <v>0</v>
          </cell>
          <cell r="DF887">
            <v>0</v>
          </cell>
          <cell r="DG887">
            <v>0</v>
          </cell>
          <cell r="DH887">
            <v>0</v>
          </cell>
          <cell r="DI887">
            <v>0</v>
          </cell>
          <cell r="DJ887">
            <v>0</v>
          </cell>
          <cell r="DK887">
            <v>0</v>
          </cell>
          <cell r="DL887">
            <v>0</v>
          </cell>
          <cell r="DM887">
            <v>0</v>
          </cell>
          <cell r="DN887">
            <v>0</v>
          </cell>
          <cell r="DO887">
            <v>0</v>
          </cell>
          <cell r="DP887">
            <v>0</v>
          </cell>
          <cell r="DQ887">
            <v>0</v>
          </cell>
          <cell r="DR887">
            <v>0</v>
          </cell>
          <cell r="DS887">
            <v>0</v>
          </cell>
          <cell r="DT887">
            <v>0</v>
          </cell>
          <cell r="DU887">
            <v>0</v>
          </cell>
          <cell r="DV887">
            <v>0</v>
          </cell>
          <cell r="DW887">
            <v>0</v>
          </cell>
          <cell r="DX887">
            <v>0</v>
          </cell>
          <cell r="DY887">
            <v>0</v>
          </cell>
          <cell r="DZ887">
            <v>0</v>
          </cell>
          <cell r="EA887">
            <v>0</v>
          </cell>
          <cell r="EB887">
            <v>0</v>
          </cell>
          <cell r="EC887">
            <v>0</v>
          </cell>
          <cell r="ED887">
            <v>0</v>
          </cell>
          <cell r="EE887">
            <v>0</v>
          </cell>
        </row>
        <row r="888">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0</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0</v>
          </cell>
          <cell r="CB888">
            <v>0</v>
          </cell>
          <cell r="CC888">
            <v>0</v>
          </cell>
          <cell r="CD888">
            <v>0</v>
          </cell>
          <cell r="CE888">
            <v>0</v>
          </cell>
          <cell r="CF888">
            <v>0</v>
          </cell>
          <cell r="CG888">
            <v>0</v>
          </cell>
          <cell r="CH888">
            <v>0</v>
          </cell>
          <cell r="CI888">
            <v>0</v>
          </cell>
          <cell r="CJ888">
            <v>0</v>
          </cell>
          <cell r="CK888">
            <v>0</v>
          </cell>
          <cell r="CL888">
            <v>0</v>
          </cell>
          <cell r="CM888">
            <v>0</v>
          </cell>
          <cell r="CN888">
            <v>0</v>
          </cell>
          <cell r="CO888">
            <v>0</v>
          </cell>
          <cell r="CP888">
            <v>0</v>
          </cell>
          <cell r="CQ888">
            <v>0</v>
          </cell>
          <cell r="CR888">
            <v>0</v>
          </cell>
          <cell r="CS888">
            <v>0</v>
          </cell>
          <cell r="CT888">
            <v>0</v>
          </cell>
          <cell r="CU888">
            <v>0</v>
          </cell>
          <cell r="CV888">
            <v>0</v>
          </cell>
          <cell r="CW888">
            <v>0</v>
          </cell>
          <cell r="CX888">
            <v>0</v>
          </cell>
          <cell r="CY888">
            <v>0</v>
          </cell>
          <cell r="CZ888">
            <v>0</v>
          </cell>
          <cell r="DA888">
            <v>0</v>
          </cell>
          <cell r="DB888">
            <v>0</v>
          </cell>
          <cell r="DC888">
            <v>0</v>
          </cell>
          <cell r="DD888">
            <v>0</v>
          </cell>
          <cell r="DE888">
            <v>0</v>
          </cell>
          <cell r="DF888">
            <v>0</v>
          </cell>
          <cell r="DG888">
            <v>0</v>
          </cell>
          <cell r="DH888">
            <v>0</v>
          </cell>
          <cell r="DI888">
            <v>0</v>
          </cell>
          <cell r="DJ888">
            <v>0</v>
          </cell>
          <cell r="DK888">
            <v>0</v>
          </cell>
          <cell r="DL888">
            <v>0</v>
          </cell>
          <cell r="DM888">
            <v>0</v>
          </cell>
          <cell r="DN888">
            <v>0</v>
          </cell>
          <cell r="DO888">
            <v>0</v>
          </cell>
          <cell r="DP888">
            <v>0</v>
          </cell>
          <cell r="DQ888">
            <v>0</v>
          </cell>
          <cell r="DR888">
            <v>0</v>
          </cell>
          <cell r="DS888">
            <v>0</v>
          </cell>
          <cell r="DT888">
            <v>0</v>
          </cell>
          <cell r="DU888">
            <v>0</v>
          </cell>
          <cell r="DV888">
            <v>0</v>
          </cell>
          <cell r="DW888">
            <v>0</v>
          </cell>
          <cell r="DX888">
            <v>0</v>
          </cell>
          <cell r="DY888">
            <v>0</v>
          </cell>
          <cell r="DZ888">
            <v>0</v>
          </cell>
          <cell r="EA888">
            <v>0</v>
          </cell>
          <cell r="EB888">
            <v>0</v>
          </cell>
          <cell r="EC888">
            <v>0</v>
          </cell>
          <cell r="ED888">
            <v>0</v>
          </cell>
        </row>
        <row r="889">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0</v>
          </cell>
          <cell r="CB889">
            <v>0</v>
          </cell>
          <cell r="CC889">
            <v>0</v>
          </cell>
          <cell r="CD889">
            <v>0</v>
          </cell>
          <cell r="CE889">
            <v>0</v>
          </cell>
          <cell r="CF889">
            <v>0</v>
          </cell>
          <cell r="CG889">
            <v>0</v>
          </cell>
          <cell r="CH889">
            <v>0</v>
          </cell>
          <cell r="CI889">
            <v>0</v>
          </cell>
          <cell r="CJ889">
            <v>0</v>
          </cell>
          <cell r="CK889">
            <v>0</v>
          </cell>
          <cell r="CL889">
            <v>0</v>
          </cell>
          <cell r="CM889">
            <v>0</v>
          </cell>
          <cell r="CN889">
            <v>0</v>
          </cell>
          <cell r="CO889">
            <v>0</v>
          </cell>
          <cell r="CP889">
            <v>0</v>
          </cell>
          <cell r="CQ889">
            <v>0</v>
          </cell>
          <cell r="CR889">
            <v>0</v>
          </cell>
          <cell r="CS889">
            <v>0</v>
          </cell>
          <cell r="CT889">
            <v>0</v>
          </cell>
          <cell r="CU889">
            <v>0</v>
          </cell>
          <cell r="CV889">
            <v>0</v>
          </cell>
          <cell r="CW889">
            <v>0</v>
          </cell>
          <cell r="CX889">
            <v>0</v>
          </cell>
          <cell r="CY889">
            <v>0</v>
          </cell>
          <cell r="CZ889">
            <v>0</v>
          </cell>
          <cell r="DA889">
            <v>0</v>
          </cell>
          <cell r="DB889">
            <v>0</v>
          </cell>
          <cell r="DC889">
            <v>0</v>
          </cell>
          <cell r="DD889">
            <v>0</v>
          </cell>
          <cell r="DE889">
            <v>0</v>
          </cell>
          <cell r="DF889">
            <v>0</v>
          </cell>
          <cell r="DG889">
            <v>0</v>
          </cell>
          <cell r="DH889">
            <v>0</v>
          </cell>
          <cell r="DI889">
            <v>0</v>
          </cell>
          <cell r="DJ889">
            <v>0</v>
          </cell>
          <cell r="DK889">
            <v>0</v>
          </cell>
          <cell r="DL889">
            <v>0</v>
          </cell>
          <cell r="DM889">
            <v>0</v>
          </cell>
          <cell r="DN889">
            <v>0</v>
          </cell>
          <cell r="DO889">
            <v>0</v>
          </cell>
          <cell r="DP889">
            <v>0</v>
          </cell>
          <cell r="DQ889">
            <v>0</v>
          </cell>
          <cell r="DR889">
            <v>0</v>
          </cell>
          <cell r="DS889">
            <v>0</v>
          </cell>
          <cell r="DT889">
            <v>0</v>
          </cell>
          <cell r="DU889">
            <v>0</v>
          </cell>
          <cell r="DV889">
            <v>0</v>
          </cell>
          <cell r="DW889">
            <v>0</v>
          </cell>
          <cell r="DX889">
            <v>0</v>
          </cell>
          <cell r="DY889">
            <v>0</v>
          </cell>
          <cell r="DZ889">
            <v>0</v>
          </cell>
          <cell r="EA889">
            <v>0</v>
          </cell>
          <cell r="EB889">
            <v>0</v>
          </cell>
          <cell r="EC889">
            <v>0</v>
          </cell>
          <cell r="ED889">
            <v>0</v>
          </cell>
        </row>
        <row r="890">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0</v>
          </cell>
          <cell r="CB890">
            <v>0</v>
          </cell>
          <cell r="CC890">
            <v>0</v>
          </cell>
          <cell r="CD890">
            <v>0</v>
          </cell>
          <cell r="CE890">
            <v>0</v>
          </cell>
          <cell r="CF890">
            <v>0</v>
          </cell>
          <cell r="CG890">
            <v>0</v>
          </cell>
          <cell r="CH890">
            <v>0</v>
          </cell>
          <cell r="CI890">
            <v>0</v>
          </cell>
          <cell r="CJ890">
            <v>0</v>
          </cell>
          <cell r="CK890">
            <v>0</v>
          </cell>
          <cell r="CL890">
            <v>0</v>
          </cell>
          <cell r="CM890">
            <v>0</v>
          </cell>
          <cell r="CN890">
            <v>0</v>
          </cell>
          <cell r="CO890">
            <v>0</v>
          </cell>
          <cell r="CP890">
            <v>0</v>
          </cell>
          <cell r="CQ890">
            <v>0</v>
          </cell>
          <cell r="CR890">
            <v>0</v>
          </cell>
          <cell r="CS890">
            <v>0</v>
          </cell>
          <cell r="CT890">
            <v>0</v>
          </cell>
          <cell r="CU890">
            <v>0</v>
          </cell>
          <cell r="CV890">
            <v>0</v>
          </cell>
          <cell r="CW890">
            <v>0</v>
          </cell>
          <cell r="CX890">
            <v>0</v>
          </cell>
          <cell r="CY890">
            <v>0</v>
          </cell>
          <cell r="CZ890">
            <v>0</v>
          </cell>
          <cell r="DA890">
            <v>0</v>
          </cell>
          <cell r="DB890">
            <v>0</v>
          </cell>
          <cell r="DC890">
            <v>0</v>
          </cell>
          <cell r="DD890">
            <v>0</v>
          </cell>
          <cell r="DE890">
            <v>0</v>
          </cell>
          <cell r="DF890">
            <v>0</v>
          </cell>
          <cell r="DG890">
            <v>0</v>
          </cell>
          <cell r="DH890">
            <v>0</v>
          </cell>
          <cell r="DI890">
            <v>0</v>
          </cell>
          <cell r="DJ890">
            <v>0</v>
          </cell>
          <cell r="DK890">
            <v>0</v>
          </cell>
          <cell r="DL890">
            <v>0</v>
          </cell>
          <cell r="DM890">
            <v>0</v>
          </cell>
          <cell r="DN890">
            <v>0</v>
          </cell>
          <cell r="DO890">
            <v>0</v>
          </cell>
          <cell r="DP890">
            <v>0</v>
          </cell>
          <cell r="DQ890">
            <v>0</v>
          </cell>
          <cell r="DR890">
            <v>0</v>
          </cell>
          <cell r="DS890">
            <v>0</v>
          </cell>
          <cell r="DT890">
            <v>0</v>
          </cell>
          <cell r="DU890">
            <v>0</v>
          </cell>
          <cell r="DV890">
            <v>0</v>
          </cell>
          <cell r="DW890">
            <v>0</v>
          </cell>
          <cell r="DX890">
            <v>0</v>
          </cell>
          <cell r="DY890">
            <v>0</v>
          </cell>
          <cell r="DZ890">
            <v>0</v>
          </cell>
          <cell r="EA890">
            <v>0</v>
          </cell>
          <cell r="EB890">
            <v>0</v>
          </cell>
          <cell r="EC890">
            <v>0</v>
          </cell>
          <cell r="ED890">
            <v>0</v>
          </cell>
          <cell r="EE890">
            <v>0</v>
          </cell>
        </row>
        <row r="891">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0</v>
          </cell>
          <cell r="CB891">
            <v>0</v>
          </cell>
          <cell r="CC891">
            <v>0</v>
          </cell>
          <cell r="CD891">
            <v>0</v>
          </cell>
          <cell r="CE891">
            <v>0</v>
          </cell>
          <cell r="CF891">
            <v>0</v>
          </cell>
          <cell r="CG891">
            <v>0</v>
          </cell>
          <cell r="CH891">
            <v>0</v>
          </cell>
          <cell r="CI891">
            <v>0</v>
          </cell>
          <cell r="CJ891">
            <v>0</v>
          </cell>
          <cell r="CK891">
            <v>0</v>
          </cell>
          <cell r="CL891">
            <v>0</v>
          </cell>
          <cell r="CM891">
            <v>0</v>
          </cell>
          <cell r="CN891">
            <v>0</v>
          </cell>
          <cell r="CO891">
            <v>0</v>
          </cell>
          <cell r="CP891">
            <v>0</v>
          </cell>
          <cell r="CQ891">
            <v>0</v>
          </cell>
          <cell r="CR891">
            <v>0</v>
          </cell>
          <cell r="CS891">
            <v>0</v>
          </cell>
          <cell r="CT891">
            <v>0</v>
          </cell>
          <cell r="CU891">
            <v>0</v>
          </cell>
          <cell r="CV891">
            <v>0</v>
          </cell>
          <cell r="CW891">
            <v>0</v>
          </cell>
          <cell r="CX891">
            <v>0</v>
          </cell>
          <cell r="CY891">
            <v>0</v>
          </cell>
          <cell r="CZ891">
            <v>0</v>
          </cell>
          <cell r="DA891">
            <v>0</v>
          </cell>
          <cell r="DB891">
            <v>0</v>
          </cell>
          <cell r="DC891">
            <v>0</v>
          </cell>
          <cell r="DD891">
            <v>0</v>
          </cell>
          <cell r="DE891">
            <v>0</v>
          </cell>
          <cell r="DF891">
            <v>0</v>
          </cell>
          <cell r="DG891">
            <v>0</v>
          </cell>
          <cell r="DH891">
            <v>0</v>
          </cell>
          <cell r="DI891">
            <v>0</v>
          </cell>
          <cell r="DJ891">
            <v>0</v>
          </cell>
          <cell r="DK891">
            <v>0</v>
          </cell>
          <cell r="DL891">
            <v>0</v>
          </cell>
          <cell r="DM891">
            <v>0</v>
          </cell>
          <cell r="DN891">
            <v>0</v>
          </cell>
          <cell r="DO891">
            <v>0</v>
          </cell>
          <cell r="DP891">
            <v>0</v>
          </cell>
          <cell r="DQ891">
            <v>0</v>
          </cell>
          <cell r="DR891">
            <v>0</v>
          </cell>
          <cell r="DS891">
            <v>0</v>
          </cell>
          <cell r="DT891">
            <v>0</v>
          </cell>
          <cell r="DU891">
            <v>0</v>
          </cell>
          <cell r="DV891">
            <v>0</v>
          </cell>
          <cell r="DW891">
            <v>0</v>
          </cell>
          <cell r="DX891">
            <v>0</v>
          </cell>
          <cell r="DY891">
            <v>0</v>
          </cell>
          <cell r="DZ891">
            <v>0</v>
          </cell>
          <cell r="EA891">
            <v>0</v>
          </cell>
          <cell r="EB891">
            <v>0</v>
          </cell>
          <cell r="EC891">
            <v>0</v>
          </cell>
          <cell r="ED891">
            <v>0</v>
          </cell>
          <cell r="EE891">
            <v>0</v>
          </cell>
        </row>
        <row r="892">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0</v>
          </cell>
          <cell r="CB892">
            <v>0</v>
          </cell>
          <cell r="CC892">
            <v>0</v>
          </cell>
          <cell r="CD892">
            <v>0</v>
          </cell>
          <cell r="CE892">
            <v>0</v>
          </cell>
          <cell r="CF892">
            <v>0</v>
          </cell>
          <cell r="CG892">
            <v>0</v>
          </cell>
          <cell r="CH892">
            <v>0</v>
          </cell>
          <cell r="CI892">
            <v>0</v>
          </cell>
          <cell r="CJ892">
            <v>0</v>
          </cell>
          <cell r="CK892">
            <v>0</v>
          </cell>
          <cell r="CL892">
            <v>0</v>
          </cell>
          <cell r="CM892">
            <v>0</v>
          </cell>
          <cell r="CN892">
            <v>0</v>
          </cell>
          <cell r="CO892">
            <v>0</v>
          </cell>
          <cell r="CP892">
            <v>0</v>
          </cell>
          <cell r="CQ892">
            <v>0</v>
          </cell>
          <cell r="CR892">
            <v>0</v>
          </cell>
          <cell r="CS892">
            <v>0</v>
          </cell>
          <cell r="CT892">
            <v>0</v>
          </cell>
          <cell r="CU892">
            <v>0</v>
          </cell>
          <cell r="CV892">
            <v>0</v>
          </cell>
          <cell r="CW892">
            <v>0</v>
          </cell>
          <cell r="CX892">
            <v>0</v>
          </cell>
          <cell r="CY892">
            <v>0</v>
          </cell>
          <cell r="CZ892">
            <v>0</v>
          </cell>
          <cell r="DA892">
            <v>0</v>
          </cell>
          <cell r="DB892">
            <v>0</v>
          </cell>
          <cell r="DC892">
            <v>0</v>
          </cell>
          <cell r="DD892">
            <v>0</v>
          </cell>
          <cell r="DE892">
            <v>0</v>
          </cell>
          <cell r="DF892">
            <v>0</v>
          </cell>
          <cell r="DG892">
            <v>0</v>
          </cell>
          <cell r="DH892">
            <v>0</v>
          </cell>
          <cell r="DI892">
            <v>0</v>
          </cell>
          <cell r="DJ892">
            <v>0</v>
          </cell>
          <cell r="DK892">
            <v>0</v>
          </cell>
          <cell r="DL892">
            <v>0</v>
          </cell>
          <cell r="DM892">
            <v>0</v>
          </cell>
          <cell r="DN892">
            <v>0</v>
          </cell>
          <cell r="DO892">
            <v>0</v>
          </cell>
          <cell r="DP892">
            <v>0</v>
          </cell>
          <cell r="DQ892">
            <v>0</v>
          </cell>
          <cell r="DR892">
            <v>0</v>
          </cell>
          <cell r="DS892">
            <v>0</v>
          </cell>
          <cell r="DT892">
            <v>0</v>
          </cell>
          <cell r="DU892">
            <v>0</v>
          </cell>
          <cell r="DV892">
            <v>0</v>
          </cell>
          <cell r="DW892">
            <v>0</v>
          </cell>
          <cell r="DX892">
            <v>0</v>
          </cell>
          <cell r="DY892">
            <v>0</v>
          </cell>
          <cell r="DZ892">
            <v>0</v>
          </cell>
          <cell r="EA892">
            <v>0</v>
          </cell>
          <cell r="EB892">
            <v>0</v>
          </cell>
          <cell r="EC892">
            <v>0</v>
          </cell>
          <cell r="ED892">
            <v>0</v>
          </cell>
          <cell r="EE892">
            <v>0</v>
          </cell>
        </row>
        <row r="893">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0</v>
          </cell>
          <cell r="CB893">
            <v>0</v>
          </cell>
          <cell r="CC893">
            <v>0</v>
          </cell>
          <cell r="CD893">
            <v>0</v>
          </cell>
          <cell r="CE893">
            <v>0</v>
          </cell>
          <cell r="CF893">
            <v>0</v>
          </cell>
          <cell r="CG893">
            <v>0</v>
          </cell>
          <cell r="CH893">
            <v>0</v>
          </cell>
          <cell r="CI893">
            <v>0</v>
          </cell>
          <cell r="CJ893">
            <v>0</v>
          </cell>
          <cell r="CK893">
            <v>0</v>
          </cell>
          <cell r="CL893">
            <v>0</v>
          </cell>
          <cell r="CM893">
            <v>0</v>
          </cell>
          <cell r="CN893">
            <v>0</v>
          </cell>
          <cell r="CO893">
            <v>0</v>
          </cell>
          <cell r="CP893">
            <v>0</v>
          </cell>
          <cell r="CQ893">
            <v>0</v>
          </cell>
          <cell r="CR893">
            <v>0</v>
          </cell>
          <cell r="CS893">
            <v>0</v>
          </cell>
          <cell r="CT893">
            <v>0</v>
          </cell>
          <cell r="CU893">
            <v>0</v>
          </cell>
          <cell r="CV893">
            <v>0</v>
          </cell>
          <cell r="CW893">
            <v>0</v>
          </cell>
          <cell r="CX893">
            <v>0</v>
          </cell>
          <cell r="CY893">
            <v>0</v>
          </cell>
          <cell r="CZ893">
            <v>0</v>
          </cell>
          <cell r="DA893">
            <v>0</v>
          </cell>
          <cell r="DB893">
            <v>0</v>
          </cell>
          <cell r="DC893">
            <v>0</v>
          </cell>
          <cell r="DD893">
            <v>0</v>
          </cell>
          <cell r="DE893">
            <v>0</v>
          </cell>
          <cell r="DF893">
            <v>0</v>
          </cell>
          <cell r="DG893">
            <v>0</v>
          </cell>
          <cell r="DH893">
            <v>0</v>
          </cell>
          <cell r="DI893">
            <v>0</v>
          </cell>
          <cell r="DJ893">
            <v>0</v>
          </cell>
          <cell r="DK893">
            <v>0</v>
          </cell>
          <cell r="DL893">
            <v>0</v>
          </cell>
          <cell r="DM893">
            <v>0</v>
          </cell>
          <cell r="DN893">
            <v>0</v>
          </cell>
          <cell r="DO893">
            <v>0</v>
          </cell>
          <cell r="DP893">
            <v>0</v>
          </cell>
          <cell r="DQ893">
            <v>0</v>
          </cell>
          <cell r="DR893">
            <v>0</v>
          </cell>
          <cell r="DS893">
            <v>0</v>
          </cell>
          <cell r="DT893">
            <v>0</v>
          </cell>
          <cell r="DU893">
            <v>0</v>
          </cell>
          <cell r="DV893">
            <v>0</v>
          </cell>
          <cell r="DW893">
            <v>0</v>
          </cell>
          <cell r="DX893">
            <v>0</v>
          </cell>
          <cell r="DY893">
            <v>0</v>
          </cell>
          <cell r="DZ893">
            <v>0</v>
          </cell>
          <cell r="EA893">
            <v>0</v>
          </cell>
          <cell r="EB893">
            <v>0</v>
          </cell>
          <cell r="EC893">
            <v>0</v>
          </cell>
          <cell r="ED893">
            <v>0</v>
          </cell>
          <cell r="EE893">
            <v>0</v>
          </cell>
        </row>
        <row r="894">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0</v>
          </cell>
          <cell r="CB894">
            <v>0</v>
          </cell>
          <cell r="CC894">
            <v>0</v>
          </cell>
          <cell r="CD894">
            <v>0</v>
          </cell>
          <cell r="CE894">
            <v>0</v>
          </cell>
          <cell r="CF894">
            <v>0</v>
          </cell>
          <cell r="CG894">
            <v>0</v>
          </cell>
          <cell r="CH894">
            <v>0</v>
          </cell>
          <cell r="CI894">
            <v>0</v>
          </cell>
          <cell r="CJ894">
            <v>0</v>
          </cell>
          <cell r="CK894">
            <v>0</v>
          </cell>
          <cell r="CL894">
            <v>0</v>
          </cell>
          <cell r="CM894">
            <v>0</v>
          </cell>
          <cell r="CN894">
            <v>0</v>
          </cell>
          <cell r="CO894">
            <v>0</v>
          </cell>
          <cell r="CP894">
            <v>0</v>
          </cell>
          <cell r="CQ894">
            <v>0</v>
          </cell>
          <cell r="CR894">
            <v>0</v>
          </cell>
          <cell r="CS894">
            <v>0</v>
          </cell>
          <cell r="CT894">
            <v>0</v>
          </cell>
          <cell r="CU894">
            <v>0</v>
          </cell>
          <cell r="CV894">
            <v>0</v>
          </cell>
          <cell r="CW894">
            <v>0</v>
          </cell>
          <cell r="CX894">
            <v>0</v>
          </cell>
          <cell r="CY894">
            <v>0</v>
          </cell>
          <cell r="CZ894">
            <v>0</v>
          </cell>
          <cell r="DA894">
            <v>0</v>
          </cell>
          <cell r="DB894">
            <v>0</v>
          </cell>
          <cell r="DC894">
            <v>0</v>
          </cell>
          <cell r="DD894">
            <v>0</v>
          </cell>
          <cell r="DE894">
            <v>0</v>
          </cell>
          <cell r="DF894">
            <v>0</v>
          </cell>
          <cell r="DG894">
            <v>0</v>
          </cell>
          <cell r="DH894">
            <v>0</v>
          </cell>
          <cell r="DI894">
            <v>0</v>
          </cell>
          <cell r="DJ894">
            <v>0</v>
          </cell>
          <cell r="DK894">
            <v>0</v>
          </cell>
          <cell r="DL894">
            <v>0</v>
          </cell>
          <cell r="DM894">
            <v>0</v>
          </cell>
          <cell r="DN894">
            <v>0</v>
          </cell>
          <cell r="DO894">
            <v>0</v>
          </cell>
          <cell r="DP894">
            <v>0</v>
          </cell>
          <cell r="DQ894">
            <v>0</v>
          </cell>
          <cell r="DR894">
            <v>0</v>
          </cell>
          <cell r="DS894">
            <v>0</v>
          </cell>
          <cell r="DT894">
            <v>0</v>
          </cell>
          <cell r="DU894">
            <v>0</v>
          </cell>
          <cell r="DV894">
            <v>0</v>
          </cell>
          <cell r="DW894">
            <v>0</v>
          </cell>
          <cell r="DX894">
            <v>0</v>
          </cell>
          <cell r="DY894">
            <v>0</v>
          </cell>
          <cell r="DZ894">
            <v>0</v>
          </cell>
          <cell r="EA894">
            <v>0</v>
          </cell>
          <cell r="EB894">
            <v>0</v>
          </cell>
          <cell r="EC894">
            <v>0</v>
          </cell>
          <cell r="ED894">
            <v>0</v>
          </cell>
          <cell r="EE894">
            <v>0</v>
          </cell>
        </row>
        <row r="895">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0</v>
          </cell>
          <cell r="CB895">
            <v>0</v>
          </cell>
          <cell r="CC895">
            <v>0</v>
          </cell>
          <cell r="CD895">
            <v>0</v>
          </cell>
          <cell r="CE895">
            <v>0</v>
          </cell>
          <cell r="CF895">
            <v>0</v>
          </cell>
          <cell r="CG895">
            <v>0</v>
          </cell>
          <cell r="CH895">
            <v>0</v>
          </cell>
          <cell r="CI895">
            <v>0</v>
          </cell>
          <cell r="CJ895">
            <v>0</v>
          </cell>
          <cell r="CK895">
            <v>0</v>
          </cell>
          <cell r="CL895">
            <v>0</v>
          </cell>
          <cell r="CM895">
            <v>0</v>
          </cell>
          <cell r="CN895">
            <v>0</v>
          </cell>
          <cell r="CO895">
            <v>0</v>
          </cell>
          <cell r="CP895">
            <v>0</v>
          </cell>
          <cell r="CQ895">
            <v>0</v>
          </cell>
          <cell r="CR895">
            <v>0</v>
          </cell>
          <cell r="CS895">
            <v>0</v>
          </cell>
          <cell r="CT895">
            <v>0</v>
          </cell>
          <cell r="CU895">
            <v>0</v>
          </cell>
          <cell r="CV895">
            <v>0</v>
          </cell>
          <cell r="CW895">
            <v>0</v>
          </cell>
          <cell r="CX895">
            <v>0</v>
          </cell>
          <cell r="CY895">
            <v>0</v>
          </cell>
          <cell r="CZ895">
            <v>0</v>
          </cell>
          <cell r="DA895">
            <v>0</v>
          </cell>
          <cell r="DB895">
            <v>0</v>
          </cell>
          <cell r="DC895">
            <v>0</v>
          </cell>
          <cell r="DD895">
            <v>0</v>
          </cell>
          <cell r="DE895">
            <v>0</v>
          </cell>
          <cell r="DF895">
            <v>0</v>
          </cell>
          <cell r="DG895">
            <v>0</v>
          </cell>
          <cell r="DH895">
            <v>0</v>
          </cell>
          <cell r="DI895">
            <v>0</v>
          </cell>
          <cell r="DJ895">
            <v>0</v>
          </cell>
          <cell r="DK895">
            <v>0</v>
          </cell>
          <cell r="DL895">
            <v>0</v>
          </cell>
          <cell r="DM895">
            <v>0</v>
          </cell>
          <cell r="DN895">
            <v>0</v>
          </cell>
          <cell r="DO895">
            <v>0</v>
          </cell>
          <cell r="DP895">
            <v>0</v>
          </cell>
          <cell r="DQ895">
            <v>0</v>
          </cell>
          <cell r="DR895">
            <v>0</v>
          </cell>
          <cell r="DS895">
            <v>0</v>
          </cell>
          <cell r="DT895">
            <v>0</v>
          </cell>
          <cell r="DU895">
            <v>0</v>
          </cell>
          <cell r="DV895">
            <v>0</v>
          </cell>
          <cell r="DW895">
            <v>0</v>
          </cell>
          <cell r="DX895">
            <v>0</v>
          </cell>
          <cell r="DY895">
            <v>0</v>
          </cell>
          <cell r="DZ895">
            <v>0</v>
          </cell>
          <cell r="EA895">
            <v>0</v>
          </cell>
          <cell r="EB895">
            <v>0</v>
          </cell>
          <cell r="EC895">
            <v>0</v>
          </cell>
          <cell r="ED895">
            <v>0</v>
          </cell>
          <cell r="EE895">
            <v>0</v>
          </cell>
        </row>
        <row r="896">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0</v>
          </cell>
          <cell r="CB896">
            <v>0</v>
          </cell>
          <cell r="CC896">
            <v>0</v>
          </cell>
          <cell r="CD896">
            <v>0</v>
          </cell>
          <cell r="CE896">
            <v>0</v>
          </cell>
          <cell r="CF896">
            <v>0</v>
          </cell>
          <cell r="CG896">
            <v>0</v>
          </cell>
          <cell r="CH896">
            <v>0</v>
          </cell>
          <cell r="CI896">
            <v>0</v>
          </cell>
          <cell r="CJ896">
            <v>0</v>
          </cell>
          <cell r="CK896">
            <v>0</v>
          </cell>
          <cell r="CL896">
            <v>0</v>
          </cell>
          <cell r="CM896">
            <v>0</v>
          </cell>
          <cell r="CN896">
            <v>0</v>
          </cell>
          <cell r="CO896">
            <v>0</v>
          </cell>
          <cell r="CP896">
            <v>0</v>
          </cell>
          <cell r="CQ896">
            <v>0</v>
          </cell>
          <cell r="CR896">
            <v>0</v>
          </cell>
          <cell r="CS896">
            <v>0</v>
          </cell>
          <cell r="CT896">
            <v>0</v>
          </cell>
          <cell r="CU896">
            <v>0</v>
          </cell>
          <cell r="CV896">
            <v>0</v>
          </cell>
          <cell r="CW896">
            <v>0</v>
          </cell>
          <cell r="CX896">
            <v>0</v>
          </cell>
          <cell r="CY896">
            <v>0</v>
          </cell>
          <cell r="CZ896">
            <v>0</v>
          </cell>
          <cell r="DA896">
            <v>0</v>
          </cell>
          <cell r="DB896">
            <v>0</v>
          </cell>
          <cell r="DC896">
            <v>0</v>
          </cell>
          <cell r="DD896">
            <v>0</v>
          </cell>
          <cell r="DE896">
            <v>0</v>
          </cell>
          <cell r="DF896">
            <v>0</v>
          </cell>
          <cell r="DG896">
            <v>0</v>
          </cell>
          <cell r="DH896">
            <v>0</v>
          </cell>
          <cell r="DI896">
            <v>0</v>
          </cell>
          <cell r="DJ896">
            <v>0</v>
          </cell>
          <cell r="DK896">
            <v>0</v>
          </cell>
          <cell r="DL896">
            <v>0</v>
          </cell>
          <cell r="DM896">
            <v>0</v>
          </cell>
          <cell r="DN896">
            <v>0</v>
          </cell>
          <cell r="DO896">
            <v>0</v>
          </cell>
          <cell r="DP896">
            <v>0</v>
          </cell>
          <cell r="DQ896">
            <v>0</v>
          </cell>
          <cell r="DR896">
            <v>0</v>
          </cell>
          <cell r="DS896">
            <v>0</v>
          </cell>
          <cell r="DT896">
            <v>0</v>
          </cell>
          <cell r="DU896">
            <v>0</v>
          </cell>
          <cell r="DV896">
            <v>0</v>
          </cell>
          <cell r="DW896">
            <v>0</v>
          </cell>
          <cell r="DX896">
            <v>0</v>
          </cell>
          <cell r="DY896">
            <v>0</v>
          </cell>
          <cell r="DZ896">
            <v>0</v>
          </cell>
          <cell r="EA896">
            <v>0</v>
          </cell>
          <cell r="EB896">
            <v>0</v>
          </cell>
          <cell r="EC896">
            <v>0</v>
          </cell>
          <cell r="ED896">
            <v>0</v>
          </cell>
          <cell r="EE896">
            <v>0</v>
          </cell>
        </row>
        <row r="897">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cell r="BZ897">
            <v>0</v>
          </cell>
          <cell r="CA897">
            <v>0</v>
          </cell>
          <cell r="CB897">
            <v>0</v>
          </cell>
          <cell r="CC897">
            <v>0</v>
          </cell>
          <cell r="CD897">
            <v>0</v>
          </cell>
          <cell r="CE897">
            <v>0</v>
          </cell>
          <cell r="CF897">
            <v>0</v>
          </cell>
          <cell r="CG897">
            <v>0</v>
          </cell>
          <cell r="CH897">
            <v>0</v>
          </cell>
          <cell r="CI897">
            <v>0</v>
          </cell>
          <cell r="CJ897">
            <v>0</v>
          </cell>
          <cell r="CK897">
            <v>0</v>
          </cell>
          <cell r="CL897">
            <v>0</v>
          </cell>
          <cell r="CM897">
            <v>0</v>
          </cell>
          <cell r="CN897">
            <v>0</v>
          </cell>
          <cell r="CO897">
            <v>0</v>
          </cell>
          <cell r="CP897">
            <v>0</v>
          </cell>
          <cell r="CQ897">
            <v>0</v>
          </cell>
          <cell r="CR897">
            <v>0</v>
          </cell>
          <cell r="CS897">
            <v>0</v>
          </cell>
          <cell r="CT897">
            <v>0</v>
          </cell>
          <cell r="CU897">
            <v>0</v>
          </cell>
          <cell r="CV897">
            <v>0</v>
          </cell>
          <cell r="CW897">
            <v>0</v>
          </cell>
          <cell r="CX897">
            <v>0</v>
          </cell>
          <cell r="CY897">
            <v>0</v>
          </cell>
          <cell r="CZ897">
            <v>0</v>
          </cell>
          <cell r="DA897">
            <v>0</v>
          </cell>
          <cell r="DB897">
            <v>0</v>
          </cell>
          <cell r="DC897">
            <v>0</v>
          </cell>
          <cell r="DD897">
            <v>0</v>
          </cell>
          <cell r="DE897">
            <v>0</v>
          </cell>
          <cell r="DF897">
            <v>0</v>
          </cell>
          <cell r="DG897">
            <v>0</v>
          </cell>
          <cell r="DH897">
            <v>0</v>
          </cell>
          <cell r="DI897">
            <v>0</v>
          </cell>
          <cell r="DJ897">
            <v>0</v>
          </cell>
          <cell r="DK897">
            <v>0</v>
          </cell>
          <cell r="DL897">
            <v>0</v>
          </cell>
          <cell r="DM897">
            <v>0</v>
          </cell>
          <cell r="DN897">
            <v>0</v>
          </cell>
          <cell r="DO897">
            <v>0</v>
          </cell>
          <cell r="DP897">
            <v>0</v>
          </cell>
          <cell r="DQ897">
            <v>0</v>
          </cell>
          <cell r="DR897">
            <v>0</v>
          </cell>
          <cell r="DS897">
            <v>0</v>
          </cell>
          <cell r="DT897">
            <v>0</v>
          </cell>
          <cell r="DU897">
            <v>0</v>
          </cell>
          <cell r="DV897">
            <v>0</v>
          </cell>
          <cell r="DW897">
            <v>0</v>
          </cell>
          <cell r="DX897">
            <v>0</v>
          </cell>
          <cell r="DY897">
            <v>0</v>
          </cell>
          <cell r="DZ897">
            <v>0</v>
          </cell>
          <cell r="EA897">
            <v>0</v>
          </cell>
          <cell r="EB897">
            <v>0</v>
          </cell>
          <cell r="EC897">
            <v>0</v>
          </cell>
          <cell r="ED897">
            <v>0</v>
          </cell>
        </row>
        <row r="898">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0</v>
          </cell>
          <cell r="CB898">
            <v>0</v>
          </cell>
          <cell r="CC898">
            <v>0</v>
          </cell>
          <cell r="CD898">
            <v>0</v>
          </cell>
          <cell r="CE898">
            <v>0</v>
          </cell>
          <cell r="CF898">
            <v>0</v>
          </cell>
          <cell r="CG898">
            <v>0</v>
          </cell>
          <cell r="CH898">
            <v>0</v>
          </cell>
          <cell r="CI898">
            <v>0</v>
          </cell>
          <cell r="CJ898">
            <v>0</v>
          </cell>
          <cell r="CK898">
            <v>0</v>
          </cell>
          <cell r="CL898">
            <v>0</v>
          </cell>
          <cell r="CM898">
            <v>0</v>
          </cell>
          <cell r="CN898">
            <v>0</v>
          </cell>
          <cell r="CO898">
            <v>0</v>
          </cell>
          <cell r="CP898">
            <v>0</v>
          </cell>
          <cell r="CQ898">
            <v>0</v>
          </cell>
          <cell r="CR898">
            <v>0</v>
          </cell>
          <cell r="CS898">
            <v>0</v>
          </cell>
          <cell r="CT898">
            <v>0</v>
          </cell>
          <cell r="CU898">
            <v>0</v>
          </cell>
          <cell r="CV898">
            <v>0</v>
          </cell>
          <cell r="CW898">
            <v>0</v>
          </cell>
          <cell r="CX898">
            <v>0</v>
          </cell>
          <cell r="CY898">
            <v>0</v>
          </cell>
          <cell r="CZ898">
            <v>0</v>
          </cell>
          <cell r="DA898">
            <v>0</v>
          </cell>
          <cell r="DB898">
            <v>0</v>
          </cell>
          <cell r="DC898">
            <v>0</v>
          </cell>
          <cell r="DD898">
            <v>0</v>
          </cell>
          <cell r="DE898">
            <v>0</v>
          </cell>
          <cell r="DF898">
            <v>0</v>
          </cell>
          <cell r="DG898">
            <v>0</v>
          </cell>
          <cell r="DH898">
            <v>0</v>
          </cell>
          <cell r="DI898">
            <v>0</v>
          </cell>
          <cell r="DJ898">
            <v>0</v>
          </cell>
          <cell r="DK898">
            <v>0</v>
          </cell>
          <cell r="DL898">
            <v>0</v>
          </cell>
          <cell r="DM898">
            <v>0</v>
          </cell>
          <cell r="DN898">
            <v>0</v>
          </cell>
          <cell r="DO898">
            <v>0</v>
          </cell>
          <cell r="DP898">
            <v>0</v>
          </cell>
          <cell r="DQ898">
            <v>0</v>
          </cell>
          <cell r="DR898">
            <v>0</v>
          </cell>
          <cell r="DS898">
            <v>0</v>
          </cell>
          <cell r="DT898">
            <v>0</v>
          </cell>
          <cell r="DU898">
            <v>0</v>
          </cell>
          <cell r="DV898">
            <v>0</v>
          </cell>
          <cell r="DW898">
            <v>0</v>
          </cell>
          <cell r="DX898">
            <v>0</v>
          </cell>
          <cell r="DY898">
            <v>0</v>
          </cell>
          <cell r="DZ898">
            <v>0</v>
          </cell>
          <cell r="EA898">
            <v>0</v>
          </cell>
          <cell r="EB898">
            <v>0</v>
          </cell>
          <cell r="EC898">
            <v>0</v>
          </cell>
          <cell r="ED898">
            <v>0</v>
          </cell>
          <cell r="EE898">
            <v>0</v>
          </cell>
        </row>
        <row r="899">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0</v>
          </cell>
          <cell r="CB899">
            <v>0</v>
          </cell>
          <cell r="CC899">
            <v>0</v>
          </cell>
          <cell r="CD899">
            <v>0</v>
          </cell>
          <cell r="CE899">
            <v>0</v>
          </cell>
          <cell r="CF899">
            <v>0</v>
          </cell>
          <cell r="CG899">
            <v>0</v>
          </cell>
          <cell r="CH899">
            <v>0</v>
          </cell>
          <cell r="CI899">
            <v>0</v>
          </cell>
          <cell r="CJ899">
            <v>0</v>
          </cell>
          <cell r="CK899">
            <v>0</v>
          </cell>
          <cell r="CL899">
            <v>0</v>
          </cell>
          <cell r="CM899">
            <v>0</v>
          </cell>
          <cell r="CN899">
            <v>0</v>
          </cell>
          <cell r="CO899">
            <v>0</v>
          </cell>
          <cell r="CP899">
            <v>0</v>
          </cell>
          <cell r="CQ899">
            <v>0</v>
          </cell>
          <cell r="CR899">
            <v>0</v>
          </cell>
          <cell r="CS899">
            <v>0</v>
          </cell>
          <cell r="CT899">
            <v>0</v>
          </cell>
          <cell r="CU899">
            <v>0</v>
          </cell>
          <cell r="CV899">
            <v>0</v>
          </cell>
          <cell r="CW899">
            <v>0</v>
          </cell>
          <cell r="CX899">
            <v>0</v>
          </cell>
          <cell r="CY899">
            <v>0</v>
          </cell>
          <cell r="CZ899">
            <v>0</v>
          </cell>
          <cell r="DA899">
            <v>0</v>
          </cell>
          <cell r="DB899">
            <v>0</v>
          </cell>
          <cell r="DC899">
            <v>0</v>
          </cell>
          <cell r="DD899">
            <v>0</v>
          </cell>
          <cell r="DE899">
            <v>0</v>
          </cell>
          <cell r="DF899">
            <v>0</v>
          </cell>
          <cell r="DG899">
            <v>0</v>
          </cell>
          <cell r="DH899">
            <v>0</v>
          </cell>
          <cell r="DI899">
            <v>0</v>
          </cell>
          <cell r="DJ899">
            <v>0</v>
          </cell>
          <cell r="DK899">
            <v>0</v>
          </cell>
          <cell r="DL899">
            <v>0</v>
          </cell>
          <cell r="DM899">
            <v>0</v>
          </cell>
          <cell r="DN899">
            <v>0</v>
          </cell>
          <cell r="DO899">
            <v>0</v>
          </cell>
          <cell r="DP899">
            <v>0</v>
          </cell>
          <cell r="DQ899">
            <v>0</v>
          </cell>
          <cell r="DR899">
            <v>0</v>
          </cell>
          <cell r="DS899">
            <v>0</v>
          </cell>
          <cell r="DT899">
            <v>0</v>
          </cell>
          <cell r="DU899">
            <v>0</v>
          </cell>
          <cell r="DV899">
            <v>0</v>
          </cell>
          <cell r="DW899">
            <v>0</v>
          </cell>
          <cell r="DX899">
            <v>0</v>
          </cell>
          <cell r="DY899">
            <v>0</v>
          </cell>
          <cell r="DZ899">
            <v>0</v>
          </cell>
          <cell r="EA899">
            <v>0</v>
          </cell>
          <cell r="EB899">
            <v>0</v>
          </cell>
          <cell r="EC899">
            <v>0</v>
          </cell>
          <cell r="ED899">
            <v>0</v>
          </cell>
        </row>
        <row r="900">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0</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0</v>
          </cell>
          <cell r="BZ900">
            <v>0</v>
          </cell>
          <cell r="CA900">
            <v>0</v>
          </cell>
          <cell r="CB900">
            <v>0</v>
          </cell>
          <cell r="CC900">
            <v>0</v>
          </cell>
          <cell r="CD900">
            <v>0</v>
          </cell>
          <cell r="CE900">
            <v>0</v>
          </cell>
          <cell r="CF900">
            <v>0</v>
          </cell>
          <cell r="CG900">
            <v>0</v>
          </cell>
          <cell r="CH900">
            <v>0</v>
          </cell>
          <cell r="CI900">
            <v>0</v>
          </cell>
          <cell r="CJ900">
            <v>0</v>
          </cell>
          <cell r="CK900">
            <v>0</v>
          </cell>
          <cell r="CL900">
            <v>0</v>
          </cell>
          <cell r="CM900">
            <v>0</v>
          </cell>
          <cell r="CN900">
            <v>0</v>
          </cell>
          <cell r="CO900">
            <v>0</v>
          </cell>
          <cell r="CP900">
            <v>0</v>
          </cell>
          <cell r="CQ900">
            <v>0</v>
          </cell>
          <cell r="CR900">
            <v>0</v>
          </cell>
          <cell r="CS900">
            <v>0</v>
          </cell>
          <cell r="CT900">
            <v>0</v>
          </cell>
          <cell r="CU900">
            <v>0</v>
          </cell>
          <cell r="CV900">
            <v>0</v>
          </cell>
          <cell r="CW900">
            <v>0</v>
          </cell>
          <cell r="CX900">
            <v>0</v>
          </cell>
          <cell r="CY900">
            <v>0</v>
          </cell>
          <cell r="CZ900">
            <v>0</v>
          </cell>
          <cell r="DA900">
            <v>0</v>
          </cell>
          <cell r="DB900">
            <v>0</v>
          </cell>
          <cell r="DC900">
            <v>0</v>
          </cell>
          <cell r="DD900">
            <v>0</v>
          </cell>
          <cell r="DE900">
            <v>0</v>
          </cell>
          <cell r="DF900">
            <v>0</v>
          </cell>
          <cell r="DG900">
            <v>0</v>
          </cell>
          <cell r="DH900">
            <v>0</v>
          </cell>
          <cell r="DI900">
            <v>0</v>
          </cell>
          <cell r="DJ900">
            <v>0</v>
          </cell>
          <cell r="DK900">
            <v>0</v>
          </cell>
          <cell r="DL900">
            <v>0</v>
          </cell>
          <cell r="DM900">
            <v>0</v>
          </cell>
          <cell r="DN900">
            <v>0</v>
          </cell>
          <cell r="DO900">
            <v>0</v>
          </cell>
          <cell r="DP900">
            <v>0</v>
          </cell>
          <cell r="DQ900">
            <v>0</v>
          </cell>
          <cell r="DR900">
            <v>0</v>
          </cell>
          <cell r="DS900">
            <v>0</v>
          </cell>
          <cell r="DT900">
            <v>0</v>
          </cell>
          <cell r="DU900">
            <v>0</v>
          </cell>
          <cell r="DV900">
            <v>0</v>
          </cell>
          <cell r="DW900">
            <v>0</v>
          </cell>
          <cell r="DX900">
            <v>0</v>
          </cell>
          <cell r="DY900">
            <v>0</v>
          </cell>
          <cell r="DZ900">
            <v>0</v>
          </cell>
          <cell r="EA900">
            <v>0</v>
          </cell>
          <cell r="EB900">
            <v>0</v>
          </cell>
          <cell r="EC900">
            <v>0</v>
          </cell>
          <cell r="ED900">
            <v>0</v>
          </cell>
        </row>
        <row r="901">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0.01</v>
          </cell>
          <cell r="BH901">
            <v>0</v>
          </cell>
          <cell r="BI901">
            <v>0</v>
          </cell>
          <cell r="BJ901">
            <v>0</v>
          </cell>
          <cell r="BK901">
            <v>-0.01</v>
          </cell>
          <cell r="BL901">
            <v>-0.01</v>
          </cell>
          <cell r="BM901">
            <v>0</v>
          </cell>
          <cell r="BN901">
            <v>0</v>
          </cell>
          <cell r="BO901">
            <v>0</v>
          </cell>
          <cell r="BP901">
            <v>0</v>
          </cell>
          <cell r="BQ901">
            <v>0</v>
          </cell>
          <cell r="BR901">
            <v>0</v>
          </cell>
          <cell r="BS901">
            <v>0</v>
          </cell>
          <cell r="BT901">
            <v>0</v>
          </cell>
          <cell r="BU901">
            <v>0</v>
          </cell>
          <cell r="BV901">
            <v>0</v>
          </cell>
          <cell r="BW901">
            <v>0</v>
          </cell>
          <cell r="BX901">
            <v>0</v>
          </cell>
          <cell r="BY901">
            <v>0</v>
          </cell>
          <cell r="BZ901">
            <v>0</v>
          </cell>
          <cell r="CA901">
            <v>0</v>
          </cell>
          <cell r="CB901">
            <v>0</v>
          </cell>
          <cell r="CC901">
            <v>0</v>
          </cell>
          <cell r="CD901">
            <v>0</v>
          </cell>
          <cell r="CE901">
            <v>-0.01</v>
          </cell>
          <cell r="CF901">
            <v>0</v>
          </cell>
          <cell r="CG901">
            <v>0</v>
          </cell>
          <cell r="CH901">
            <v>0</v>
          </cell>
          <cell r="CI901">
            <v>0</v>
          </cell>
          <cell r="CJ901">
            <v>0</v>
          </cell>
          <cell r="CK901">
            <v>0</v>
          </cell>
          <cell r="CL901">
            <v>0</v>
          </cell>
          <cell r="CM901">
            <v>-0.04</v>
          </cell>
          <cell r="CN901">
            <v>0</v>
          </cell>
          <cell r="CO901">
            <v>0</v>
          </cell>
          <cell r="CP901">
            <v>0</v>
          </cell>
          <cell r="CQ901">
            <v>0</v>
          </cell>
          <cell r="CR901">
            <v>0</v>
          </cell>
          <cell r="CS901">
            <v>0</v>
          </cell>
          <cell r="CT901">
            <v>0</v>
          </cell>
          <cell r="CU901">
            <v>0</v>
          </cell>
          <cell r="CV901">
            <v>0</v>
          </cell>
          <cell r="CW901">
            <v>0</v>
          </cell>
          <cell r="CX901">
            <v>0</v>
          </cell>
          <cell r="CY901">
            <v>0</v>
          </cell>
          <cell r="CZ901">
            <v>0</v>
          </cell>
          <cell r="DA901">
            <v>0.01</v>
          </cell>
          <cell r="DB901">
            <v>0</v>
          </cell>
          <cell r="DC901">
            <v>0</v>
          </cell>
          <cell r="DD901">
            <v>0</v>
          </cell>
          <cell r="DE901">
            <v>0</v>
          </cell>
          <cell r="DF901">
            <v>0</v>
          </cell>
          <cell r="DG901">
            <v>0</v>
          </cell>
          <cell r="DH901">
            <v>0</v>
          </cell>
          <cell r="DI901">
            <v>0</v>
          </cell>
          <cell r="DJ901">
            <v>0</v>
          </cell>
          <cell r="DK901">
            <v>0</v>
          </cell>
          <cell r="DL901">
            <v>0</v>
          </cell>
          <cell r="DM901">
            <v>0</v>
          </cell>
          <cell r="DN901">
            <v>0</v>
          </cell>
          <cell r="DO901">
            <v>0</v>
          </cell>
          <cell r="DP901">
            <v>0</v>
          </cell>
          <cell r="DQ901">
            <v>0</v>
          </cell>
          <cell r="DR901">
            <v>0</v>
          </cell>
          <cell r="DS901">
            <v>0</v>
          </cell>
          <cell r="DT901">
            <v>0</v>
          </cell>
          <cell r="DU901">
            <v>0</v>
          </cell>
          <cell r="DV901">
            <v>0</v>
          </cell>
          <cell r="DW901">
            <v>0</v>
          </cell>
          <cell r="DX901">
            <v>-0.01</v>
          </cell>
          <cell r="DY901">
            <v>0</v>
          </cell>
          <cell r="DZ901">
            <v>0</v>
          </cell>
          <cell r="EA901">
            <v>0</v>
          </cell>
          <cell r="EB901">
            <v>0</v>
          </cell>
          <cell r="EC901">
            <v>0</v>
          </cell>
          <cell r="ED901">
            <v>0</v>
          </cell>
          <cell r="EE901">
            <v>0</v>
          </cell>
        </row>
        <row r="902">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-0.01</v>
          </cell>
          <cell r="W902">
            <v>-0.01</v>
          </cell>
          <cell r="X902">
            <v>0</v>
          </cell>
          <cell r="Y902">
            <v>0</v>
          </cell>
          <cell r="Z902">
            <v>0</v>
          </cell>
          <cell r="AA902">
            <v>0</v>
          </cell>
          <cell r="AB902">
            <v>0</v>
          </cell>
          <cell r="AC902">
            <v>0</v>
          </cell>
          <cell r="AD902">
            <v>0</v>
          </cell>
          <cell r="AE902">
            <v>0</v>
          </cell>
          <cell r="AF902">
            <v>0.01</v>
          </cell>
          <cell r="AG902">
            <v>0</v>
          </cell>
          <cell r="AH902">
            <v>0</v>
          </cell>
          <cell r="AI902">
            <v>0</v>
          </cell>
          <cell r="AJ902">
            <v>-0.02</v>
          </cell>
          <cell r="AK902">
            <v>-0.06</v>
          </cell>
          <cell r="AL902">
            <v>0</v>
          </cell>
          <cell r="AM902">
            <v>0</v>
          </cell>
          <cell r="AN902">
            <v>0</v>
          </cell>
          <cell r="AO902">
            <v>0</v>
          </cell>
          <cell r="AP902">
            <v>0</v>
          </cell>
          <cell r="AQ902">
            <v>0</v>
          </cell>
          <cell r="AR902">
            <v>0</v>
          </cell>
          <cell r="AS902">
            <v>0</v>
          </cell>
          <cell r="AT902">
            <v>0</v>
          </cell>
          <cell r="AU902">
            <v>0</v>
          </cell>
          <cell r="AV902">
            <v>0</v>
          </cell>
          <cell r="AW902">
            <v>0</v>
          </cell>
          <cell r="AX902">
            <v>-0.02</v>
          </cell>
          <cell r="AY902">
            <v>0</v>
          </cell>
          <cell r="AZ902">
            <v>0</v>
          </cell>
          <cell r="BA902">
            <v>0</v>
          </cell>
          <cell r="BB902">
            <v>0</v>
          </cell>
          <cell r="BC902">
            <v>0</v>
          </cell>
          <cell r="BD902">
            <v>0</v>
          </cell>
          <cell r="BE902">
            <v>0</v>
          </cell>
          <cell r="BF902">
            <v>0</v>
          </cell>
          <cell r="BG902">
            <v>0</v>
          </cell>
          <cell r="BH902">
            <v>0</v>
          </cell>
          <cell r="BI902">
            <v>0</v>
          </cell>
          <cell r="BJ902">
            <v>0</v>
          </cell>
          <cell r="BK902">
            <v>-0.01</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0</v>
          </cell>
          <cell r="BZ902">
            <v>0</v>
          </cell>
          <cell r="CA902">
            <v>0</v>
          </cell>
          <cell r="CB902">
            <v>0</v>
          </cell>
          <cell r="CC902">
            <v>0</v>
          </cell>
          <cell r="CD902">
            <v>0</v>
          </cell>
          <cell r="CE902">
            <v>0</v>
          </cell>
          <cell r="CF902">
            <v>0</v>
          </cell>
          <cell r="CG902">
            <v>0</v>
          </cell>
          <cell r="CH902">
            <v>0</v>
          </cell>
          <cell r="CI902">
            <v>0</v>
          </cell>
          <cell r="CJ902">
            <v>0</v>
          </cell>
          <cell r="CK902">
            <v>0</v>
          </cell>
          <cell r="CL902">
            <v>0</v>
          </cell>
          <cell r="CM902">
            <v>0</v>
          </cell>
          <cell r="CN902">
            <v>0</v>
          </cell>
          <cell r="CO902">
            <v>0</v>
          </cell>
          <cell r="CP902">
            <v>0</v>
          </cell>
          <cell r="CQ902">
            <v>0</v>
          </cell>
          <cell r="CR902">
            <v>0</v>
          </cell>
          <cell r="CS902">
            <v>0</v>
          </cell>
          <cell r="CT902">
            <v>0</v>
          </cell>
          <cell r="CU902">
            <v>0</v>
          </cell>
          <cell r="CV902">
            <v>0</v>
          </cell>
          <cell r="CW902">
            <v>0</v>
          </cell>
          <cell r="CX902">
            <v>0</v>
          </cell>
          <cell r="CY902">
            <v>0</v>
          </cell>
          <cell r="CZ902">
            <v>0</v>
          </cell>
          <cell r="DA902">
            <v>0</v>
          </cell>
          <cell r="DB902">
            <v>0</v>
          </cell>
          <cell r="DC902">
            <v>0</v>
          </cell>
          <cell r="DD902">
            <v>0</v>
          </cell>
          <cell r="DE902">
            <v>0</v>
          </cell>
          <cell r="DF902">
            <v>0</v>
          </cell>
          <cell r="DG902">
            <v>0</v>
          </cell>
          <cell r="DH902">
            <v>0</v>
          </cell>
          <cell r="DI902">
            <v>0</v>
          </cell>
          <cell r="DJ902">
            <v>0</v>
          </cell>
          <cell r="DK902">
            <v>0</v>
          </cell>
          <cell r="DL902">
            <v>0</v>
          </cell>
          <cell r="DM902">
            <v>0</v>
          </cell>
          <cell r="DN902">
            <v>0</v>
          </cell>
          <cell r="DO902">
            <v>0</v>
          </cell>
          <cell r="DP902">
            <v>0</v>
          </cell>
          <cell r="DQ902">
            <v>0</v>
          </cell>
          <cell r="DR902">
            <v>0</v>
          </cell>
          <cell r="DS902">
            <v>0</v>
          </cell>
          <cell r="DT902">
            <v>0</v>
          </cell>
          <cell r="DU902">
            <v>0</v>
          </cell>
          <cell r="DV902">
            <v>0</v>
          </cell>
          <cell r="DW902">
            <v>0</v>
          </cell>
          <cell r="DX902">
            <v>0</v>
          </cell>
          <cell r="DY902">
            <v>0</v>
          </cell>
          <cell r="DZ902">
            <v>0</v>
          </cell>
          <cell r="EA902">
            <v>-0.01</v>
          </cell>
          <cell r="EB902">
            <v>0</v>
          </cell>
          <cell r="EC902">
            <v>0</v>
          </cell>
          <cell r="ED902">
            <v>0</v>
          </cell>
          <cell r="EE902">
            <v>0</v>
          </cell>
        </row>
        <row r="903">
          <cell r="F903">
            <v>0</v>
          </cell>
          <cell r="G903">
            <v>0</v>
          </cell>
          <cell r="H903">
            <v>0</v>
          </cell>
          <cell r="I903">
            <v>0</v>
          </cell>
          <cell r="J903">
            <v>0</v>
          </cell>
          <cell r="K903">
            <v>0</v>
          </cell>
          <cell r="L903">
            <v>-0.01</v>
          </cell>
          <cell r="M903">
            <v>0</v>
          </cell>
          <cell r="N903">
            <v>0</v>
          </cell>
          <cell r="O903">
            <v>0</v>
          </cell>
          <cell r="P903">
            <v>0</v>
          </cell>
          <cell r="Q903">
            <v>0</v>
          </cell>
          <cell r="R903">
            <v>-0.01</v>
          </cell>
          <cell r="S903">
            <v>0</v>
          </cell>
          <cell r="T903">
            <v>0</v>
          </cell>
          <cell r="U903">
            <v>0</v>
          </cell>
          <cell r="V903">
            <v>0</v>
          </cell>
          <cell r="W903">
            <v>0</v>
          </cell>
          <cell r="X903">
            <v>0</v>
          </cell>
          <cell r="Y903">
            <v>-0.01</v>
          </cell>
          <cell r="Z903">
            <v>-0.01</v>
          </cell>
          <cell r="AA903">
            <v>-0.01</v>
          </cell>
          <cell r="AB903">
            <v>0</v>
          </cell>
          <cell r="AC903">
            <v>0</v>
          </cell>
          <cell r="AD903">
            <v>0</v>
          </cell>
          <cell r="AE903">
            <v>0</v>
          </cell>
          <cell r="AF903">
            <v>0</v>
          </cell>
          <cell r="AG903">
            <v>0</v>
          </cell>
          <cell r="AH903">
            <v>0</v>
          </cell>
          <cell r="AI903">
            <v>0</v>
          </cell>
          <cell r="AJ903">
            <v>0</v>
          </cell>
          <cell r="AK903">
            <v>0</v>
          </cell>
          <cell r="AL903">
            <v>-0.01</v>
          </cell>
          <cell r="AM903">
            <v>0</v>
          </cell>
          <cell r="AN903">
            <v>0</v>
          </cell>
          <cell r="AO903">
            <v>0</v>
          </cell>
          <cell r="AP903">
            <v>0</v>
          </cell>
          <cell r="AQ903">
            <v>-0.01</v>
          </cell>
          <cell r="AR903">
            <v>0</v>
          </cell>
          <cell r="AS903">
            <v>0</v>
          </cell>
          <cell r="AT903">
            <v>0</v>
          </cell>
          <cell r="AU903">
            <v>0</v>
          </cell>
          <cell r="AV903">
            <v>0</v>
          </cell>
          <cell r="AW903">
            <v>0</v>
          </cell>
          <cell r="AX903">
            <v>0</v>
          </cell>
          <cell r="AY903">
            <v>-0.01</v>
          </cell>
          <cell r="AZ903">
            <v>0</v>
          </cell>
          <cell r="BA903">
            <v>0</v>
          </cell>
          <cell r="BB903">
            <v>0</v>
          </cell>
          <cell r="BC903">
            <v>0</v>
          </cell>
          <cell r="BD903">
            <v>0</v>
          </cell>
          <cell r="BE903">
            <v>0</v>
          </cell>
          <cell r="BF903">
            <v>0</v>
          </cell>
          <cell r="BG903">
            <v>0</v>
          </cell>
          <cell r="BH903">
            <v>0</v>
          </cell>
          <cell r="BI903">
            <v>0</v>
          </cell>
          <cell r="BJ903">
            <v>0</v>
          </cell>
          <cell r="BK903">
            <v>0</v>
          </cell>
          <cell r="BL903">
            <v>-0.01</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cell r="BZ903">
            <v>0</v>
          </cell>
          <cell r="CA903">
            <v>0</v>
          </cell>
          <cell r="CB903">
            <v>0</v>
          </cell>
          <cell r="CC903">
            <v>0</v>
          </cell>
          <cell r="CD903">
            <v>0</v>
          </cell>
          <cell r="CE903">
            <v>0</v>
          </cell>
          <cell r="CF903">
            <v>0</v>
          </cell>
          <cell r="CG903">
            <v>0</v>
          </cell>
          <cell r="CH903">
            <v>0</v>
          </cell>
          <cell r="CI903">
            <v>0</v>
          </cell>
          <cell r="CJ903">
            <v>0</v>
          </cell>
          <cell r="CK903">
            <v>-0.01</v>
          </cell>
          <cell r="CL903">
            <v>0</v>
          </cell>
          <cell r="CM903">
            <v>0</v>
          </cell>
          <cell r="CN903">
            <v>0</v>
          </cell>
          <cell r="CO903">
            <v>0</v>
          </cell>
          <cell r="CP903">
            <v>0</v>
          </cell>
          <cell r="CQ903">
            <v>0</v>
          </cell>
          <cell r="CR903">
            <v>0</v>
          </cell>
          <cell r="CS903">
            <v>0</v>
          </cell>
          <cell r="CT903">
            <v>0</v>
          </cell>
          <cell r="CU903">
            <v>0</v>
          </cell>
          <cell r="CV903">
            <v>0</v>
          </cell>
          <cell r="CW903">
            <v>0</v>
          </cell>
          <cell r="CX903">
            <v>0</v>
          </cell>
          <cell r="CY903">
            <v>0</v>
          </cell>
          <cell r="CZ903">
            <v>0</v>
          </cell>
          <cell r="DA903">
            <v>0.02</v>
          </cell>
          <cell r="DB903">
            <v>0</v>
          </cell>
          <cell r="DC903">
            <v>0</v>
          </cell>
          <cell r="DD903">
            <v>0</v>
          </cell>
          <cell r="DE903">
            <v>0</v>
          </cell>
          <cell r="DF903">
            <v>0</v>
          </cell>
          <cell r="DG903">
            <v>0</v>
          </cell>
          <cell r="DH903">
            <v>0</v>
          </cell>
          <cell r="DI903">
            <v>0</v>
          </cell>
          <cell r="DJ903">
            <v>0</v>
          </cell>
          <cell r="DK903">
            <v>-0.01</v>
          </cell>
          <cell r="DL903">
            <v>-0.01</v>
          </cell>
          <cell r="DM903">
            <v>0</v>
          </cell>
          <cell r="DN903">
            <v>0</v>
          </cell>
          <cell r="DO903">
            <v>0</v>
          </cell>
          <cell r="DP903">
            <v>0</v>
          </cell>
          <cell r="DQ903">
            <v>0</v>
          </cell>
          <cell r="DR903">
            <v>0</v>
          </cell>
          <cell r="DS903">
            <v>0</v>
          </cell>
          <cell r="DT903">
            <v>0</v>
          </cell>
          <cell r="DU903">
            <v>0</v>
          </cell>
          <cell r="DV903">
            <v>0</v>
          </cell>
          <cell r="DW903">
            <v>0</v>
          </cell>
          <cell r="DX903">
            <v>0</v>
          </cell>
          <cell r="DY903">
            <v>-0.02</v>
          </cell>
          <cell r="DZ903">
            <v>0</v>
          </cell>
          <cell r="EA903">
            <v>0</v>
          </cell>
          <cell r="EB903">
            <v>0</v>
          </cell>
          <cell r="EC903">
            <v>0</v>
          </cell>
          <cell r="ED903">
            <v>0</v>
          </cell>
          <cell r="EE903">
            <v>0</v>
          </cell>
        </row>
        <row r="904">
          <cell r="F904">
            <v>-0.01</v>
          </cell>
          <cell r="G904">
            <v>0</v>
          </cell>
          <cell r="H904">
            <v>-0.01</v>
          </cell>
          <cell r="I904">
            <v>0</v>
          </cell>
          <cell r="J904">
            <v>0</v>
          </cell>
          <cell r="K904">
            <v>-0.01</v>
          </cell>
          <cell r="L904">
            <v>0</v>
          </cell>
          <cell r="M904">
            <v>0</v>
          </cell>
          <cell r="N904">
            <v>0</v>
          </cell>
          <cell r="O904">
            <v>0</v>
          </cell>
          <cell r="P904">
            <v>0</v>
          </cell>
          <cell r="Q904">
            <v>-0.01</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0.01</v>
          </cell>
          <cell r="AG904">
            <v>0</v>
          </cell>
          <cell r="AH904">
            <v>0</v>
          </cell>
          <cell r="AI904">
            <v>-0.01</v>
          </cell>
          <cell r="AJ904">
            <v>-0.01</v>
          </cell>
          <cell r="AK904">
            <v>0</v>
          </cell>
          <cell r="AL904">
            <v>0</v>
          </cell>
          <cell r="AM904">
            <v>0</v>
          </cell>
          <cell r="AN904">
            <v>0</v>
          </cell>
          <cell r="AO904">
            <v>0</v>
          </cell>
          <cell r="AP904">
            <v>0</v>
          </cell>
          <cell r="AQ904">
            <v>-0.01</v>
          </cell>
          <cell r="AR904">
            <v>0</v>
          </cell>
          <cell r="AS904">
            <v>0</v>
          </cell>
          <cell r="AT904">
            <v>0</v>
          </cell>
          <cell r="AU904">
            <v>0</v>
          </cell>
          <cell r="AV904">
            <v>0</v>
          </cell>
          <cell r="AW904">
            <v>0</v>
          </cell>
          <cell r="AX904">
            <v>-0.01</v>
          </cell>
          <cell r="AY904">
            <v>0</v>
          </cell>
          <cell r="AZ904">
            <v>0</v>
          </cell>
          <cell r="BA904">
            <v>0</v>
          </cell>
          <cell r="BB904">
            <v>0</v>
          </cell>
          <cell r="BC904">
            <v>0</v>
          </cell>
          <cell r="BD904">
            <v>0</v>
          </cell>
          <cell r="BE904">
            <v>0</v>
          </cell>
          <cell r="BF904">
            <v>0</v>
          </cell>
          <cell r="BG904">
            <v>0</v>
          </cell>
          <cell r="BH904">
            <v>0</v>
          </cell>
          <cell r="BI904">
            <v>0</v>
          </cell>
          <cell r="BJ904">
            <v>0</v>
          </cell>
          <cell r="BK904">
            <v>0</v>
          </cell>
          <cell r="BL904">
            <v>0</v>
          </cell>
          <cell r="BM904">
            <v>0</v>
          </cell>
          <cell r="BN904">
            <v>-0.01</v>
          </cell>
          <cell r="BO904">
            <v>0</v>
          </cell>
          <cell r="BP904">
            <v>0</v>
          </cell>
          <cell r="BQ904">
            <v>0</v>
          </cell>
          <cell r="BR904">
            <v>0</v>
          </cell>
          <cell r="BS904">
            <v>0</v>
          </cell>
          <cell r="BT904">
            <v>0</v>
          </cell>
          <cell r="BU904">
            <v>0</v>
          </cell>
          <cell r="BV904">
            <v>0</v>
          </cell>
          <cell r="BW904">
            <v>0</v>
          </cell>
          <cell r="BX904">
            <v>0</v>
          </cell>
          <cell r="BY904">
            <v>0</v>
          </cell>
          <cell r="BZ904">
            <v>0</v>
          </cell>
          <cell r="CA904">
            <v>0</v>
          </cell>
          <cell r="CB904">
            <v>0</v>
          </cell>
          <cell r="CC904">
            <v>0</v>
          </cell>
          <cell r="CD904">
            <v>0</v>
          </cell>
          <cell r="CE904">
            <v>0</v>
          </cell>
          <cell r="CF904">
            <v>0</v>
          </cell>
          <cell r="CG904">
            <v>0</v>
          </cell>
          <cell r="CH904">
            <v>0</v>
          </cell>
          <cell r="CI904">
            <v>0</v>
          </cell>
          <cell r="CJ904">
            <v>0</v>
          </cell>
          <cell r="CK904">
            <v>0</v>
          </cell>
          <cell r="CL904">
            <v>0</v>
          </cell>
          <cell r="CM904">
            <v>0</v>
          </cell>
          <cell r="CN904">
            <v>0</v>
          </cell>
          <cell r="CO904">
            <v>0</v>
          </cell>
          <cell r="CP904">
            <v>0</v>
          </cell>
          <cell r="CQ904">
            <v>0</v>
          </cell>
          <cell r="CR904">
            <v>0</v>
          </cell>
          <cell r="CS904">
            <v>0</v>
          </cell>
          <cell r="CT904">
            <v>0</v>
          </cell>
          <cell r="CU904">
            <v>0</v>
          </cell>
          <cell r="CV904">
            <v>0</v>
          </cell>
          <cell r="CW904">
            <v>0</v>
          </cell>
          <cell r="CX904">
            <v>0</v>
          </cell>
          <cell r="CY904">
            <v>0</v>
          </cell>
          <cell r="CZ904">
            <v>0</v>
          </cell>
          <cell r="DA904">
            <v>0.01</v>
          </cell>
          <cell r="DB904">
            <v>0</v>
          </cell>
          <cell r="DC904">
            <v>0</v>
          </cell>
          <cell r="DD904">
            <v>0</v>
          </cell>
          <cell r="DE904">
            <v>0</v>
          </cell>
          <cell r="DF904">
            <v>0</v>
          </cell>
          <cell r="DG904">
            <v>0</v>
          </cell>
          <cell r="DH904">
            <v>0</v>
          </cell>
          <cell r="DI904">
            <v>0</v>
          </cell>
          <cell r="DJ904">
            <v>0</v>
          </cell>
          <cell r="DK904">
            <v>0</v>
          </cell>
          <cell r="DL904">
            <v>0</v>
          </cell>
          <cell r="DM904">
            <v>0</v>
          </cell>
          <cell r="DN904">
            <v>0</v>
          </cell>
          <cell r="DO904">
            <v>0</v>
          </cell>
          <cell r="DP904">
            <v>0</v>
          </cell>
          <cell r="DQ904">
            <v>0</v>
          </cell>
          <cell r="DR904">
            <v>0</v>
          </cell>
          <cell r="DS904">
            <v>0</v>
          </cell>
          <cell r="DT904">
            <v>0</v>
          </cell>
          <cell r="DU904">
            <v>0</v>
          </cell>
          <cell r="DV904">
            <v>0</v>
          </cell>
          <cell r="DW904">
            <v>0</v>
          </cell>
          <cell r="DX904">
            <v>0</v>
          </cell>
          <cell r="DY904">
            <v>0</v>
          </cell>
          <cell r="DZ904">
            <v>0</v>
          </cell>
          <cell r="EA904">
            <v>0</v>
          </cell>
          <cell r="EB904">
            <v>0</v>
          </cell>
          <cell r="EC904">
            <v>0</v>
          </cell>
          <cell r="ED904">
            <v>0</v>
          </cell>
          <cell r="EE904">
            <v>0</v>
          </cell>
        </row>
        <row r="905">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0</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0</v>
          </cell>
          <cell r="BZ905">
            <v>0</v>
          </cell>
          <cell r="CA905">
            <v>0</v>
          </cell>
          <cell r="CB905">
            <v>0</v>
          </cell>
          <cell r="CC905">
            <v>0</v>
          </cell>
          <cell r="CD905">
            <v>0</v>
          </cell>
          <cell r="CE905">
            <v>0</v>
          </cell>
          <cell r="CF905">
            <v>0</v>
          </cell>
          <cell r="CG905">
            <v>0</v>
          </cell>
          <cell r="CH905">
            <v>0</v>
          </cell>
          <cell r="CI905">
            <v>0</v>
          </cell>
          <cell r="CJ905">
            <v>0</v>
          </cell>
          <cell r="CK905">
            <v>0</v>
          </cell>
          <cell r="CL905">
            <v>0</v>
          </cell>
          <cell r="CM905">
            <v>-0.01</v>
          </cell>
          <cell r="CN905">
            <v>0</v>
          </cell>
          <cell r="CO905">
            <v>0</v>
          </cell>
          <cell r="CP905">
            <v>0</v>
          </cell>
          <cell r="CQ905">
            <v>0</v>
          </cell>
          <cell r="CR905">
            <v>0</v>
          </cell>
          <cell r="CS905">
            <v>0</v>
          </cell>
          <cell r="CT905">
            <v>0</v>
          </cell>
          <cell r="CU905">
            <v>0</v>
          </cell>
          <cell r="CV905">
            <v>0</v>
          </cell>
          <cell r="CW905">
            <v>0</v>
          </cell>
          <cell r="CX905">
            <v>-0.01</v>
          </cell>
          <cell r="CY905">
            <v>0.01</v>
          </cell>
          <cell r="CZ905">
            <v>0.01</v>
          </cell>
          <cell r="DA905">
            <v>0.02</v>
          </cell>
          <cell r="DB905">
            <v>0</v>
          </cell>
          <cell r="DC905">
            <v>0</v>
          </cell>
          <cell r="DD905">
            <v>0</v>
          </cell>
          <cell r="DE905">
            <v>0</v>
          </cell>
          <cell r="DF905">
            <v>0</v>
          </cell>
          <cell r="DG905">
            <v>0</v>
          </cell>
          <cell r="DH905">
            <v>0</v>
          </cell>
          <cell r="DI905">
            <v>0</v>
          </cell>
          <cell r="DJ905">
            <v>0</v>
          </cell>
          <cell r="DK905">
            <v>0</v>
          </cell>
          <cell r="DL905">
            <v>0</v>
          </cell>
          <cell r="DM905">
            <v>0</v>
          </cell>
          <cell r="DN905">
            <v>0</v>
          </cell>
          <cell r="DO905">
            <v>0</v>
          </cell>
          <cell r="DP905">
            <v>0</v>
          </cell>
          <cell r="DQ905">
            <v>0</v>
          </cell>
          <cell r="DR905">
            <v>0</v>
          </cell>
          <cell r="DS905">
            <v>0</v>
          </cell>
          <cell r="DT905">
            <v>0</v>
          </cell>
          <cell r="DU905">
            <v>0</v>
          </cell>
          <cell r="DV905">
            <v>0</v>
          </cell>
          <cell r="DW905">
            <v>0</v>
          </cell>
          <cell r="DX905">
            <v>0</v>
          </cell>
          <cell r="DY905">
            <v>-0.01</v>
          </cell>
          <cell r="DZ905">
            <v>0.01</v>
          </cell>
          <cell r="EA905">
            <v>0</v>
          </cell>
          <cell r="EB905">
            <v>0</v>
          </cell>
          <cell r="EC905">
            <v>0</v>
          </cell>
          <cell r="ED905">
            <v>0</v>
          </cell>
          <cell r="EE905">
            <v>0</v>
          </cell>
        </row>
        <row r="906">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cell r="BZ906">
            <v>0</v>
          </cell>
          <cell r="CA906">
            <v>0</v>
          </cell>
          <cell r="CB906">
            <v>0</v>
          </cell>
          <cell r="CC906">
            <v>0</v>
          </cell>
          <cell r="CD906">
            <v>0</v>
          </cell>
          <cell r="CE906">
            <v>0</v>
          </cell>
          <cell r="CF906">
            <v>0</v>
          </cell>
          <cell r="CG906">
            <v>0</v>
          </cell>
          <cell r="CH906">
            <v>0</v>
          </cell>
          <cell r="CI906">
            <v>0</v>
          </cell>
          <cell r="CJ906">
            <v>0</v>
          </cell>
          <cell r="CK906">
            <v>0</v>
          </cell>
          <cell r="CL906">
            <v>0</v>
          </cell>
          <cell r="CM906">
            <v>0</v>
          </cell>
          <cell r="CN906">
            <v>0</v>
          </cell>
          <cell r="CO906">
            <v>0</v>
          </cell>
          <cell r="CP906">
            <v>0</v>
          </cell>
          <cell r="CQ906">
            <v>0</v>
          </cell>
          <cell r="CR906">
            <v>0</v>
          </cell>
          <cell r="CS906">
            <v>0</v>
          </cell>
          <cell r="CT906">
            <v>0</v>
          </cell>
          <cell r="CU906">
            <v>0</v>
          </cell>
          <cell r="CV906">
            <v>0</v>
          </cell>
          <cell r="CW906">
            <v>0</v>
          </cell>
          <cell r="CX906">
            <v>0</v>
          </cell>
          <cell r="CY906">
            <v>0</v>
          </cell>
          <cell r="CZ906">
            <v>0</v>
          </cell>
          <cell r="DA906">
            <v>0</v>
          </cell>
          <cell r="DB906">
            <v>0</v>
          </cell>
          <cell r="DC906">
            <v>0</v>
          </cell>
          <cell r="DD906">
            <v>0</v>
          </cell>
          <cell r="DE906">
            <v>0</v>
          </cell>
          <cell r="DF906">
            <v>0</v>
          </cell>
          <cell r="DG906">
            <v>0</v>
          </cell>
          <cell r="DH906">
            <v>0</v>
          </cell>
          <cell r="DI906">
            <v>0</v>
          </cell>
          <cell r="DJ906">
            <v>0</v>
          </cell>
          <cell r="DK906">
            <v>0</v>
          </cell>
          <cell r="DL906">
            <v>0</v>
          </cell>
          <cell r="DM906">
            <v>0</v>
          </cell>
          <cell r="DN906">
            <v>0</v>
          </cell>
          <cell r="DO906">
            <v>0</v>
          </cell>
          <cell r="DP906">
            <v>0</v>
          </cell>
          <cell r="DQ906">
            <v>0</v>
          </cell>
          <cell r="DR906">
            <v>0</v>
          </cell>
          <cell r="DS906">
            <v>0</v>
          </cell>
          <cell r="DT906">
            <v>0</v>
          </cell>
          <cell r="DU906">
            <v>0</v>
          </cell>
          <cell r="DV906">
            <v>0</v>
          </cell>
          <cell r="DW906">
            <v>0</v>
          </cell>
          <cell r="DX906">
            <v>0</v>
          </cell>
          <cell r="DY906">
            <v>0</v>
          </cell>
          <cell r="DZ906">
            <v>0</v>
          </cell>
          <cell r="EA906">
            <v>0</v>
          </cell>
          <cell r="EB906">
            <v>0</v>
          </cell>
          <cell r="EC906">
            <v>0</v>
          </cell>
          <cell r="ED906">
            <v>0</v>
          </cell>
          <cell r="EE906">
            <v>0</v>
          </cell>
        </row>
        <row r="907">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0.01</v>
          </cell>
          <cell r="AS907">
            <v>0</v>
          </cell>
          <cell r="AT907">
            <v>0</v>
          </cell>
          <cell r="AU907">
            <v>0.04</v>
          </cell>
          <cell r="AV907">
            <v>0.23</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0.01</v>
          </cell>
          <cell r="BV907">
            <v>0.23</v>
          </cell>
          <cell r="BW907">
            <v>0</v>
          </cell>
          <cell r="BX907">
            <v>0</v>
          </cell>
          <cell r="BY907">
            <v>0</v>
          </cell>
          <cell r="BZ907">
            <v>0</v>
          </cell>
          <cell r="CA907">
            <v>0</v>
          </cell>
          <cell r="CB907">
            <v>0</v>
          </cell>
          <cell r="CC907">
            <v>0</v>
          </cell>
          <cell r="CD907">
            <v>0</v>
          </cell>
          <cell r="CE907">
            <v>0</v>
          </cell>
          <cell r="CF907">
            <v>0</v>
          </cell>
          <cell r="CG907">
            <v>0</v>
          </cell>
          <cell r="CH907">
            <v>0</v>
          </cell>
          <cell r="CI907">
            <v>0</v>
          </cell>
          <cell r="CJ907">
            <v>0</v>
          </cell>
          <cell r="CK907">
            <v>0</v>
          </cell>
          <cell r="CL907">
            <v>0</v>
          </cell>
          <cell r="CM907">
            <v>0</v>
          </cell>
          <cell r="CN907">
            <v>0</v>
          </cell>
          <cell r="CO907">
            <v>0</v>
          </cell>
          <cell r="CP907">
            <v>0</v>
          </cell>
          <cell r="CQ907">
            <v>0</v>
          </cell>
          <cell r="CR907">
            <v>0</v>
          </cell>
          <cell r="CS907">
            <v>0</v>
          </cell>
          <cell r="CT907">
            <v>0</v>
          </cell>
          <cell r="CU907">
            <v>0</v>
          </cell>
          <cell r="CV907">
            <v>0</v>
          </cell>
          <cell r="CW907">
            <v>0</v>
          </cell>
          <cell r="CX907">
            <v>0</v>
          </cell>
          <cell r="CY907">
            <v>0</v>
          </cell>
          <cell r="CZ907">
            <v>0</v>
          </cell>
          <cell r="DA907">
            <v>0</v>
          </cell>
          <cell r="DB907">
            <v>0</v>
          </cell>
          <cell r="DC907">
            <v>0</v>
          </cell>
          <cell r="DD907">
            <v>0</v>
          </cell>
          <cell r="DE907">
            <v>0</v>
          </cell>
          <cell r="DF907">
            <v>0</v>
          </cell>
          <cell r="DG907">
            <v>0</v>
          </cell>
          <cell r="DH907">
            <v>0.01</v>
          </cell>
          <cell r="DI907">
            <v>0</v>
          </cell>
          <cell r="DJ907">
            <v>0</v>
          </cell>
          <cell r="DK907">
            <v>0</v>
          </cell>
          <cell r="DL907">
            <v>0</v>
          </cell>
          <cell r="DM907">
            <v>0</v>
          </cell>
          <cell r="DN907">
            <v>0</v>
          </cell>
          <cell r="DO907">
            <v>0</v>
          </cell>
          <cell r="DP907">
            <v>0</v>
          </cell>
          <cell r="DQ907">
            <v>0</v>
          </cell>
          <cell r="DR907">
            <v>0</v>
          </cell>
          <cell r="DS907">
            <v>0</v>
          </cell>
          <cell r="DT907">
            <v>0</v>
          </cell>
          <cell r="DU907">
            <v>0</v>
          </cell>
          <cell r="DV907">
            <v>0</v>
          </cell>
          <cell r="DW907">
            <v>0</v>
          </cell>
          <cell r="DX907">
            <v>0</v>
          </cell>
          <cell r="DY907">
            <v>0</v>
          </cell>
          <cell r="DZ907">
            <v>0</v>
          </cell>
          <cell r="EA907">
            <v>0</v>
          </cell>
          <cell r="EB907">
            <v>0</v>
          </cell>
          <cell r="EC907">
            <v>0</v>
          </cell>
          <cell r="ED907">
            <v>0</v>
          </cell>
          <cell r="EE907">
            <v>0</v>
          </cell>
        </row>
        <row r="908">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cell r="BZ908">
            <v>0</v>
          </cell>
          <cell r="CA908">
            <v>0</v>
          </cell>
          <cell r="CB908">
            <v>0</v>
          </cell>
          <cell r="CC908">
            <v>0</v>
          </cell>
          <cell r="CD908">
            <v>0</v>
          </cell>
          <cell r="CE908">
            <v>0</v>
          </cell>
          <cell r="CF908">
            <v>0</v>
          </cell>
          <cell r="CG908">
            <v>0</v>
          </cell>
          <cell r="CH908">
            <v>0</v>
          </cell>
          <cell r="CI908">
            <v>0</v>
          </cell>
          <cell r="CJ908">
            <v>0</v>
          </cell>
          <cell r="CK908">
            <v>0</v>
          </cell>
          <cell r="CL908">
            <v>0</v>
          </cell>
          <cell r="CM908">
            <v>0</v>
          </cell>
          <cell r="CN908">
            <v>0</v>
          </cell>
          <cell r="CO908">
            <v>0</v>
          </cell>
          <cell r="CP908">
            <v>0</v>
          </cell>
          <cell r="CQ908">
            <v>0</v>
          </cell>
          <cell r="CR908">
            <v>0</v>
          </cell>
          <cell r="CS908">
            <v>0</v>
          </cell>
          <cell r="CT908">
            <v>0</v>
          </cell>
          <cell r="CU908">
            <v>0</v>
          </cell>
          <cell r="CV908">
            <v>0</v>
          </cell>
          <cell r="CW908">
            <v>0</v>
          </cell>
          <cell r="CX908">
            <v>0</v>
          </cell>
          <cell r="CY908">
            <v>0</v>
          </cell>
          <cell r="CZ908">
            <v>0</v>
          </cell>
          <cell r="DA908">
            <v>0</v>
          </cell>
          <cell r="DB908">
            <v>0</v>
          </cell>
          <cell r="DC908">
            <v>0</v>
          </cell>
          <cell r="DD908">
            <v>0</v>
          </cell>
          <cell r="DE908">
            <v>0</v>
          </cell>
          <cell r="DF908">
            <v>0</v>
          </cell>
          <cell r="DG908">
            <v>0</v>
          </cell>
          <cell r="DH908">
            <v>0</v>
          </cell>
          <cell r="DI908">
            <v>0</v>
          </cell>
          <cell r="DJ908">
            <v>0</v>
          </cell>
          <cell r="DK908">
            <v>0</v>
          </cell>
          <cell r="DL908">
            <v>0</v>
          </cell>
          <cell r="DM908">
            <v>0</v>
          </cell>
          <cell r="DN908">
            <v>0</v>
          </cell>
          <cell r="DO908">
            <v>0</v>
          </cell>
          <cell r="DP908">
            <v>0</v>
          </cell>
          <cell r="DQ908">
            <v>0</v>
          </cell>
          <cell r="DR908">
            <v>0</v>
          </cell>
          <cell r="DS908">
            <v>0</v>
          </cell>
          <cell r="DT908">
            <v>0</v>
          </cell>
          <cell r="DU908">
            <v>0</v>
          </cell>
          <cell r="DV908">
            <v>0</v>
          </cell>
          <cell r="DW908">
            <v>0</v>
          </cell>
          <cell r="DX908">
            <v>0</v>
          </cell>
          <cell r="DY908">
            <v>0</v>
          </cell>
          <cell r="DZ908">
            <v>0</v>
          </cell>
          <cell r="EA908">
            <v>0</v>
          </cell>
          <cell r="EB908">
            <v>0</v>
          </cell>
          <cell r="EC908">
            <v>0</v>
          </cell>
          <cell r="ED908">
            <v>0</v>
          </cell>
        </row>
        <row r="909">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-0.01</v>
          </cell>
          <cell r="AK909">
            <v>-0.01</v>
          </cell>
          <cell r="AL909">
            <v>0</v>
          </cell>
          <cell r="AM909">
            <v>0</v>
          </cell>
          <cell r="AN909">
            <v>0</v>
          </cell>
          <cell r="AO909">
            <v>0</v>
          </cell>
          <cell r="AP909">
            <v>0</v>
          </cell>
          <cell r="AQ909">
            <v>0</v>
          </cell>
          <cell r="AR909">
            <v>0.04</v>
          </cell>
          <cell r="AS909">
            <v>0.11</v>
          </cell>
          <cell r="AT909">
            <v>0.08</v>
          </cell>
          <cell r="AU909">
            <v>0.05</v>
          </cell>
          <cell r="AV909">
            <v>0.01</v>
          </cell>
          <cell r="AW909">
            <v>0</v>
          </cell>
          <cell r="AX909">
            <v>0</v>
          </cell>
          <cell r="AY909">
            <v>0</v>
          </cell>
          <cell r="AZ909">
            <v>0</v>
          </cell>
          <cell r="BA909">
            <v>0</v>
          </cell>
          <cell r="BB909">
            <v>0.03</v>
          </cell>
          <cell r="BC909">
            <v>0.06</v>
          </cell>
          <cell r="BD909">
            <v>0.11</v>
          </cell>
          <cell r="BE909">
            <v>0.04</v>
          </cell>
          <cell r="BF909">
            <v>0.1</v>
          </cell>
          <cell r="BG909">
            <v>7.0000000000000007E-2</v>
          </cell>
          <cell r="BH909">
            <v>0.04</v>
          </cell>
          <cell r="BI909">
            <v>0.01</v>
          </cell>
          <cell r="BJ909">
            <v>0</v>
          </cell>
          <cell r="BK909">
            <v>0</v>
          </cell>
          <cell r="BL909">
            <v>0</v>
          </cell>
          <cell r="BM909">
            <v>0</v>
          </cell>
          <cell r="BN909">
            <v>0</v>
          </cell>
          <cell r="BO909">
            <v>0.03</v>
          </cell>
          <cell r="BP909">
            <v>0.06</v>
          </cell>
          <cell r="BQ909">
            <v>0.12</v>
          </cell>
          <cell r="BR909">
            <v>0.05</v>
          </cell>
          <cell r="BS909">
            <v>0.13</v>
          </cell>
          <cell r="BT909">
            <v>0.09</v>
          </cell>
          <cell r="BU909">
            <v>0.06</v>
          </cell>
          <cell r="BV909">
            <v>0.01</v>
          </cell>
          <cell r="BW909">
            <v>0</v>
          </cell>
          <cell r="BX909">
            <v>0</v>
          </cell>
          <cell r="BY909">
            <v>0</v>
          </cell>
          <cell r="BZ909">
            <v>0</v>
          </cell>
          <cell r="CA909">
            <v>0.01</v>
          </cell>
          <cell r="CB909">
            <v>0.04</v>
          </cell>
          <cell r="CC909">
            <v>0.08</v>
          </cell>
          <cell r="CD909">
            <v>0.13</v>
          </cell>
          <cell r="CE909">
            <v>0.05</v>
          </cell>
          <cell r="CF909">
            <v>0.15</v>
          </cell>
          <cell r="CG909">
            <v>0.11</v>
          </cell>
          <cell r="CH909">
            <v>0.06</v>
          </cell>
          <cell r="CI909">
            <v>0.01</v>
          </cell>
          <cell r="CJ909">
            <v>0.01</v>
          </cell>
          <cell r="CK909">
            <v>0.01</v>
          </cell>
          <cell r="CL909">
            <v>0</v>
          </cell>
          <cell r="CM909">
            <v>0</v>
          </cell>
          <cell r="CN909">
            <v>0.01</v>
          </cell>
          <cell r="CO909">
            <v>0.04</v>
          </cell>
          <cell r="CP909">
            <v>0.08</v>
          </cell>
          <cell r="CQ909">
            <v>0.14000000000000001</v>
          </cell>
          <cell r="CR909">
            <v>0.06</v>
          </cell>
          <cell r="CS909">
            <v>0.17</v>
          </cell>
          <cell r="CT909">
            <v>0.12</v>
          </cell>
          <cell r="CU909">
            <v>7.0000000000000007E-2</v>
          </cell>
          <cell r="CV909">
            <v>0.02</v>
          </cell>
          <cell r="CW909">
            <v>0.01</v>
          </cell>
          <cell r="CX909">
            <v>0.01</v>
          </cell>
          <cell r="CY909">
            <v>0</v>
          </cell>
          <cell r="CZ909">
            <v>0</v>
          </cell>
          <cell r="DA909">
            <v>0.01</v>
          </cell>
          <cell r="DB909">
            <v>0.05</v>
          </cell>
          <cell r="DC909">
            <v>0.09</v>
          </cell>
          <cell r="DD909">
            <v>0.14000000000000001</v>
          </cell>
          <cell r="DE909">
            <v>0.06</v>
          </cell>
          <cell r="DF909">
            <v>0.18</v>
          </cell>
          <cell r="DG909">
            <v>0.12</v>
          </cell>
          <cell r="DH909">
            <v>7.0000000000000007E-2</v>
          </cell>
          <cell r="DI909">
            <v>0.01</v>
          </cell>
          <cell r="DJ909">
            <v>0.01</v>
          </cell>
          <cell r="DK909">
            <v>0.01</v>
          </cell>
          <cell r="DL909">
            <v>0</v>
          </cell>
          <cell r="DM909">
            <v>0</v>
          </cell>
          <cell r="DN909">
            <v>0.01</v>
          </cell>
          <cell r="DO909">
            <v>0.05</v>
          </cell>
          <cell r="DP909">
            <v>0.09</v>
          </cell>
          <cell r="DQ909">
            <v>0.14000000000000001</v>
          </cell>
          <cell r="DR909">
            <v>0.06</v>
          </cell>
          <cell r="DS909">
            <v>0.16</v>
          </cell>
          <cell r="DT909">
            <v>0.11</v>
          </cell>
          <cell r="DU909">
            <v>7.0000000000000007E-2</v>
          </cell>
          <cell r="DV909">
            <v>0.02</v>
          </cell>
          <cell r="DW909">
            <v>0.01</v>
          </cell>
          <cell r="DX909">
            <v>0.01</v>
          </cell>
          <cell r="DY909">
            <v>-0.01</v>
          </cell>
          <cell r="DZ909">
            <v>0</v>
          </cell>
          <cell r="EA909">
            <v>0.01</v>
          </cell>
          <cell r="EB909">
            <v>0.05</v>
          </cell>
          <cell r="EC909">
            <v>0.08</v>
          </cell>
          <cell r="ED909">
            <v>0.13</v>
          </cell>
          <cell r="EE909">
            <v>0</v>
          </cell>
        </row>
        <row r="910">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cell r="BZ910">
            <v>0</v>
          </cell>
          <cell r="CA910">
            <v>0</v>
          </cell>
          <cell r="CB910">
            <v>0</v>
          </cell>
          <cell r="CC910">
            <v>0</v>
          </cell>
          <cell r="CD910">
            <v>0</v>
          </cell>
          <cell r="CE910">
            <v>0</v>
          </cell>
          <cell r="CF910">
            <v>0</v>
          </cell>
          <cell r="CG910">
            <v>0</v>
          </cell>
          <cell r="CH910">
            <v>0</v>
          </cell>
          <cell r="CI910">
            <v>0</v>
          </cell>
          <cell r="CJ910">
            <v>0</v>
          </cell>
          <cell r="CK910">
            <v>0</v>
          </cell>
          <cell r="CL910">
            <v>0</v>
          </cell>
          <cell r="CM910">
            <v>0</v>
          </cell>
          <cell r="CN910">
            <v>0</v>
          </cell>
          <cell r="CO910">
            <v>0</v>
          </cell>
          <cell r="CP910">
            <v>0</v>
          </cell>
          <cell r="CQ910">
            <v>0</v>
          </cell>
          <cell r="CR910">
            <v>0</v>
          </cell>
          <cell r="CS910">
            <v>0</v>
          </cell>
          <cell r="CT910">
            <v>0</v>
          </cell>
          <cell r="CU910">
            <v>0</v>
          </cell>
          <cell r="CV910">
            <v>0</v>
          </cell>
          <cell r="CW910">
            <v>0</v>
          </cell>
          <cell r="CX910">
            <v>0</v>
          </cell>
          <cell r="CY910">
            <v>0</v>
          </cell>
          <cell r="CZ910">
            <v>0</v>
          </cell>
          <cell r="DA910">
            <v>0</v>
          </cell>
          <cell r="DB910">
            <v>0</v>
          </cell>
          <cell r="DC910">
            <v>0</v>
          </cell>
          <cell r="DD910">
            <v>0</v>
          </cell>
          <cell r="DE910">
            <v>0</v>
          </cell>
          <cell r="DF910">
            <v>0</v>
          </cell>
          <cell r="DG910">
            <v>0</v>
          </cell>
          <cell r="DH910">
            <v>0</v>
          </cell>
          <cell r="DI910">
            <v>0</v>
          </cell>
          <cell r="DJ910">
            <v>0</v>
          </cell>
          <cell r="DK910">
            <v>0</v>
          </cell>
          <cell r="DL910">
            <v>0</v>
          </cell>
          <cell r="DM910">
            <v>0</v>
          </cell>
          <cell r="DN910">
            <v>0</v>
          </cell>
          <cell r="DO910">
            <v>0</v>
          </cell>
          <cell r="DP910">
            <v>0</v>
          </cell>
          <cell r="DQ910">
            <v>0</v>
          </cell>
          <cell r="DR910">
            <v>0</v>
          </cell>
          <cell r="DS910">
            <v>0</v>
          </cell>
          <cell r="DT910">
            <v>0</v>
          </cell>
          <cell r="DU910">
            <v>0</v>
          </cell>
          <cell r="DV910">
            <v>0</v>
          </cell>
          <cell r="DW910">
            <v>0</v>
          </cell>
          <cell r="DX910">
            <v>0</v>
          </cell>
          <cell r="DY910">
            <v>0</v>
          </cell>
          <cell r="DZ910">
            <v>0</v>
          </cell>
          <cell r="EA910">
            <v>0</v>
          </cell>
          <cell r="EB910">
            <v>0</v>
          </cell>
          <cell r="EC910">
            <v>0</v>
          </cell>
          <cell r="ED910">
            <v>0</v>
          </cell>
        </row>
        <row r="911">
          <cell r="A911" t="str">
            <v>Total Special Sales For Resale</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-0.01</v>
          </cell>
          <cell r="AK911">
            <v>-0.01</v>
          </cell>
          <cell r="AL911">
            <v>0</v>
          </cell>
          <cell r="AM911">
            <v>0</v>
          </cell>
          <cell r="AN911">
            <v>0</v>
          </cell>
          <cell r="AO911">
            <v>0</v>
          </cell>
          <cell r="AP911">
            <v>0</v>
          </cell>
          <cell r="AQ911">
            <v>0</v>
          </cell>
          <cell r="AR911">
            <v>0.03</v>
          </cell>
          <cell r="AS911">
            <v>0.1</v>
          </cell>
          <cell r="AT911">
            <v>7.0000000000000007E-2</v>
          </cell>
          <cell r="AU911">
            <v>0.04</v>
          </cell>
          <cell r="AV911">
            <v>0.01</v>
          </cell>
          <cell r="AW911">
            <v>0</v>
          </cell>
          <cell r="AX911">
            <v>0</v>
          </cell>
          <cell r="AY911">
            <v>0</v>
          </cell>
          <cell r="AZ911">
            <v>0</v>
          </cell>
          <cell r="BA911">
            <v>0</v>
          </cell>
          <cell r="BB911">
            <v>0.03</v>
          </cell>
          <cell r="BC911">
            <v>0.05</v>
          </cell>
          <cell r="BD911">
            <v>0.1</v>
          </cell>
          <cell r="BE911">
            <v>0.03</v>
          </cell>
          <cell r="BF911">
            <v>0.1</v>
          </cell>
          <cell r="BG911">
            <v>7.0000000000000007E-2</v>
          </cell>
          <cell r="BH911">
            <v>0.04</v>
          </cell>
          <cell r="BI911">
            <v>0.01</v>
          </cell>
          <cell r="BJ911">
            <v>0</v>
          </cell>
          <cell r="BK911">
            <v>0</v>
          </cell>
          <cell r="BL911">
            <v>0</v>
          </cell>
          <cell r="BM911">
            <v>0</v>
          </cell>
          <cell r="BN911">
            <v>0</v>
          </cell>
          <cell r="BO911">
            <v>0.03</v>
          </cell>
          <cell r="BP911">
            <v>0.06</v>
          </cell>
          <cell r="BQ911">
            <v>0.11</v>
          </cell>
          <cell r="BR911">
            <v>0.04</v>
          </cell>
          <cell r="BS911">
            <v>0.12</v>
          </cell>
          <cell r="BT911">
            <v>0.08</v>
          </cell>
          <cell r="BU911">
            <v>0.05</v>
          </cell>
          <cell r="BV911">
            <v>0.01</v>
          </cell>
          <cell r="BW911">
            <v>0</v>
          </cell>
          <cell r="BX911">
            <v>0</v>
          </cell>
          <cell r="BY911">
            <v>0</v>
          </cell>
          <cell r="BZ911">
            <v>0</v>
          </cell>
          <cell r="CA911">
            <v>0.01</v>
          </cell>
          <cell r="CB911">
            <v>0.04</v>
          </cell>
          <cell r="CC911">
            <v>7.0000000000000007E-2</v>
          </cell>
          <cell r="CD911">
            <v>0.12</v>
          </cell>
          <cell r="CE911">
            <v>0.05</v>
          </cell>
          <cell r="CF911">
            <v>0.15</v>
          </cell>
          <cell r="CG911">
            <v>0.11</v>
          </cell>
          <cell r="CH911">
            <v>0.06</v>
          </cell>
          <cell r="CI911">
            <v>0.01</v>
          </cell>
          <cell r="CJ911">
            <v>0.01</v>
          </cell>
          <cell r="CK911">
            <v>0.01</v>
          </cell>
          <cell r="CL911">
            <v>0</v>
          </cell>
          <cell r="CM911">
            <v>0</v>
          </cell>
          <cell r="CN911">
            <v>0.01</v>
          </cell>
          <cell r="CO911">
            <v>0.04</v>
          </cell>
          <cell r="CP911">
            <v>0.08</v>
          </cell>
          <cell r="CQ911">
            <v>0.14000000000000001</v>
          </cell>
          <cell r="CR911">
            <v>0.06</v>
          </cell>
          <cell r="CS911">
            <v>0.17</v>
          </cell>
          <cell r="CT911">
            <v>0.12</v>
          </cell>
          <cell r="CU911">
            <v>7.0000000000000007E-2</v>
          </cell>
          <cell r="CV911">
            <v>0.02</v>
          </cell>
          <cell r="CW911">
            <v>0.01</v>
          </cell>
          <cell r="CX911">
            <v>0.01</v>
          </cell>
          <cell r="CY911">
            <v>0</v>
          </cell>
          <cell r="CZ911">
            <v>0</v>
          </cell>
          <cell r="DA911">
            <v>0.01</v>
          </cell>
          <cell r="DB911">
            <v>0.05</v>
          </cell>
          <cell r="DC911">
            <v>0.09</v>
          </cell>
          <cell r="DD911">
            <v>0.14000000000000001</v>
          </cell>
          <cell r="DE911">
            <v>0.06</v>
          </cell>
          <cell r="DF911">
            <v>0.18</v>
          </cell>
          <cell r="DG911">
            <v>0.12</v>
          </cell>
          <cell r="DH911">
            <v>7.0000000000000007E-2</v>
          </cell>
          <cell r="DI911">
            <v>0.01</v>
          </cell>
          <cell r="DJ911">
            <v>0.01</v>
          </cell>
          <cell r="DK911">
            <v>0.01</v>
          </cell>
          <cell r="DL911">
            <v>0</v>
          </cell>
          <cell r="DM911">
            <v>0</v>
          </cell>
          <cell r="DN911">
            <v>0.01</v>
          </cell>
          <cell r="DO911">
            <v>0.05</v>
          </cell>
          <cell r="DP911">
            <v>0.09</v>
          </cell>
          <cell r="DQ911">
            <v>0.14000000000000001</v>
          </cell>
          <cell r="DR911">
            <v>0.06</v>
          </cell>
          <cell r="DS911">
            <v>0.16</v>
          </cell>
          <cell r="DT911">
            <v>0.11</v>
          </cell>
          <cell r="DU911">
            <v>7.0000000000000007E-2</v>
          </cell>
          <cell r="DV911">
            <v>0.02</v>
          </cell>
          <cell r="DW911">
            <v>0.01</v>
          </cell>
          <cell r="DX911">
            <v>0.01</v>
          </cell>
          <cell r="DY911">
            <v>-0.01</v>
          </cell>
          <cell r="DZ911">
            <v>0</v>
          </cell>
          <cell r="EA911">
            <v>0.01</v>
          </cell>
          <cell r="EB911">
            <v>0.05</v>
          </cell>
          <cell r="EC911">
            <v>0.08</v>
          </cell>
          <cell r="ED911">
            <v>0.13</v>
          </cell>
          <cell r="EE911">
            <v>0</v>
          </cell>
        </row>
        <row r="912">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0</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0</v>
          </cell>
          <cell r="BZ912">
            <v>0</v>
          </cell>
          <cell r="CA912">
            <v>0</v>
          </cell>
          <cell r="CB912">
            <v>0</v>
          </cell>
          <cell r="CC912">
            <v>0</v>
          </cell>
          <cell r="CD912">
            <v>0</v>
          </cell>
          <cell r="CE912">
            <v>0</v>
          </cell>
          <cell r="CF912">
            <v>0</v>
          </cell>
          <cell r="CG912">
            <v>0</v>
          </cell>
          <cell r="CH912">
            <v>0</v>
          </cell>
          <cell r="CI912">
            <v>0</v>
          </cell>
          <cell r="CJ912">
            <v>0</v>
          </cell>
          <cell r="CK912">
            <v>0</v>
          </cell>
          <cell r="CL912">
            <v>0</v>
          </cell>
          <cell r="CM912">
            <v>0</v>
          </cell>
          <cell r="CN912">
            <v>0</v>
          </cell>
          <cell r="CO912">
            <v>0</v>
          </cell>
          <cell r="CP912">
            <v>0</v>
          </cell>
          <cell r="CQ912">
            <v>0</v>
          </cell>
          <cell r="CR912">
            <v>0</v>
          </cell>
          <cell r="CS912">
            <v>0</v>
          </cell>
          <cell r="CT912">
            <v>0</v>
          </cell>
          <cell r="CU912">
            <v>0</v>
          </cell>
          <cell r="CV912">
            <v>0</v>
          </cell>
          <cell r="CW912">
            <v>0</v>
          </cell>
          <cell r="CX912">
            <v>0</v>
          </cell>
          <cell r="CY912">
            <v>0</v>
          </cell>
          <cell r="CZ912">
            <v>0</v>
          </cell>
          <cell r="DA912">
            <v>0</v>
          </cell>
          <cell r="DB912">
            <v>0</v>
          </cell>
          <cell r="DC912">
            <v>0</v>
          </cell>
          <cell r="DD912">
            <v>0</v>
          </cell>
          <cell r="DE912">
            <v>0</v>
          </cell>
          <cell r="DF912">
            <v>0</v>
          </cell>
          <cell r="DG912">
            <v>0</v>
          </cell>
          <cell r="DH912">
            <v>0</v>
          </cell>
          <cell r="DI912">
            <v>0</v>
          </cell>
          <cell r="DJ912">
            <v>0</v>
          </cell>
          <cell r="DK912">
            <v>0</v>
          </cell>
          <cell r="DL912">
            <v>0</v>
          </cell>
          <cell r="DM912">
            <v>0</v>
          </cell>
          <cell r="DN912">
            <v>0</v>
          </cell>
          <cell r="DO912">
            <v>0</v>
          </cell>
          <cell r="DP912">
            <v>0</v>
          </cell>
          <cell r="DQ912">
            <v>0</v>
          </cell>
          <cell r="DR912">
            <v>0</v>
          </cell>
          <cell r="DS912">
            <v>0</v>
          </cell>
          <cell r="DT912">
            <v>0</v>
          </cell>
          <cell r="DU912">
            <v>0</v>
          </cell>
          <cell r="DV912">
            <v>0</v>
          </cell>
          <cell r="DW912">
            <v>0</v>
          </cell>
          <cell r="DX912">
            <v>0</v>
          </cell>
          <cell r="DY912">
            <v>0</v>
          </cell>
          <cell r="DZ912">
            <v>0</v>
          </cell>
          <cell r="EA912">
            <v>0</v>
          </cell>
          <cell r="EB912">
            <v>0</v>
          </cell>
          <cell r="EC912">
            <v>0</v>
          </cell>
          <cell r="ED912">
            <v>0</v>
          </cell>
        </row>
        <row r="913">
          <cell r="A913" t="str">
            <v>Purchased Power &amp; Net Interchange</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cell r="BZ913">
            <v>0</v>
          </cell>
          <cell r="CA913">
            <v>0</v>
          </cell>
          <cell r="CB913">
            <v>0</v>
          </cell>
          <cell r="CC913">
            <v>0</v>
          </cell>
          <cell r="CD913">
            <v>0</v>
          </cell>
          <cell r="CE913">
            <v>0</v>
          </cell>
          <cell r="CF913">
            <v>0</v>
          </cell>
          <cell r="CG913">
            <v>0</v>
          </cell>
          <cell r="CH913">
            <v>0</v>
          </cell>
          <cell r="CI913">
            <v>0</v>
          </cell>
          <cell r="CJ913">
            <v>0</v>
          </cell>
          <cell r="CK913">
            <v>0</v>
          </cell>
          <cell r="CL913">
            <v>0</v>
          </cell>
          <cell r="CM913">
            <v>0</v>
          </cell>
          <cell r="CN913">
            <v>0</v>
          </cell>
          <cell r="CO913">
            <v>0</v>
          </cell>
          <cell r="CP913">
            <v>0</v>
          </cell>
          <cell r="CQ913">
            <v>0</v>
          </cell>
          <cell r="CR913">
            <v>0</v>
          </cell>
          <cell r="CS913">
            <v>0</v>
          </cell>
          <cell r="CT913">
            <v>0</v>
          </cell>
          <cell r="CU913">
            <v>0</v>
          </cell>
          <cell r="CV913">
            <v>0</v>
          </cell>
          <cell r="CW913">
            <v>0</v>
          </cell>
          <cell r="CX913">
            <v>0</v>
          </cell>
          <cell r="CY913">
            <v>0</v>
          </cell>
          <cell r="CZ913">
            <v>0</v>
          </cell>
          <cell r="DA913">
            <v>0</v>
          </cell>
          <cell r="DB913">
            <v>0</v>
          </cell>
          <cell r="DC913">
            <v>0</v>
          </cell>
          <cell r="DD913">
            <v>0</v>
          </cell>
          <cell r="DE913">
            <v>0</v>
          </cell>
          <cell r="DF913">
            <v>0</v>
          </cell>
          <cell r="DG913">
            <v>0</v>
          </cell>
          <cell r="DH913">
            <v>0</v>
          </cell>
          <cell r="DI913">
            <v>0</v>
          </cell>
          <cell r="DJ913">
            <v>0</v>
          </cell>
          <cell r="DK913">
            <v>0</v>
          </cell>
          <cell r="DL913">
            <v>0</v>
          </cell>
          <cell r="DM913">
            <v>0</v>
          </cell>
          <cell r="DN913">
            <v>0</v>
          </cell>
          <cell r="DO913">
            <v>0</v>
          </cell>
          <cell r="DP913">
            <v>0</v>
          </cell>
          <cell r="DQ913">
            <v>0</v>
          </cell>
          <cell r="DR913">
            <v>0</v>
          </cell>
          <cell r="DS913">
            <v>0</v>
          </cell>
          <cell r="DT913">
            <v>0</v>
          </cell>
          <cell r="DU913">
            <v>0</v>
          </cell>
          <cell r="DV913">
            <v>0</v>
          </cell>
          <cell r="DW913">
            <v>0</v>
          </cell>
          <cell r="DX913">
            <v>0</v>
          </cell>
          <cell r="DY913">
            <v>0</v>
          </cell>
          <cell r="DZ913">
            <v>0</v>
          </cell>
          <cell r="EA913">
            <v>0</v>
          </cell>
          <cell r="EB913">
            <v>0</v>
          </cell>
          <cell r="EC913">
            <v>0</v>
          </cell>
          <cell r="ED913">
            <v>0</v>
          </cell>
        </row>
        <row r="914">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cell r="BZ914">
            <v>0</v>
          </cell>
          <cell r="CA914">
            <v>0</v>
          </cell>
          <cell r="CB914">
            <v>0</v>
          </cell>
          <cell r="CC914">
            <v>0</v>
          </cell>
          <cell r="CD914">
            <v>0</v>
          </cell>
          <cell r="CE914">
            <v>0</v>
          </cell>
          <cell r="CF914">
            <v>0</v>
          </cell>
          <cell r="CG914">
            <v>0</v>
          </cell>
          <cell r="CH914">
            <v>0</v>
          </cell>
          <cell r="CI914">
            <v>0</v>
          </cell>
          <cell r="CJ914">
            <v>0</v>
          </cell>
          <cell r="CK914">
            <v>0</v>
          </cell>
          <cell r="CL914">
            <v>0</v>
          </cell>
          <cell r="CM914">
            <v>0</v>
          </cell>
          <cell r="CN914">
            <v>0</v>
          </cell>
          <cell r="CO914">
            <v>0</v>
          </cell>
          <cell r="CP914">
            <v>0</v>
          </cell>
          <cell r="CQ914">
            <v>0</v>
          </cell>
          <cell r="CR914">
            <v>0</v>
          </cell>
          <cell r="CS914">
            <v>0</v>
          </cell>
          <cell r="CT914">
            <v>0</v>
          </cell>
          <cell r="CU914">
            <v>0</v>
          </cell>
          <cell r="CV914">
            <v>0</v>
          </cell>
          <cell r="CW914">
            <v>0</v>
          </cell>
          <cell r="CX914">
            <v>0</v>
          </cell>
          <cell r="CY914">
            <v>0</v>
          </cell>
          <cell r="CZ914">
            <v>0</v>
          </cell>
          <cell r="DA914">
            <v>0</v>
          </cell>
          <cell r="DB914">
            <v>0</v>
          </cell>
          <cell r="DC914">
            <v>0</v>
          </cell>
          <cell r="DD914">
            <v>0</v>
          </cell>
          <cell r="DE914">
            <v>0</v>
          </cell>
          <cell r="DF914">
            <v>0</v>
          </cell>
          <cell r="DG914">
            <v>0</v>
          </cell>
          <cell r="DH914">
            <v>0</v>
          </cell>
          <cell r="DI914">
            <v>0</v>
          </cell>
          <cell r="DJ914">
            <v>0</v>
          </cell>
          <cell r="DK914">
            <v>0</v>
          </cell>
          <cell r="DL914">
            <v>0</v>
          </cell>
          <cell r="DM914">
            <v>0</v>
          </cell>
          <cell r="DN914">
            <v>0</v>
          </cell>
          <cell r="DO914">
            <v>0</v>
          </cell>
          <cell r="DP914">
            <v>0</v>
          </cell>
          <cell r="DQ914">
            <v>0</v>
          </cell>
          <cell r="DR914">
            <v>0</v>
          </cell>
          <cell r="DS914">
            <v>0</v>
          </cell>
          <cell r="DT914">
            <v>0</v>
          </cell>
          <cell r="DU914">
            <v>0</v>
          </cell>
          <cell r="DV914">
            <v>0</v>
          </cell>
          <cell r="DW914">
            <v>0</v>
          </cell>
          <cell r="DX914">
            <v>0</v>
          </cell>
          <cell r="DY914">
            <v>0</v>
          </cell>
          <cell r="DZ914">
            <v>0</v>
          </cell>
          <cell r="EA914">
            <v>0</v>
          </cell>
          <cell r="EB914">
            <v>0</v>
          </cell>
          <cell r="EC914">
            <v>0</v>
          </cell>
          <cell r="ED914">
            <v>0</v>
          </cell>
        </row>
        <row r="915">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cell r="BZ915">
            <v>0</v>
          </cell>
          <cell r="CA915">
            <v>0</v>
          </cell>
          <cell r="CB915">
            <v>0</v>
          </cell>
          <cell r="CC915">
            <v>0</v>
          </cell>
          <cell r="CD915">
            <v>0</v>
          </cell>
          <cell r="CE915">
            <v>0</v>
          </cell>
          <cell r="CF915">
            <v>0</v>
          </cell>
          <cell r="CG915">
            <v>0</v>
          </cell>
          <cell r="CH915">
            <v>0</v>
          </cell>
          <cell r="CI915">
            <v>0</v>
          </cell>
          <cell r="CJ915">
            <v>0</v>
          </cell>
          <cell r="CK915">
            <v>0</v>
          </cell>
          <cell r="CL915">
            <v>0</v>
          </cell>
          <cell r="CM915">
            <v>0</v>
          </cell>
          <cell r="CN915">
            <v>0</v>
          </cell>
          <cell r="CO915">
            <v>0</v>
          </cell>
          <cell r="CP915">
            <v>0</v>
          </cell>
          <cell r="CQ915">
            <v>0</v>
          </cell>
          <cell r="CR915">
            <v>0</v>
          </cell>
          <cell r="CS915">
            <v>0</v>
          </cell>
          <cell r="CT915">
            <v>0</v>
          </cell>
          <cell r="CU915">
            <v>0</v>
          </cell>
          <cell r="CV915">
            <v>0</v>
          </cell>
          <cell r="CW915">
            <v>0</v>
          </cell>
          <cell r="CX915">
            <v>0</v>
          </cell>
          <cell r="CY915">
            <v>0</v>
          </cell>
          <cell r="CZ915">
            <v>0</v>
          </cell>
          <cell r="DA915">
            <v>0</v>
          </cell>
          <cell r="DB915">
            <v>0</v>
          </cell>
          <cell r="DC915">
            <v>0</v>
          </cell>
          <cell r="DD915">
            <v>0</v>
          </cell>
          <cell r="DE915">
            <v>0</v>
          </cell>
          <cell r="DF915">
            <v>0</v>
          </cell>
          <cell r="DG915">
            <v>0</v>
          </cell>
          <cell r="DH915">
            <v>0</v>
          </cell>
          <cell r="DI915">
            <v>0</v>
          </cell>
          <cell r="DJ915">
            <v>0</v>
          </cell>
          <cell r="DK915">
            <v>0</v>
          </cell>
          <cell r="DL915">
            <v>0</v>
          </cell>
          <cell r="DM915">
            <v>0</v>
          </cell>
          <cell r="DN915">
            <v>0</v>
          </cell>
          <cell r="DO915">
            <v>0</v>
          </cell>
          <cell r="DP915">
            <v>0</v>
          </cell>
          <cell r="DQ915">
            <v>0</v>
          </cell>
          <cell r="DR915">
            <v>0</v>
          </cell>
          <cell r="DS915">
            <v>0</v>
          </cell>
          <cell r="DT915">
            <v>0</v>
          </cell>
          <cell r="DU915">
            <v>0</v>
          </cell>
          <cell r="DV915">
            <v>0</v>
          </cell>
          <cell r="DW915">
            <v>0</v>
          </cell>
          <cell r="DX915">
            <v>0</v>
          </cell>
          <cell r="DY915">
            <v>0</v>
          </cell>
          <cell r="DZ915">
            <v>0</v>
          </cell>
          <cell r="EA915">
            <v>0</v>
          </cell>
          <cell r="EB915">
            <v>0</v>
          </cell>
          <cell r="EC915">
            <v>0</v>
          </cell>
          <cell r="ED915">
            <v>0</v>
          </cell>
          <cell r="EE915">
            <v>0</v>
          </cell>
        </row>
        <row r="916">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cell r="BZ916">
            <v>0</v>
          </cell>
          <cell r="CA916">
            <v>0</v>
          </cell>
          <cell r="CB916">
            <v>0</v>
          </cell>
          <cell r="CC916">
            <v>0</v>
          </cell>
          <cell r="CD916">
            <v>0</v>
          </cell>
          <cell r="CE916">
            <v>0</v>
          </cell>
          <cell r="CF916">
            <v>0</v>
          </cell>
          <cell r="CG916">
            <v>0</v>
          </cell>
          <cell r="CH916">
            <v>0</v>
          </cell>
          <cell r="CI916">
            <v>0</v>
          </cell>
          <cell r="CJ916">
            <v>0</v>
          </cell>
          <cell r="CK916">
            <v>0</v>
          </cell>
          <cell r="CL916">
            <v>0</v>
          </cell>
          <cell r="CM916">
            <v>0</v>
          </cell>
          <cell r="CN916">
            <v>0</v>
          </cell>
          <cell r="CO916">
            <v>0</v>
          </cell>
          <cell r="CP916">
            <v>0</v>
          </cell>
          <cell r="CQ916">
            <v>0</v>
          </cell>
          <cell r="CR916">
            <v>0</v>
          </cell>
          <cell r="CS916">
            <v>0</v>
          </cell>
          <cell r="CT916">
            <v>0</v>
          </cell>
          <cell r="CU916">
            <v>0</v>
          </cell>
          <cell r="CV916">
            <v>0</v>
          </cell>
          <cell r="CW916">
            <v>0</v>
          </cell>
          <cell r="CX916">
            <v>0</v>
          </cell>
          <cell r="CY916">
            <v>0</v>
          </cell>
          <cell r="CZ916">
            <v>0</v>
          </cell>
          <cell r="DA916">
            <v>0</v>
          </cell>
          <cell r="DB916">
            <v>0</v>
          </cell>
          <cell r="DC916">
            <v>0</v>
          </cell>
          <cell r="DD916">
            <v>0</v>
          </cell>
          <cell r="DE916">
            <v>0</v>
          </cell>
          <cell r="DF916">
            <v>0</v>
          </cell>
          <cell r="DG916">
            <v>0</v>
          </cell>
          <cell r="DH916">
            <v>0</v>
          </cell>
          <cell r="DI916">
            <v>0</v>
          </cell>
          <cell r="DJ916">
            <v>0</v>
          </cell>
          <cell r="DK916">
            <v>0</v>
          </cell>
          <cell r="DL916">
            <v>0</v>
          </cell>
          <cell r="DM916">
            <v>0</v>
          </cell>
          <cell r="DN916">
            <v>0</v>
          </cell>
          <cell r="DO916">
            <v>0</v>
          </cell>
          <cell r="DP916">
            <v>0</v>
          </cell>
          <cell r="DQ916">
            <v>0</v>
          </cell>
          <cell r="DR916">
            <v>0</v>
          </cell>
          <cell r="DS916">
            <v>0</v>
          </cell>
          <cell r="DT916">
            <v>0</v>
          </cell>
          <cell r="DU916">
            <v>0</v>
          </cell>
          <cell r="DV916">
            <v>0</v>
          </cell>
          <cell r="DW916">
            <v>0</v>
          </cell>
          <cell r="DX916">
            <v>0</v>
          </cell>
          <cell r="DY916">
            <v>0</v>
          </cell>
          <cell r="DZ916">
            <v>0</v>
          </cell>
          <cell r="EA916">
            <v>0</v>
          </cell>
          <cell r="EB916">
            <v>0</v>
          </cell>
          <cell r="EC916">
            <v>0</v>
          </cell>
          <cell r="ED916">
            <v>0</v>
          </cell>
          <cell r="EE916">
            <v>0</v>
          </cell>
        </row>
        <row r="917">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cell r="BZ917">
            <v>0</v>
          </cell>
          <cell r="CA917">
            <v>0</v>
          </cell>
          <cell r="CB917">
            <v>0</v>
          </cell>
          <cell r="CC917">
            <v>0</v>
          </cell>
          <cell r="CD917">
            <v>0</v>
          </cell>
          <cell r="CE917">
            <v>0</v>
          </cell>
          <cell r="CF917">
            <v>0</v>
          </cell>
          <cell r="CG917">
            <v>0</v>
          </cell>
          <cell r="CH917">
            <v>0</v>
          </cell>
          <cell r="CI917">
            <v>0</v>
          </cell>
          <cell r="CJ917">
            <v>0</v>
          </cell>
          <cell r="CK917">
            <v>0</v>
          </cell>
          <cell r="CL917">
            <v>0</v>
          </cell>
          <cell r="CM917">
            <v>0</v>
          </cell>
          <cell r="CN917">
            <v>0</v>
          </cell>
          <cell r="CO917">
            <v>0</v>
          </cell>
          <cell r="CP917">
            <v>0</v>
          </cell>
          <cell r="CQ917">
            <v>0</v>
          </cell>
          <cell r="CR917">
            <v>0</v>
          </cell>
          <cell r="CS917">
            <v>0</v>
          </cell>
          <cell r="CT917">
            <v>0</v>
          </cell>
          <cell r="CU917">
            <v>0</v>
          </cell>
          <cell r="CV917">
            <v>0</v>
          </cell>
          <cell r="CW917">
            <v>0</v>
          </cell>
          <cell r="CX917">
            <v>0</v>
          </cell>
          <cell r="CY917">
            <v>0</v>
          </cell>
          <cell r="CZ917">
            <v>0</v>
          </cell>
          <cell r="DA917">
            <v>0</v>
          </cell>
          <cell r="DB917">
            <v>0</v>
          </cell>
          <cell r="DC917">
            <v>0</v>
          </cell>
          <cell r="DD917">
            <v>0</v>
          </cell>
          <cell r="DE917">
            <v>0</v>
          </cell>
          <cell r="DF917">
            <v>0</v>
          </cell>
          <cell r="DG917">
            <v>0</v>
          </cell>
          <cell r="DH917">
            <v>0</v>
          </cell>
          <cell r="DI917">
            <v>0</v>
          </cell>
          <cell r="DJ917">
            <v>0</v>
          </cell>
          <cell r="DK917">
            <v>0</v>
          </cell>
          <cell r="DL917">
            <v>0</v>
          </cell>
          <cell r="DM917">
            <v>0</v>
          </cell>
          <cell r="DN917">
            <v>0</v>
          </cell>
          <cell r="DO917">
            <v>0</v>
          </cell>
          <cell r="DP917">
            <v>0</v>
          </cell>
          <cell r="DQ917">
            <v>0</v>
          </cell>
          <cell r="DR917">
            <v>0</v>
          </cell>
          <cell r="DS917">
            <v>0</v>
          </cell>
          <cell r="DT917">
            <v>0</v>
          </cell>
          <cell r="DU917">
            <v>0</v>
          </cell>
          <cell r="DV917">
            <v>0</v>
          </cell>
          <cell r="DW917">
            <v>0</v>
          </cell>
          <cell r="DX917">
            <v>0</v>
          </cell>
          <cell r="DY917">
            <v>0</v>
          </cell>
          <cell r="DZ917">
            <v>0</v>
          </cell>
          <cell r="EA917">
            <v>0</v>
          </cell>
          <cell r="EB917">
            <v>0</v>
          </cell>
          <cell r="EC917">
            <v>0</v>
          </cell>
          <cell r="ED917">
            <v>0</v>
          </cell>
          <cell r="EE917">
            <v>0</v>
          </cell>
        </row>
        <row r="918">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cell r="BZ918">
            <v>0</v>
          </cell>
          <cell r="CA918">
            <v>0</v>
          </cell>
          <cell r="CB918">
            <v>0</v>
          </cell>
          <cell r="CC918">
            <v>0</v>
          </cell>
          <cell r="CD918">
            <v>0</v>
          </cell>
          <cell r="CE918">
            <v>0</v>
          </cell>
          <cell r="CF918">
            <v>0</v>
          </cell>
          <cell r="CG918">
            <v>0</v>
          </cell>
          <cell r="CH918">
            <v>0</v>
          </cell>
          <cell r="CI918">
            <v>0</v>
          </cell>
          <cell r="CJ918">
            <v>0</v>
          </cell>
          <cell r="CK918">
            <v>0</v>
          </cell>
          <cell r="CL918">
            <v>0</v>
          </cell>
          <cell r="CM918">
            <v>0</v>
          </cell>
          <cell r="CN918">
            <v>0</v>
          </cell>
          <cell r="CO918">
            <v>0</v>
          </cell>
          <cell r="CP918">
            <v>0</v>
          </cell>
          <cell r="CQ918">
            <v>0</v>
          </cell>
          <cell r="CR918">
            <v>0</v>
          </cell>
          <cell r="CS918">
            <v>0</v>
          </cell>
          <cell r="CT918">
            <v>0</v>
          </cell>
          <cell r="CU918">
            <v>0</v>
          </cell>
          <cell r="CV918">
            <v>0</v>
          </cell>
          <cell r="CW918">
            <v>0</v>
          </cell>
          <cell r="CX918">
            <v>0</v>
          </cell>
          <cell r="CY918">
            <v>0</v>
          </cell>
          <cell r="CZ918">
            <v>0</v>
          </cell>
          <cell r="DA918">
            <v>0</v>
          </cell>
          <cell r="DB918">
            <v>0</v>
          </cell>
          <cell r="DC918">
            <v>0</v>
          </cell>
          <cell r="DD918">
            <v>0</v>
          </cell>
          <cell r="DE918">
            <v>0</v>
          </cell>
          <cell r="DF918">
            <v>0</v>
          </cell>
          <cell r="DG918">
            <v>0</v>
          </cell>
          <cell r="DH918">
            <v>0</v>
          </cell>
          <cell r="DI918">
            <v>0</v>
          </cell>
          <cell r="DJ918">
            <v>0</v>
          </cell>
          <cell r="DK918">
            <v>0</v>
          </cell>
          <cell r="DL918">
            <v>0</v>
          </cell>
          <cell r="DM918">
            <v>0</v>
          </cell>
          <cell r="DN918">
            <v>0</v>
          </cell>
          <cell r="DO918">
            <v>0</v>
          </cell>
          <cell r="DP918">
            <v>0</v>
          </cell>
          <cell r="DQ918">
            <v>0</v>
          </cell>
          <cell r="DR918">
            <v>0</v>
          </cell>
          <cell r="DS918">
            <v>0</v>
          </cell>
          <cell r="DT918">
            <v>0</v>
          </cell>
          <cell r="DU918">
            <v>0</v>
          </cell>
          <cell r="DV918">
            <v>0</v>
          </cell>
          <cell r="DW918">
            <v>0</v>
          </cell>
          <cell r="DX918">
            <v>0</v>
          </cell>
          <cell r="DY918">
            <v>0</v>
          </cell>
          <cell r="DZ918">
            <v>0</v>
          </cell>
          <cell r="EA918">
            <v>0</v>
          </cell>
          <cell r="EB918">
            <v>0</v>
          </cell>
          <cell r="EC918">
            <v>0</v>
          </cell>
          <cell r="ED918">
            <v>0</v>
          </cell>
          <cell r="EE918">
            <v>0</v>
          </cell>
        </row>
        <row r="919">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cell r="BZ919">
            <v>0</v>
          </cell>
          <cell r="CA919">
            <v>0</v>
          </cell>
          <cell r="CB919">
            <v>0</v>
          </cell>
          <cell r="CC919">
            <v>0</v>
          </cell>
          <cell r="CD919">
            <v>0</v>
          </cell>
          <cell r="CE919">
            <v>0</v>
          </cell>
          <cell r="CF919">
            <v>0</v>
          </cell>
          <cell r="CG919">
            <v>0</v>
          </cell>
          <cell r="CH919">
            <v>0</v>
          </cell>
          <cell r="CI919">
            <v>0</v>
          </cell>
          <cell r="CJ919">
            <v>0</v>
          </cell>
          <cell r="CK919">
            <v>0</v>
          </cell>
          <cell r="CL919">
            <v>0</v>
          </cell>
          <cell r="CM919">
            <v>0</v>
          </cell>
          <cell r="CN919">
            <v>0</v>
          </cell>
          <cell r="CO919">
            <v>0</v>
          </cell>
          <cell r="CP919">
            <v>0</v>
          </cell>
          <cell r="CQ919">
            <v>0</v>
          </cell>
          <cell r="CR919">
            <v>0</v>
          </cell>
          <cell r="CS919">
            <v>0</v>
          </cell>
          <cell r="CT919">
            <v>0</v>
          </cell>
          <cell r="CU919">
            <v>0</v>
          </cell>
          <cell r="CV919">
            <v>0</v>
          </cell>
          <cell r="CW919">
            <v>0</v>
          </cell>
          <cell r="CX919">
            <v>0</v>
          </cell>
          <cell r="CY919">
            <v>0</v>
          </cell>
          <cell r="CZ919">
            <v>0</v>
          </cell>
          <cell r="DA919">
            <v>0</v>
          </cell>
          <cell r="DB919">
            <v>0</v>
          </cell>
          <cell r="DC919">
            <v>0</v>
          </cell>
          <cell r="DD919">
            <v>0</v>
          </cell>
          <cell r="DE919">
            <v>0</v>
          </cell>
          <cell r="DF919">
            <v>0</v>
          </cell>
          <cell r="DG919">
            <v>0</v>
          </cell>
          <cell r="DH919">
            <v>0</v>
          </cell>
          <cell r="DI919">
            <v>0</v>
          </cell>
          <cell r="DJ919">
            <v>0</v>
          </cell>
          <cell r="DK919">
            <v>0</v>
          </cell>
          <cell r="DL919">
            <v>0</v>
          </cell>
          <cell r="DM919">
            <v>0</v>
          </cell>
          <cell r="DN919">
            <v>0</v>
          </cell>
          <cell r="DO919">
            <v>0</v>
          </cell>
          <cell r="DP919">
            <v>0</v>
          </cell>
          <cell r="DQ919">
            <v>0</v>
          </cell>
          <cell r="DR919">
            <v>0</v>
          </cell>
          <cell r="DS919">
            <v>0</v>
          </cell>
          <cell r="DT919">
            <v>0</v>
          </cell>
          <cell r="DU919">
            <v>0</v>
          </cell>
          <cell r="DV919">
            <v>0</v>
          </cell>
          <cell r="DW919">
            <v>0</v>
          </cell>
          <cell r="DX919">
            <v>0</v>
          </cell>
          <cell r="DY919">
            <v>0</v>
          </cell>
          <cell r="DZ919">
            <v>0</v>
          </cell>
          <cell r="EA919">
            <v>0</v>
          </cell>
          <cell r="EB919">
            <v>0</v>
          </cell>
          <cell r="EC919">
            <v>0</v>
          </cell>
          <cell r="ED919">
            <v>0</v>
          </cell>
          <cell r="EE919">
            <v>0</v>
          </cell>
        </row>
        <row r="920">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cell r="BZ920">
            <v>0</v>
          </cell>
          <cell r="CA920">
            <v>0</v>
          </cell>
          <cell r="CB920">
            <v>0</v>
          </cell>
          <cell r="CC920">
            <v>0</v>
          </cell>
          <cell r="CD920">
            <v>0</v>
          </cell>
          <cell r="CE920">
            <v>0</v>
          </cell>
          <cell r="CF920">
            <v>0</v>
          </cell>
          <cell r="CG920">
            <v>0</v>
          </cell>
          <cell r="CH920">
            <v>0</v>
          </cell>
          <cell r="CI920">
            <v>0</v>
          </cell>
          <cell r="CJ920">
            <v>0</v>
          </cell>
          <cell r="CK920">
            <v>0</v>
          </cell>
          <cell r="CL920">
            <v>0</v>
          </cell>
          <cell r="CM920">
            <v>0</v>
          </cell>
          <cell r="CN920">
            <v>0</v>
          </cell>
          <cell r="CO920">
            <v>0</v>
          </cell>
          <cell r="CP920">
            <v>0</v>
          </cell>
          <cell r="CQ920">
            <v>0</v>
          </cell>
          <cell r="CR920">
            <v>0</v>
          </cell>
          <cell r="CS920">
            <v>0</v>
          </cell>
          <cell r="CT920">
            <v>0</v>
          </cell>
          <cell r="CU920">
            <v>0</v>
          </cell>
          <cell r="CV920">
            <v>0</v>
          </cell>
          <cell r="CW920">
            <v>0</v>
          </cell>
          <cell r="CX920">
            <v>0</v>
          </cell>
          <cell r="CY920">
            <v>0</v>
          </cell>
          <cell r="CZ920">
            <v>0</v>
          </cell>
          <cell r="DA920">
            <v>0</v>
          </cell>
          <cell r="DB920">
            <v>0</v>
          </cell>
          <cell r="DC920">
            <v>0</v>
          </cell>
          <cell r="DD920">
            <v>0</v>
          </cell>
          <cell r="DE920">
            <v>0</v>
          </cell>
          <cell r="DF920">
            <v>0</v>
          </cell>
          <cell r="DG920">
            <v>0</v>
          </cell>
          <cell r="DH920">
            <v>0</v>
          </cell>
          <cell r="DI920">
            <v>0</v>
          </cell>
          <cell r="DJ920">
            <v>0</v>
          </cell>
          <cell r="DK920">
            <v>0</v>
          </cell>
          <cell r="DL920">
            <v>0</v>
          </cell>
          <cell r="DM920">
            <v>0</v>
          </cell>
          <cell r="DN920">
            <v>0</v>
          </cell>
          <cell r="DO920">
            <v>0</v>
          </cell>
          <cell r="DP920">
            <v>0</v>
          </cell>
          <cell r="DQ920">
            <v>0</v>
          </cell>
          <cell r="DR920">
            <v>0</v>
          </cell>
          <cell r="DS920">
            <v>0</v>
          </cell>
          <cell r="DT920">
            <v>0</v>
          </cell>
          <cell r="DU920">
            <v>0</v>
          </cell>
          <cell r="DV920">
            <v>0</v>
          </cell>
          <cell r="DW920">
            <v>0</v>
          </cell>
          <cell r="DX920">
            <v>0</v>
          </cell>
          <cell r="DY920">
            <v>0</v>
          </cell>
          <cell r="DZ920">
            <v>0</v>
          </cell>
          <cell r="EA920">
            <v>0</v>
          </cell>
          <cell r="EB920">
            <v>0</v>
          </cell>
          <cell r="EC920">
            <v>0</v>
          </cell>
          <cell r="ED920">
            <v>0</v>
          </cell>
          <cell r="EE920">
            <v>0</v>
          </cell>
        </row>
        <row r="921">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cell r="BZ921">
            <v>0</v>
          </cell>
          <cell r="CA921">
            <v>0</v>
          </cell>
          <cell r="CB921">
            <v>0</v>
          </cell>
          <cell r="CC921">
            <v>0</v>
          </cell>
          <cell r="CD921">
            <v>0</v>
          </cell>
          <cell r="CE921">
            <v>0</v>
          </cell>
          <cell r="CF921">
            <v>0</v>
          </cell>
          <cell r="CG921">
            <v>0</v>
          </cell>
          <cell r="CH921">
            <v>0</v>
          </cell>
          <cell r="CI921">
            <v>0</v>
          </cell>
          <cell r="CJ921">
            <v>0</v>
          </cell>
          <cell r="CK921">
            <v>0</v>
          </cell>
          <cell r="CL921">
            <v>0</v>
          </cell>
          <cell r="CM921">
            <v>0</v>
          </cell>
          <cell r="CN921">
            <v>0</v>
          </cell>
          <cell r="CO921">
            <v>0</v>
          </cell>
          <cell r="CP921">
            <v>0</v>
          </cell>
          <cell r="CQ921">
            <v>0</v>
          </cell>
          <cell r="CR921">
            <v>0</v>
          </cell>
          <cell r="CS921">
            <v>0</v>
          </cell>
          <cell r="CT921">
            <v>0</v>
          </cell>
          <cell r="CU921">
            <v>0</v>
          </cell>
          <cell r="CV921">
            <v>0</v>
          </cell>
          <cell r="CW921">
            <v>0</v>
          </cell>
          <cell r="CX921">
            <v>0</v>
          </cell>
          <cell r="CY921">
            <v>0</v>
          </cell>
          <cell r="CZ921">
            <v>0</v>
          </cell>
          <cell r="DA921">
            <v>0</v>
          </cell>
          <cell r="DB921">
            <v>0</v>
          </cell>
          <cell r="DC921">
            <v>0</v>
          </cell>
          <cell r="DD921">
            <v>0</v>
          </cell>
          <cell r="DE921">
            <v>0</v>
          </cell>
          <cell r="DF921">
            <v>0</v>
          </cell>
          <cell r="DG921">
            <v>0</v>
          </cell>
          <cell r="DH921">
            <v>0</v>
          </cell>
          <cell r="DI921">
            <v>0</v>
          </cell>
          <cell r="DJ921">
            <v>0</v>
          </cell>
          <cell r="DK921">
            <v>0</v>
          </cell>
          <cell r="DL921">
            <v>0</v>
          </cell>
          <cell r="DM921">
            <v>0</v>
          </cell>
          <cell r="DN921">
            <v>0</v>
          </cell>
          <cell r="DO921">
            <v>0</v>
          </cell>
          <cell r="DP921">
            <v>0</v>
          </cell>
          <cell r="DQ921">
            <v>0</v>
          </cell>
          <cell r="DR921">
            <v>0</v>
          </cell>
          <cell r="DS921">
            <v>0</v>
          </cell>
          <cell r="DT921">
            <v>0</v>
          </cell>
          <cell r="DU921">
            <v>0</v>
          </cell>
          <cell r="DV921">
            <v>0</v>
          </cell>
          <cell r="DW921">
            <v>0</v>
          </cell>
          <cell r="DX921">
            <v>0</v>
          </cell>
          <cell r="DY921">
            <v>0</v>
          </cell>
          <cell r="DZ921">
            <v>0</v>
          </cell>
          <cell r="EA921">
            <v>0</v>
          </cell>
          <cell r="EB921">
            <v>0</v>
          </cell>
          <cell r="EC921">
            <v>0</v>
          </cell>
          <cell r="ED921">
            <v>0</v>
          </cell>
          <cell r="EE921">
            <v>0</v>
          </cell>
        </row>
        <row r="922">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cell r="BZ922">
            <v>0</v>
          </cell>
          <cell r="CA922">
            <v>0</v>
          </cell>
          <cell r="CB922">
            <v>0</v>
          </cell>
          <cell r="CC922">
            <v>0</v>
          </cell>
          <cell r="CD922">
            <v>0</v>
          </cell>
          <cell r="CE922">
            <v>0</v>
          </cell>
          <cell r="CF922">
            <v>0</v>
          </cell>
          <cell r="CG922">
            <v>0</v>
          </cell>
          <cell r="CH922">
            <v>0</v>
          </cell>
          <cell r="CI922">
            <v>0</v>
          </cell>
          <cell r="CJ922">
            <v>0</v>
          </cell>
          <cell r="CK922">
            <v>0</v>
          </cell>
          <cell r="CL922">
            <v>0</v>
          </cell>
          <cell r="CM922">
            <v>0</v>
          </cell>
          <cell r="CN922">
            <v>0</v>
          </cell>
          <cell r="CO922">
            <v>0</v>
          </cell>
          <cell r="CP922">
            <v>0</v>
          </cell>
          <cell r="CQ922">
            <v>0</v>
          </cell>
          <cell r="CR922">
            <v>0</v>
          </cell>
          <cell r="CS922">
            <v>0</v>
          </cell>
          <cell r="CT922">
            <v>0</v>
          </cell>
          <cell r="CU922">
            <v>0</v>
          </cell>
          <cell r="CV922">
            <v>0</v>
          </cell>
          <cell r="CW922">
            <v>0</v>
          </cell>
          <cell r="CX922">
            <v>0</v>
          </cell>
          <cell r="CY922">
            <v>0</v>
          </cell>
          <cell r="CZ922">
            <v>0</v>
          </cell>
          <cell r="DA922">
            <v>0</v>
          </cell>
          <cell r="DB922">
            <v>0</v>
          </cell>
          <cell r="DC922">
            <v>0</v>
          </cell>
          <cell r="DD922">
            <v>0</v>
          </cell>
          <cell r="DE922">
            <v>0</v>
          </cell>
          <cell r="DF922">
            <v>0</v>
          </cell>
          <cell r="DG922">
            <v>0</v>
          </cell>
          <cell r="DH922">
            <v>0</v>
          </cell>
          <cell r="DI922">
            <v>0</v>
          </cell>
          <cell r="DJ922">
            <v>0</v>
          </cell>
          <cell r="DK922">
            <v>0</v>
          </cell>
          <cell r="DL922">
            <v>0</v>
          </cell>
          <cell r="DM922">
            <v>0</v>
          </cell>
          <cell r="DN922">
            <v>0</v>
          </cell>
          <cell r="DO922">
            <v>0</v>
          </cell>
          <cell r="DP922">
            <v>0</v>
          </cell>
          <cell r="DQ922">
            <v>0</v>
          </cell>
          <cell r="DR922">
            <v>0</v>
          </cell>
          <cell r="DS922">
            <v>0</v>
          </cell>
          <cell r="DT922">
            <v>0</v>
          </cell>
          <cell r="DU922">
            <v>0</v>
          </cell>
          <cell r="DV922">
            <v>0</v>
          </cell>
          <cell r="DW922">
            <v>0</v>
          </cell>
          <cell r="DX922">
            <v>0</v>
          </cell>
          <cell r="DY922">
            <v>0</v>
          </cell>
          <cell r="DZ922">
            <v>0</v>
          </cell>
          <cell r="EA922">
            <v>0</v>
          </cell>
          <cell r="EB922">
            <v>0</v>
          </cell>
          <cell r="EC922">
            <v>0</v>
          </cell>
          <cell r="ED922">
            <v>0</v>
          </cell>
          <cell r="EE922">
            <v>0</v>
          </cell>
        </row>
        <row r="923">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cell r="BZ923">
            <v>0</v>
          </cell>
          <cell r="CA923">
            <v>0</v>
          </cell>
          <cell r="CB923">
            <v>0</v>
          </cell>
          <cell r="CC923">
            <v>0</v>
          </cell>
          <cell r="CD923">
            <v>0</v>
          </cell>
          <cell r="CE923">
            <v>0</v>
          </cell>
          <cell r="CF923">
            <v>0</v>
          </cell>
          <cell r="CG923">
            <v>0</v>
          </cell>
          <cell r="CH923">
            <v>0</v>
          </cell>
          <cell r="CI923">
            <v>0</v>
          </cell>
          <cell r="CJ923">
            <v>0</v>
          </cell>
          <cell r="CK923">
            <v>0</v>
          </cell>
          <cell r="CL923">
            <v>0</v>
          </cell>
          <cell r="CM923">
            <v>0</v>
          </cell>
          <cell r="CN923">
            <v>0</v>
          </cell>
          <cell r="CO923">
            <v>0</v>
          </cell>
          <cell r="CP923">
            <v>0</v>
          </cell>
          <cell r="CQ923">
            <v>0</v>
          </cell>
          <cell r="CR923">
            <v>0</v>
          </cell>
          <cell r="CS923">
            <v>0</v>
          </cell>
          <cell r="CT923">
            <v>0</v>
          </cell>
          <cell r="CU923">
            <v>0</v>
          </cell>
          <cell r="CV923">
            <v>0</v>
          </cell>
          <cell r="CW923">
            <v>0</v>
          </cell>
          <cell r="CX923">
            <v>0</v>
          </cell>
          <cell r="CY923">
            <v>0</v>
          </cell>
          <cell r="CZ923">
            <v>0</v>
          </cell>
          <cell r="DA923">
            <v>0</v>
          </cell>
          <cell r="DB923">
            <v>0</v>
          </cell>
          <cell r="DC923">
            <v>0</v>
          </cell>
          <cell r="DD923">
            <v>0</v>
          </cell>
          <cell r="DE923">
            <v>0</v>
          </cell>
          <cell r="DF923">
            <v>0</v>
          </cell>
          <cell r="DG923">
            <v>0</v>
          </cell>
          <cell r="DH923">
            <v>0</v>
          </cell>
          <cell r="DI923">
            <v>0</v>
          </cell>
          <cell r="DJ923">
            <v>0</v>
          </cell>
          <cell r="DK923">
            <v>0</v>
          </cell>
          <cell r="DL923">
            <v>0</v>
          </cell>
          <cell r="DM923">
            <v>0</v>
          </cell>
          <cell r="DN923">
            <v>0</v>
          </cell>
          <cell r="DO923">
            <v>0</v>
          </cell>
          <cell r="DP923">
            <v>0</v>
          </cell>
          <cell r="DQ923">
            <v>0</v>
          </cell>
          <cell r="DR923">
            <v>0</v>
          </cell>
          <cell r="DS923">
            <v>0</v>
          </cell>
          <cell r="DT923">
            <v>0</v>
          </cell>
          <cell r="DU923">
            <v>0</v>
          </cell>
          <cell r="DV923">
            <v>0</v>
          </cell>
          <cell r="DW923">
            <v>0</v>
          </cell>
          <cell r="DX923">
            <v>0</v>
          </cell>
          <cell r="DY923">
            <v>0</v>
          </cell>
          <cell r="DZ923">
            <v>0</v>
          </cell>
          <cell r="EA923">
            <v>0</v>
          </cell>
          <cell r="EB923">
            <v>0</v>
          </cell>
          <cell r="EC923">
            <v>0</v>
          </cell>
          <cell r="ED923">
            <v>0</v>
          </cell>
          <cell r="EE923">
            <v>0</v>
          </cell>
        </row>
        <row r="924">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0</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0</v>
          </cell>
          <cell r="BZ924">
            <v>0</v>
          </cell>
          <cell r="CA924">
            <v>0</v>
          </cell>
          <cell r="CB924">
            <v>0</v>
          </cell>
          <cell r="CC924">
            <v>0</v>
          </cell>
          <cell r="CD924">
            <v>0</v>
          </cell>
          <cell r="CE924">
            <v>0</v>
          </cell>
          <cell r="CF924">
            <v>0</v>
          </cell>
          <cell r="CG924">
            <v>0</v>
          </cell>
          <cell r="CH924">
            <v>0</v>
          </cell>
          <cell r="CI924">
            <v>0</v>
          </cell>
          <cell r="CJ924">
            <v>0</v>
          </cell>
          <cell r="CK924">
            <v>0</v>
          </cell>
          <cell r="CL924">
            <v>0</v>
          </cell>
          <cell r="CM924">
            <v>0</v>
          </cell>
          <cell r="CN924">
            <v>0</v>
          </cell>
          <cell r="CO924">
            <v>0</v>
          </cell>
          <cell r="CP924">
            <v>0</v>
          </cell>
          <cell r="CQ924">
            <v>0</v>
          </cell>
          <cell r="CR924">
            <v>0</v>
          </cell>
          <cell r="CS924">
            <v>0</v>
          </cell>
          <cell r="CT924">
            <v>0</v>
          </cell>
          <cell r="CU924">
            <v>0</v>
          </cell>
          <cell r="CV924">
            <v>0</v>
          </cell>
          <cell r="CW924">
            <v>0</v>
          </cell>
          <cell r="CX924">
            <v>0</v>
          </cell>
          <cell r="CY924">
            <v>0</v>
          </cell>
          <cell r="CZ924">
            <v>0</v>
          </cell>
          <cell r="DA924">
            <v>0</v>
          </cell>
          <cell r="DB924">
            <v>0</v>
          </cell>
          <cell r="DC924">
            <v>0</v>
          </cell>
          <cell r="DD924">
            <v>0</v>
          </cell>
          <cell r="DE924">
            <v>0</v>
          </cell>
          <cell r="DF924">
            <v>0</v>
          </cell>
          <cell r="DG924">
            <v>0</v>
          </cell>
          <cell r="DH924">
            <v>0</v>
          </cell>
          <cell r="DI924">
            <v>0</v>
          </cell>
          <cell r="DJ924">
            <v>0</v>
          </cell>
          <cell r="DK924">
            <v>0</v>
          </cell>
          <cell r="DL924">
            <v>0</v>
          </cell>
          <cell r="DM924">
            <v>0</v>
          </cell>
          <cell r="DN924">
            <v>0</v>
          </cell>
          <cell r="DO924">
            <v>0</v>
          </cell>
          <cell r="DP924">
            <v>0</v>
          </cell>
          <cell r="DQ924">
            <v>0</v>
          </cell>
          <cell r="DR924">
            <v>0</v>
          </cell>
          <cell r="DS924">
            <v>0</v>
          </cell>
          <cell r="DT924">
            <v>0</v>
          </cell>
          <cell r="DU924">
            <v>0</v>
          </cell>
          <cell r="DV924">
            <v>0</v>
          </cell>
          <cell r="DW924">
            <v>0</v>
          </cell>
          <cell r="DX924">
            <v>0</v>
          </cell>
          <cell r="DY924">
            <v>0</v>
          </cell>
          <cell r="DZ924">
            <v>0</v>
          </cell>
          <cell r="EA924">
            <v>0</v>
          </cell>
          <cell r="EB924">
            <v>0</v>
          </cell>
          <cell r="EC924">
            <v>0</v>
          </cell>
          <cell r="ED924">
            <v>0</v>
          </cell>
          <cell r="EE924">
            <v>0</v>
          </cell>
        </row>
        <row r="925">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0</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0</v>
          </cell>
          <cell r="BZ925">
            <v>0</v>
          </cell>
          <cell r="CA925">
            <v>0</v>
          </cell>
          <cell r="CB925">
            <v>0</v>
          </cell>
          <cell r="CC925">
            <v>0</v>
          </cell>
          <cell r="CD925">
            <v>0</v>
          </cell>
          <cell r="CE925">
            <v>0</v>
          </cell>
          <cell r="CF925">
            <v>0</v>
          </cell>
          <cell r="CG925">
            <v>0</v>
          </cell>
          <cell r="CH925">
            <v>0</v>
          </cell>
          <cell r="CI925">
            <v>0</v>
          </cell>
          <cell r="CJ925">
            <v>0</v>
          </cell>
          <cell r="CK925">
            <v>0</v>
          </cell>
          <cell r="CL925">
            <v>0</v>
          </cell>
          <cell r="CM925">
            <v>0</v>
          </cell>
          <cell r="CN925">
            <v>0</v>
          </cell>
          <cell r="CO925">
            <v>0</v>
          </cell>
          <cell r="CP925">
            <v>0</v>
          </cell>
          <cell r="CQ925">
            <v>0</v>
          </cell>
          <cell r="CR925">
            <v>0</v>
          </cell>
          <cell r="CS925">
            <v>0</v>
          </cell>
          <cell r="CT925">
            <v>0</v>
          </cell>
          <cell r="CU925">
            <v>0</v>
          </cell>
          <cell r="CV925">
            <v>0</v>
          </cell>
          <cell r="CW925">
            <v>0</v>
          </cell>
          <cell r="CX925">
            <v>0</v>
          </cell>
          <cell r="CY925">
            <v>0</v>
          </cell>
          <cell r="CZ925">
            <v>0</v>
          </cell>
          <cell r="DA925">
            <v>0</v>
          </cell>
          <cell r="DB925">
            <v>0</v>
          </cell>
          <cell r="DC925">
            <v>0</v>
          </cell>
          <cell r="DD925">
            <v>0</v>
          </cell>
          <cell r="DE925">
            <v>0</v>
          </cell>
          <cell r="DF925">
            <v>0</v>
          </cell>
          <cell r="DG925">
            <v>0</v>
          </cell>
          <cell r="DH925">
            <v>0</v>
          </cell>
          <cell r="DI925">
            <v>0</v>
          </cell>
          <cell r="DJ925">
            <v>0</v>
          </cell>
          <cell r="DK925">
            <v>0</v>
          </cell>
          <cell r="DL925">
            <v>0</v>
          </cell>
          <cell r="DM925">
            <v>0</v>
          </cell>
          <cell r="DN925">
            <v>0</v>
          </cell>
          <cell r="DO925">
            <v>0</v>
          </cell>
          <cell r="DP925">
            <v>0</v>
          </cell>
          <cell r="DQ925">
            <v>0</v>
          </cell>
          <cell r="DR925">
            <v>0</v>
          </cell>
          <cell r="DS925">
            <v>0</v>
          </cell>
          <cell r="DT925">
            <v>0</v>
          </cell>
          <cell r="DU925">
            <v>0</v>
          </cell>
          <cell r="DV925">
            <v>0</v>
          </cell>
          <cell r="DW925">
            <v>0</v>
          </cell>
          <cell r="DX925">
            <v>0</v>
          </cell>
          <cell r="DY925">
            <v>0</v>
          </cell>
          <cell r="DZ925">
            <v>0</v>
          </cell>
          <cell r="EA925">
            <v>0</v>
          </cell>
          <cell r="EB925">
            <v>0</v>
          </cell>
          <cell r="EC925">
            <v>0</v>
          </cell>
          <cell r="ED925">
            <v>0</v>
          </cell>
          <cell r="EE925">
            <v>0</v>
          </cell>
        </row>
        <row r="926">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cell r="BZ926">
            <v>0</v>
          </cell>
          <cell r="CA926">
            <v>0</v>
          </cell>
          <cell r="CB926">
            <v>0</v>
          </cell>
          <cell r="CC926">
            <v>0</v>
          </cell>
          <cell r="CD926">
            <v>0</v>
          </cell>
          <cell r="CE926">
            <v>0</v>
          </cell>
          <cell r="CF926">
            <v>0</v>
          </cell>
          <cell r="CG926">
            <v>0</v>
          </cell>
          <cell r="CH926">
            <v>0</v>
          </cell>
          <cell r="CI926">
            <v>0</v>
          </cell>
          <cell r="CJ926">
            <v>0</v>
          </cell>
          <cell r="CK926">
            <v>0</v>
          </cell>
          <cell r="CL926">
            <v>0</v>
          </cell>
          <cell r="CM926">
            <v>0</v>
          </cell>
          <cell r="CN926">
            <v>0</v>
          </cell>
          <cell r="CO926">
            <v>0</v>
          </cell>
          <cell r="CP926">
            <v>0</v>
          </cell>
          <cell r="CQ926">
            <v>0</v>
          </cell>
          <cell r="CR926">
            <v>0</v>
          </cell>
          <cell r="CS926">
            <v>0</v>
          </cell>
          <cell r="CT926">
            <v>0</v>
          </cell>
          <cell r="CU926">
            <v>0</v>
          </cell>
          <cell r="CV926">
            <v>0</v>
          </cell>
          <cell r="CW926">
            <v>0</v>
          </cell>
          <cell r="CX926">
            <v>0</v>
          </cell>
          <cell r="CY926">
            <v>0</v>
          </cell>
          <cell r="CZ926">
            <v>0</v>
          </cell>
          <cell r="DA926">
            <v>0</v>
          </cell>
          <cell r="DB926">
            <v>0</v>
          </cell>
          <cell r="DC926">
            <v>0</v>
          </cell>
          <cell r="DD926">
            <v>0</v>
          </cell>
          <cell r="DE926">
            <v>0</v>
          </cell>
          <cell r="DF926">
            <v>0</v>
          </cell>
          <cell r="DG926">
            <v>0</v>
          </cell>
          <cell r="DH926">
            <v>0</v>
          </cell>
          <cell r="DI926">
            <v>0</v>
          </cell>
          <cell r="DJ926">
            <v>0</v>
          </cell>
          <cell r="DK926">
            <v>0</v>
          </cell>
          <cell r="DL926">
            <v>0</v>
          </cell>
          <cell r="DM926">
            <v>0</v>
          </cell>
          <cell r="DN926">
            <v>0</v>
          </cell>
          <cell r="DO926">
            <v>0</v>
          </cell>
          <cell r="DP926">
            <v>0</v>
          </cell>
          <cell r="DQ926">
            <v>0</v>
          </cell>
          <cell r="DR926">
            <v>0</v>
          </cell>
          <cell r="DS926">
            <v>0</v>
          </cell>
          <cell r="DT926">
            <v>0</v>
          </cell>
          <cell r="DU926">
            <v>0</v>
          </cell>
          <cell r="DV926">
            <v>0</v>
          </cell>
          <cell r="DW926">
            <v>0</v>
          </cell>
          <cell r="DX926">
            <v>0</v>
          </cell>
          <cell r="DY926">
            <v>0</v>
          </cell>
          <cell r="DZ926">
            <v>0</v>
          </cell>
          <cell r="EA926">
            <v>0</v>
          </cell>
          <cell r="EB926">
            <v>0</v>
          </cell>
          <cell r="EC926">
            <v>0</v>
          </cell>
          <cell r="ED926">
            <v>0</v>
          </cell>
          <cell r="EE926">
            <v>0</v>
          </cell>
        </row>
        <row r="927">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cell r="BZ927">
            <v>0</v>
          </cell>
          <cell r="CA927">
            <v>0</v>
          </cell>
          <cell r="CB927">
            <v>0</v>
          </cell>
          <cell r="CC927">
            <v>0</v>
          </cell>
          <cell r="CD927">
            <v>0</v>
          </cell>
          <cell r="CE927">
            <v>0</v>
          </cell>
          <cell r="CF927">
            <v>0</v>
          </cell>
          <cell r="CG927">
            <v>0</v>
          </cell>
          <cell r="CH927">
            <v>0</v>
          </cell>
          <cell r="CI927">
            <v>0</v>
          </cell>
          <cell r="CJ927">
            <v>0</v>
          </cell>
          <cell r="CK927">
            <v>0</v>
          </cell>
          <cell r="CL927">
            <v>0</v>
          </cell>
          <cell r="CM927">
            <v>0</v>
          </cell>
          <cell r="CN927">
            <v>0</v>
          </cell>
          <cell r="CO927">
            <v>0</v>
          </cell>
          <cell r="CP927">
            <v>0</v>
          </cell>
          <cell r="CQ927">
            <v>0</v>
          </cell>
          <cell r="CR927">
            <v>0</v>
          </cell>
          <cell r="CS927">
            <v>0</v>
          </cell>
          <cell r="CT927">
            <v>0</v>
          </cell>
          <cell r="CU927">
            <v>0</v>
          </cell>
          <cell r="CV927">
            <v>0</v>
          </cell>
          <cell r="CW927">
            <v>0</v>
          </cell>
          <cell r="CX927">
            <v>0</v>
          </cell>
          <cell r="CY927">
            <v>0</v>
          </cell>
          <cell r="CZ927">
            <v>0</v>
          </cell>
          <cell r="DA927">
            <v>0</v>
          </cell>
          <cell r="DB927">
            <v>0</v>
          </cell>
          <cell r="DC927">
            <v>0</v>
          </cell>
          <cell r="DD927">
            <v>0</v>
          </cell>
          <cell r="DE927">
            <v>0</v>
          </cell>
          <cell r="DF927">
            <v>0</v>
          </cell>
          <cell r="DG927">
            <v>0</v>
          </cell>
          <cell r="DH927">
            <v>0</v>
          </cell>
          <cell r="DI927">
            <v>0</v>
          </cell>
          <cell r="DJ927">
            <v>0</v>
          </cell>
          <cell r="DK927">
            <v>0</v>
          </cell>
          <cell r="DL927">
            <v>0</v>
          </cell>
          <cell r="DM927">
            <v>0</v>
          </cell>
          <cell r="DN927">
            <v>0</v>
          </cell>
          <cell r="DO927">
            <v>0</v>
          </cell>
          <cell r="DP927">
            <v>0</v>
          </cell>
          <cell r="DQ927">
            <v>0</v>
          </cell>
          <cell r="DR927">
            <v>0</v>
          </cell>
          <cell r="DS927">
            <v>0</v>
          </cell>
          <cell r="DT927">
            <v>0</v>
          </cell>
          <cell r="DU927">
            <v>0</v>
          </cell>
          <cell r="DV927">
            <v>0</v>
          </cell>
          <cell r="DW927">
            <v>0</v>
          </cell>
          <cell r="DX927">
            <v>0</v>
          </cell>
          <cell r="DY927">
            <v>0</v>
          </cell>
          <cell r="DZ927">
            <v>0</v>
          </cell>
          <cell r="EA927">
            <v>0</v>
          </cell>
          <cell r="EB927">
            <v>0</v>
          </cell>
          <cell r="EC927">
            <v>0</v>
          </cell>
          <cell r="ED927">
            <v>0</v>
          </cell>
          <cell r="EE927">
            <v>0</v>
          </cell>
        </row>
        <row r="928">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cell r="BZ928">
            <v>0</v>
          </cell>
          <cell r="CA928">
            <v>0</v>
          </cell>
          <cell r="CB928">
            <v>0</v>
          </cell>
          <cell r="CC928">
            <v>0</v>
          </cell>
          <cell r="CD928">
            <v>0</v>
          </cell>
          <cell r="CE928">
            <v>0</v>
          </cell>
          <cell r="CF928">
            <v>0</v>
          </cell>
          <cell r="CG928">
            <v>0</v>
          </cell>
          <cell r="CH928">
            <v>0</v>
          </cell>
          <cell r="CI928">
            <v>0</v>
          </cell>
          <cell r="CJ928">
            <v>0</v>
          </cell>
          <cell r="CK928">
            <v>0</v>
          </cell>
          <cell r="CL928">
            <v>0</v>
          </cell>
          <cell r="CM928">
            <v>0</v>
          </cell>
          <cell r="CN928">
            <v>0</v>
          </cell>
          <cell r="CO928">
            <v>0</v>
          </cell>
          <cell r="CP928">
            <v>0</v>
          </cell>
          <cell r="CQ928">
            <v>0</v>
          </cell>
          <cell r="CR928">
            <v>0</v>
          </cell>
          <cell r="CS928">
            <v>0</v>
          </cell>
          <cell r="CT928">
            <v>0</v>
          </cell>
          <cell r="CU928">
            <v>0</v>
          </cell>
          <cell r="CV928">
            <v>0</v>
          </cell>
          <cell r="CW928">
            <v>0</v>
          </cell>
          <cell r="CX928">
            <v>0</v>
          </cell>
          <cell r="CY928">
            <v>0</v>
          </cell>
          <cell r="CZ928">
            <v>0</v>
          </cell>
          <cell r="DA928">
            <v>0</v>
          </cell>
          <cell r="DB928">
            <v>0</v>
          </cell>
          <cell r="DC928">
            <v>0</v>
          </cell>
          <cell r="DD928">
            <v>0</v>
          </cell>
          <cell r="DE928">
            <v>0</v>
          </cell>
          <cell r="DF928">
            <v>0</v>
          </cell>
          <cell r="DG928">
            <v>0</v>
          </cell>
          <cell r="DH928">
            <v>0</v>
          </cell>
          <cell r="DI928">
            <v>0</v>
          </cell>
          <cell r="DJ928">
            <v>0</v>
          </cell>
          <cell r="DK928">
            <v>0</v>
          </cell>
          <cell r="DL928">
            <v>0</v>
          </cell>
          <cell r="DM928">
            <v>0</v>
          </cell>
          <cell r="DN928">
            <v>0</v>
          </cell>
          <cell r="DO928">
            <v>0</v>
          </cell>
          <cell r="DP928">
            <v>0</v>
          </cell>
          <cell r="DQ928">
            <v>0</v>
          </cell>
          <cell r="DR928">
            <v>0</v>
          </cell>
          <cell r="DS928">
            <v>0</v>
          </cell>
          <cell r="DT928">
            <v>0</v>
          </cell>
          <cell r="DU928">
            <v>0</v>
          </cell>
          <cell r="DV928">
            <v>0</v>
          </cell>
          <cell r="DW928">
            <v>0</v>
          </cell>
          <cell r="DX928">
            <v>0</v>
          </cell>
          <cell r="DY928">
            <v>0</v>
          </cell>
          <cell r="DZ928">
            <v>0</v>
          </cell>
          <cell r="EA928">
            <v>0</v>
          </cell>
          <cell r="EB928">
            <v>0</v>
          </cell>
          <cell r="EC928">
            <v>0</v>
          </cell>
          <cell r="ED928">
            <v>0</v>
          </cell>
          <cell r="EE928">
            <v>0</v>
          </cell>
        </row>
        <row r="929">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cell r="BZ929">
            <v>0</v>
          </cell>
          <cell r="CA929">
            <v>0</v>
          </cell>
          <cell r="CB929">
            <v>0</v>
          </cell>
          <cell r="CC929">
            <v>0</v>
          </cell>
          <cell r="CD929">
            <v>0</v>
          </cell>
          <cell r="CE929">
            <v>0</v>
          </cell>
          <cell r="CF929">
            <v>0</v>
          </cell>
          <cell r="CG929">
            <v>0</v>
          </cell>
          <cell r="CH929">
            <v>0</v>
          </cell>
          <cell r="CI929">
            <v>0</v>
          </cell>
          <cell r="CJ929">
            <v>0</v>
          </cell>
          <cell r="CK929">
            <v>0</v>
          </cell>
          <cell r="CL929">
            <v>0</v>
          </cell>
          <cell r="CM929">
            <v>0</v>
          </cell>
          <cell r="CN929">
            <v>0</v>
          </cell>
          <cell r="CO929">
            <v>0</v>
          </cell>
          <cell r="CP929">
            <v>0</v>
          </cell>
          <cell r="CQ929">
            <v>0</v>
          </cell>
          <cell r="CR929">
            <v>0</v>
          </cell>
          <cell r="CS929">
            <v>0</v>
          </cell>
          <cell r="CT929">
            <v>0</v>
          </cell>
          <cell r="CU929">
            <v>0</v>
          </cell>
          <cell r="CV929">
            <v>0</v>
          </cell>
          <cell r="CW929">
            <v>0</v>
          </cell>
          <cell r="CX929">
            <v>0</v>
          </cell>
          <cell r="CY929">
            <v>0</v>
          </cell>
          <cell r="CZ929">
            <v>0</v>
          </cell>
          <cell r="DA929">
            <v>0</v>
          </cell>
          <cell r="DB929">
            <v>0</v>
          </cell>
          <cell r="DC929">
            <v>0</v>
          </cell>
          <cell r="DD929">
            <v>0</v>
          </cell>
          <cell r="DE929">
            <v>0</v>
          </cell>
          <cell r="DF929">
            <v>0</v>
          </cell>
          <cell r="DG929">
            <v>0</v>
          </cell>
          <cell r="DH929">
            <v>0</v>
          </cell>
          <cell r="DI929">
            <v>0</v>
          </cell>
          <cell r="DJ929">
            <v>0</v>
          </cell>
          <cell r="DK929">
            <v>0</v>
          </cell>
          <cell r="DL929">
            <v>0</v>
          </cell>
          <cell r="DM929">
            <v>0</v>
          </cell>
          <cell r="DN929">
            <v>0</v>
          </cell>
          <cell r="DO929">
            <v>0</v>
          </cell>
          <cell r="DP929">
            <v>0</v>
          </cell>
          <cell r="DQ929">
            <v>0</v>
          </cell>
          <cell r="DR929">
            <v>0</v>
          </cell>
          <cell r="DS929">
            <v>0</v>
          </cell>
          <cell r="DT929">
            <v>0</v>
          </cell>
          <cell r="DU929">
            <v>0</v>
          </cell>
          <cell r="DV929">
            <v>0</v>
          </cell>
          <cell r="DW929">
            <v>0</v>
          </cell>
          <cell r="DX929">
            <v>0</v>
          </cell>
          <cell r="DY929">
            <v>0</v>
          </cell>
          <cell r="DZ929">
            <v>0</v>
          </cell>
          <cell r="EA929">
            <v>0</v>
          </cell>
          <cell r="EB929">
            <v>0</v>
          </cell>
          <cell r="EC929">
            <v>0</v>
          </cell>
          <cell r="ED929">
            <v>0</v>
          </cell>
          <cell r="EE929">
            <v>0</v>
          </cell>
        </row>
        <row r="930">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cell r="BZ930">
            <v>0</v>
          </cell>
          <cell r="CA930">
            <v>0</v>
          </cell>
          <cell r="CB930">
            <v>0</v>
          </cell>
          <cell r="CC930">
            <v>0</v>
          </cell>
          <cell r="CD930">
            <v>0</v>
          </cell>
          <cell r="CE930">
            <v>0</v>
          </cell>
          <cell r="CF930">
            <v>0</v>
          </cell>
          <cell r="CG930">
            <v>0</v>
          </cell>
          <cell r="CH930">
            <v>0</v>
          </cell>
          <cell r="CI930">
            <v>0</v>
          </cell>
          <cell r="CJ930">
            <v>0</v>
          </cell>
          <cell r="CK930">
            <v>0</v>
          </cell>
          <cell r="CL930">
            <v>0</v>
          </cell>
          <cell r="CM930">
            <v>0</v>
          </cell>
          <cell r="CN930">
            <v>0</v>
          </cell>
          <cell r="CO930">
            <v>0</v>
          </cell>
          <cell r="CP930">
            <v>0</v>
          </cell>
          <cell r="CQ930">
            <v>0</v>
          </cell>
          <cell r="CR930">
            <v>0</v>
          </cell>
          <cell r="CS930">
            <v>0</v>
          </cell>
          <cell r="CT930">
            <v>0</v>
          </cell>
          <cell r="CU930">
            <v>0</v>
          </cell>
          <cell r="CV930">
            <v>0</v>
          </cell>
          <cell r="CW930">
            <v>0</v>
          </cell>
          <cell r="CX930">
            <v>0</v>
          </cell>
          <cell r="CY930">
            <v>0</v>
          </cell>
          <cell r="CZ930">
            <v>0</v>
          </cell>
          <cell r="DA930">
            <v>0</v>
          </cell>
          <cell r="DB930">
            <v>0</v>
          </cell>
          <cell r="DC930">
            <v>0</v>
          </cell>
          <cell r="DD930">
            <v>0</v>
          </cell>
          <cell r="DE930">
            <v>0</v>
          </cell>
          <cell r="DF930">
            <v>0</v>
          </cell>
          <cell r="DG930">
            <v>0</v>
          </cell>
          <cell r="DH930">
            <v>0</v>
          </cell>
          <cell r="DI930">
            <v>0</v>
          </cell>
          <cell r="DJ930">
            <v>0</v>
          </cell>
          <cell r="DK930">
            <v>0</v>
          </cell>
          <cell r="DL930">
            <v>0</v>
          </cell>
          <cell r="DM930">
            <v>0</v>
          </cell>
          <cell r="DN930">
            <v>0</v>
          </cell>
          <cell r="DO930">
            <v>0</v>
          </cell>
          <cell r="DP930">
            <v>0</v>
          </cell>
          <cell r="DQ930">
            <v>0</v>
          </cell>
          <cell r="DR930">
            <v>0</v>
          </cell>
          <cell r="DS930">
            <v>0</v>
          </cell>
          <cell r="DT930">
            <v>0</v>
          </cell>
          <cell r="DU930">
            <v>0</v>
          </cell>
          <cell r="DV930">
            <v>0</v>
          </cell>
          <cell r="DW930">
            <v>0</v>
          </cell>
          <cell r="DX930">
            <v>0</v>
          </cell>
          <cell r="DY930">
            <v>0</v>
          </cell>
          <cell r="DZ930">
            <v>0</v>
          </cell>
          <cell r="EA930">
            <v>0</v>
          </cell>
          <cell r="EB930">
            <v>0</v>
          </cell>
          <cell r="EC930">
            <v>0</v>
          </cell>
          <cell r="ED930">
            <v>0</v>
          </cell>
          <cell r="EE930">
            <v>0</v>
          </cell>
        </row>
        <row r="931">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cell r="BZ931">
            <v>0</v>
          </cell>
          <cell r="CA931">
            <v>0</v>
          </cell>
          <cell r="CB931">
            <v>0</v>
          </cell>
          <cell r="CC931">
            <v>0</v>
          </cell>
          <cell r="CD931">
            <v>0</v>
          </cell>
          <cell r="CE931">
            <v>0</v>
          </cell>
          <cell r="CF931">
            <v>0</v>
          </cell>
          <cell r="CG931">
            <v>0</v>
          </cell>
          <cell r="CH931">
            <v>0</v>
          </cell>
          <cell r="CI931">
            <v>0</v>
          </cell>
          <cell r="CJ931">
            <v>0</v>
          </cell>
          <cell r="CK931">
            <v>0</v>
          </cell>
          <cell r="CL931">
            <v>0</v>
          </cell>
          <cell r="CM931">
            <v>0</v>
          </cell>
          <cell r="CN931">
            <v>0</v>
          </cell>
          <cell r="CO931">
            <v>0</v>
          </cell>
          <cell r="CP931">
            <v>0</v>
          </cell>
          <cell r="CQ931">
            <v>0</v>
          </cell>
          <cell r="CR931">
            <v>0</v>
          </cell>
          <cell r="CS931">
            <v>0</v>
          </cell>
          <cell r="CT931">
            <v>0</v>
          </cell>
          <cell r="CU931">
            <v>0</v>
          </cell>
          <cell r="CV931">
            <v>0</v>
          </cell>
          <cell r="CW931">
            <v>0</v>
          </cell>
          <cell r="CX931">
            <v>0</v>
          </cell>
          <cell r="CY931">
            <v>0</v>
          </cell>
          <cell r="CZ931">
            <v>0</v>
          </cell>
          <cell r="DA931">
            <v>0</v>
          </cell>
          <cell r="DB931">
            <v>0</v>
          </cell>
          <cell r="DC931">
            <v>0</v>
          </cell>
          <cell r="DD931">
            <v>0</v>
          </cell>
          <cell r="DE931">
            <v>0</v>
          </cell>
          <cell r="DF931">
            <v>0</v>
          </cell>
          <cell r="DG931">
            <v>0</v>
          </cell>
          <cell r="DH931">
            <v>0</v>
          </cell>
          <cell r="DI931">
            <v>0</v>
          </cell>
          <cell r="DJ931">
            <v>0</v>
          </cell>
          <cell r="DK931">
            <v>0</v>
          </cell>
          <cell r="DL931">
            <v>0</v>
          </cell>
          <cell r="DM931">
            <v>0</v>
          </cell>
          <cell r="DN931">
            <v>0</v>
          </cell>
          <cell r="DO931">
            <v>0</v>
          </cell>
          <cell r="DP931">
            <v>0</v>
          </cell>
          <cell r="DQ931">
            <v>0</v>
          </cell>
          <cell r="DR931">
            <v>0</v>
          </cell>
          <cell r="DS931">
            <v>0</v>
          </cell>
          <cell r="DT931">
            <v>0</v>
          </cell>
          <cell r="DU931">
            <v>0</v>
          </cell>
          <cell r="DV931">
            <v>0</v>
          </cell>
          <cell r="DW931">
            <v>0</v>
          </cell>
          <cell r="DX931">
            <v>0</v>
          </cell>
          <cell r="DY931">
            <v>0</v>
          </cell>
          <cell r="DZ931">
            <v>0</v>
          </cell>
          <cell r="EA931">
            <v>0</v>
          </cell>
          <cell r="EB931">
            <v>0</v>
          </cell>
          <cell r="EC931">
            <v>0</v>
          </cell>
          <cell r="ED931">
            <v>0</v>
          </cell>
          <cell r="EE931">
            <v>0</v>
          </cell>
        </row>
        <row r="932">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cell r="BZ932">
            <v>0</v>
          </cell>
          <cell r="CA932">
            <v>0</v>
          </cell>
          <cell r="CB932">
            <v>0</v>
          </cell>
          <cell r="CC932">
            <v>0</v>
          </cell>
          <cell r="CD932">
            <v>0</v>
          </cell>
          <cell r="CE932">
            <v>0</v>
          </cell>
          <cell r="CF932">
            <v>0</v>
          </cell>
          <cell r="CG932">
            <v>0</v>
          </cell>
          <cell r="CH932">
            <v>0</v>
          </cell>
          <cell r="CI932">
            <v>0</v>
          </cell>
          <cell r="CJ932">
            <v>0</v>
          </cell>
          <cell r="CK932">
            <v>0</v>
          </cell>
          <cell r="CL932">
            <v>0</v>
          </cell>
          <cell r="CM932">
            <v>0</v>
          </cell>
          <cell r="CN932">
            <v>0</v>
          </cell>
          <cell r="CO932">
            <v>0</v>
          </cell>
          <cell r="CP932">
            <v>0</v>
          </cell>
          <cell r="CQ932">
            <v>0</v>
          </cell>
          <cell r="CR932">
            <v>0</v>
          </cell>
          <cell r="CS932">
            <v>0</v>
          </cell>
          <cell r="CT932">
            <v>0</v>
          </cell>
          <cell r="CU932">
            <v>0</v>
          </cell>
          <cell r="CV932">
            <v>0</v>
          </cell>
          <cell r="CW932">
            <v>0</v>
          </cell>
          <cell r="CX932">
            <v>0</v>
          </cell>
          <cell r="CY932">
            <v>0</v>
          </cell>
          <cell r="CZ932">
            <v>0</v>
          </cell>
          <cell r="DA932">
            <v>0</v>
          </cell>
          <cell r="DB932">
            <v>0</v>
          </cell>
          <cell r="DC932">
            <v>0</v>
          </cell>
          <cell r="DD932">
            <v>0</v>
          </cell>
          <cell r="DE932">
            <v>0</v>
          </cell>
          <cell r="DF932">
            <v>0</v>
          </cell>
          <cell r="DG932">
            <v>0</v>
          </cell>
          <cell r="DH932">
            <v>0</v>
          </cell>
          <cell r="DI932">
            <v>0</v>
          </cell>
          <cell r="DJ932">
            <v>0</v>
          </cell>
          <cell r="DK932">
            <v>0</v>
          </cell>
          <cell r="DL932">
            <v>0</v>
          </cell>
          <cell r="DM932">
            <v>0</v>
          </cell>
          <cell r="DN932">
            <v>0</v>
          </cell>
          <cell r="DO932">
            <v>0</v>
          </cell>
          <cell r="DP932">
            <v>0</v>
          </cell>
          <cell r="DQ932">
            <v>0</v>
          </cell>
          <cell r="DR932">
            <v>0</v>
          </cell>
          <cell r="DS932">
            <v>0</v>
          </cell>
          <cell r="DT932">
            <v>0</v>
          </cell>
          <cell r="DU932">
            <v>0</v>
          </cell>
          <cell r="DV932">
            <v>0</v>
          </cell>
          <cell r="DW932">
            <v>0</v>
          </cell>
          <cell r="DX932">
            <v>0</v>
          </cell>
          <cell r="DY932">
            <v>0</v>
          </cell>
          <cell r="DZ932">
            <v>0</v>
          </cell>
          <cell r="EA932">
            <v>0</v>
          </cell>
          <cell r="EB932">
            <v>0</v>
          </cell>
          <cell r="EC932">
            <v>0</v>
          </cell>
          <cell r="ED932">
            <v>0</v>
          </cell>
          <cell r="EE932">
            <v>0</v>
          </cell>
        </row>
        <row r="933">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0</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0</v>
          </cell>
          <cell r="BZ933">
            <v>0</v>
          </cell>
          <cell r="CA933">
            <v>0</v>
          </cell>
          <cell r="CB933">
            <v>0</v>
          </cell>
          <cell r="CC933">
            <v>0</v>
          </cell>
          <cell r="CD933">
            <v>0</v>
          </cell>
          <cell r="CE933">
            <v>0</v>
          </cell>
          <cell r="CF933">
            <v>0</v>
          </cell>
          <cell r="CG933">
            <v>0</v>
          </cell>
          <cell r="CH933">
            <v>0</v>
          </cell>
          <cell r="CI933">
            <v>0</v>
          </cell>
          <cell r="CJ933">
            <v>0</v>
          </cell>
          <cell r="CK933">
            <v>0</v>
          </cell>
          <cell r="CL933">
            <v>0</v>
          </cell>
          <cell r="CM933">
            <v>0</v>
          </cell>
          <cell r="CN933">
            <v>0</v>
          </cell>
          <cell r="CO933">
            <v>0</v>
          </cell>
          <cell r="CP933">
            <v>0</v>
          </cell>
          <cell r="CQ933">
            <v>0</v>
          </cell>
          <cell r="CR933">
            <v>0</v>
          </cell>
          <cell r="CS933">
            <v>0</v>
          </cell>
          <cell r="CT933">
            <v>0</v>
          </cell>
          <cell r="CU933">
            <v>0</v>
          </cell>
          <cell r="CV933">
            <v>0</v>
          </cell>
          <cell r="CW933">
            <v>0</v>
          </cell>
          <cell r="CX933">
            <v>0</v>
          </cell>
          <cell r="CY933">
            <v>0</v>
          </cell>
          <cell r="CZ933">
            <v>0</v>
          </cell>
          <cell r="DA933">
            <v>0</v>
          </cell>
          <cell r="DB933">
            <v>0</v>
          </cell>
          <cell r="DC933">
            <v>0</v>
          </cell>
          <cell r="DD933">
            <v>0</v>
          </cell>
          <cell r="DE933">
            <v>0</v>
          </cell>
          <cell r="DF933">
            <v>0</v>
          </cell>
          <cell r="DG933">
            <v>0</v>
          </cell>
          <cell r="DH933">
            <v>0</v>
          </cell>
          <cell r="DI933">
            <v>0</v>
          </cell>
          <cell r="DJ933">
            <v>0</v>
          </cell>
          <cell r="DK933">
            <v>0</v>
          </cell>
          <cell r="DL933">
            <v>0</v>
          </cell>
          <cell r="DM933">
            <v>0</v>
          </cell>
          <cell r="DN933">
            <v>0</v>
          </cell>
          <cell r="DO933">
            <v>0</v>
          </cell>
          <cell r="DP933">
            <v>0</v>
          </cell>
          <cell r="DQ933">
            <v>0</v>
          </cell>
          <cell r="DR933">
            <v>0</v>
          </cell>
          <cell r="DS933">
            <v>0</v>
          </cell>
          <cell r="DT933">
            <v>0</v>
          </cell>
          <cell r="DU933">
            <v>0</v>
          </cell>
          <cell r="DV933">
            <v>0</v>
          </cell>
          <cell r="DW933">
            <v>0</v>
          </cell>
          <cell r="DX933">
            <v>0</v>
          </cell>
          <cell r="DY933">
            <v>0</v>
          </cell>
          <cell r="DZ933">
            <v>0</v>
          </cell>
          <cell r="EA933">
            <v>0</v>
          </cell>
          <cell r="EB933">
            <v>0</v>
          </cell>
          <cell r="EC933">
            <v>0</v>
          </cell>
          <cell r="ED933">
            <v>0</v>
          </cell>
          <cell r="EE933">
            <v>0</v>
          </cell>
        </row>
        <row r="934">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cell r="BZ934">
            <v>0</v>
          </cell>
          <cell r="CA934">
            <v>0</v>
          </cell>
          <cell r="CB934">
            <v>0</v>
          </cell>
          <cell r="CC934">
            <v>0</v>
          </cell>
          <cell r="CD934">
            <v>0</v>
          </cell>
          <cell r="CE934">
            <v>0</v>
          </cell>
          <cell r="CF934">
            <v>0</v>
          </cell>
          <cell r="CG934">
            <v>0</v>
          </cell>
          <cell r="CH934">
            <v>0</v>
          </cell>
          <cell r="CI934">
            <v>0</v>
          </cell>
          <cell r="CJ934">
            <v>0</v>
          </cell>
          <cell r="CK934">
            <v>0</v>
          </cell>
          <cell r="CL934">
            <v>0</v>
          </cell>
          <cell r="CM934">
            <v>0</v>
          </cell>
          <cell r="CN934">
            <v>0</v>
          </cell>
          <cell r="CO934">
            <v>0</v>
          </cell>
          <cell r="CP934">
            <v>0</v>
          </cell>
          <cell r="CQ934">
            <v>0</v>
          </cell>
          <cell r="CR934">
            <v>0</v>
          </cell>
          <cell r="CS934">
            <v>0</v>
          </cell>
          <cell r="CT934">
            <v>0</v>
          </cell>
          <cell r="CU934">
            <v>0</v>
          </cell>
          <cell r="CV934">
            <v>0</v>
          </cell>
          <cell r="CW934">
            <v>0</v>
          </cell>
          <cell r="CX934">
            <v>0</v>
          </cell>
          <cell r="CY934">
            <v>0</v>
          </cell>
          <cell r="CZ934">
            <v>0</v>
          </cell>
          <cell r="DA934">
            <v>0</v>
          </cell>
          <cell r="DB934">
            <v>0</v>
          </cell>
          <cell r="DC934">
            <v>0</v>
          </cell>
          <cell r="DD934">
            <v>0</v>
          </cell>
          <cell r="DE934">
            <v>0</v>
          </cell>
          <cell r="DF934">
            <v>0</v>
          </cell>
          <cell r="DG934">
            <v>0</v>
          </cell>
          <cell r="DH934">
            <v>0</v>
          </cell>
          <cell r="DI934">
            <v>0</v>
          </cell>
          <cell r="DJ934">
            <v>0</v>
          </cell>
          <cell r="DK934">
            <v>0</v>
          </cell>
          <cell r="DL934">
            <v>0</v>
          </cell>
          <cell r="DM934">
            <v>0</v>
          </cell>
          <cell r="DN934">
            <v>0</v>
          </cell>
          <cell r="DO934">
            <v>0</v>
          </cell>
          <cell r="DP934">
            <v>0</v>
          </cell>
          <cell r="DQ934">
            <v>0</v>
          </cell>
          <cell r="DR934">
            <v>0</v>
          </cell>
          <cell r="DS934">
            <v>0</v>
          </cell>
          <cell r="DT934">
            <v>0</v>
          </cell>
          <cell r="DU934">
            <v>0</v>
          </cell>
          <cell r="DV934">
            <v>0</v>
          </cell>
          <cell r="DW934">
            <v>0</v>
          </cell>
          <cell r="DX934">
            <v>0</v>
          </cell>
          <cell r="DY934">
            <v>0</v>
          </cell>
          <cell r="DZ934">
            <v>0</v>
          </cell>
          <cell r="EA934">
            <v>0</v>
          </cell>
          <cell r="EB934">
            <v>0</v>
          </cell>
          <cell r="EC934">
            <v>0</v>
          </cell>
          <cell r="ED934">
            <v>0</v>
          </cell>
          <cell r="EE934">
            <v>0</v>
          </cell>
        </row>
        <row r="935">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cell r="BZ935">
            <v>0</v>
          </cell>
          <cell r="CA935">
            <v>0</v>
          </cell>
          <cell r="CB935">
            <v>0</v>
          </cell>
          <cell r="CC935">
            <v>0</v>
          </cell>
          <cell r="CD935">
            <v>0</v>
          </cell>
          <cell r="CE935">
            <v>0</v>
          </cell>
          <cell r="CF935">
            <v>0</v>
          </cell>
          <cell r="CG935">
            <v>0</v>
          </cell>
          <cell r="CH935">
            <v>0</v>
          </cell>
          <cell r="CI935">
            <v>0</v>
          </cell>
          <cell r="CJ935">
            <v>0</v>
          </cell>
          <cell r="CK935">
            <v>0</v>
          </cell>
          <cell r="CL935">
            <v>0</v>
          </cell>
          <cell r="CM935">
            <v>0</v>
          </cell>
          <cell r="CN935">
            <v>0</v>
          </cell>
          <cell r="CO935">
            <v>0</v>
          </cell>
          <cell r="CP935">
            <v>0</v>
          </cell>
          <cell r="CQ935">
            <v>0</v>
          </cell>
          <cell r="CR935">
            <v>0</v>
          </cell>
          <cell r="CS935">
            <v>0</v>
          </cell>
          <cell r="CT935">
            <v>0</v>
          </cell>
          <cell r="CU935">
            <v>0</v>
          </cell>
          <cell r="CV935">
            <v>0</v>
          </cell>
          <cell r="CW935">
            <v>0</v>
          </cell>
          <cell r="CX935">
            <v>0</v>
          </cell>
          <cell r="CY935">
            <v>0</v>
          </cell>
          <cell r="CZ935">
            <v>0</v>
          </cell>
          <cell r="DA935">
            <v>0</v>
          </cell>
          <cell r="DB935">
            <v>0</v>
          </cell>
          <cell r="DC935">
            <v>0</v>
          </cell>
          <cell r="DD935">
            <v>0</v>
          </cell>
          <cell r="DE935">
            <v>0</v>
          </cell>
          <cell r="DF935">
            <v>0</v>
          </cell>
          <cell r="DG935">
            <v>0</v>
          </cell>
          <cell r="DH935">
            <v>0</v>
          </cell>
          <cell r="DI935">
            <v>0</v>
          </cell>
          <cell r="DJ935">
            <v>0</v>
          </cell>
          <cell r="DK935">
            <v>0</v>
          </cell>
          <cell r="DL935">
            <v>0</v>
          </cell>
          <cell r="DM935">
            <v>0</v>
          </cell>
          <cell r="DN935">
            <v>0</v>
          </cell>
          <cell r="DO935">
            <v>0</v>
          </cell>
          <cell r="DP935">
            <v>0</v>
          </cell>
          <cell r="DQ935">
            <v>0</v>
          </cell>
          <cell r="DR935">
            <v>0</v>
          </cell>
          <cell r="DS935">
            <v>0</v>
          </cell>
          <cell r="DT935">
            <v>0</v>
          </cell>
          <cell r="DU935">
            <v>0</v>
          </cell>
          <cell r="DV935">
            <v>0</v>
          </cell>
          <cell r="DW935">
            <v>0</v>
          </cell>
          <cell r="DX935">
            <v>0</v>
          </cell>
          <cell r="DY935">
            <v>0</v>
          </cell>
          <cell r="DZ935">
            <v>0</v>
          </cell>
          <cell r="EA935">
            <v>0</v>
          </cell>
          <cell r="EB935">
            <v>0</v>
          </cell>
          <cell r="EC935">
            <v>0</v>
          </cell>
          <cell r="ED935">
            <v>0</v>
          </cell>
          <cell r="EE935">
            <v>0</v>
          </cell>
        </row>
        <row r="936">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v>0</v>
          </cell>
          <cell r="CJ936">
            <v>0</v>
          </cell>
          <cell r="CK936">
            <v>0</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0</v>
          </cell>
          <cell r="CZ936">
            <v>0</v>
          </cell>
          <cell r="DA936">
            <v>0</v>
          </cell>
          <cell r="DB936">
            <v>0</v>
          </cell>
          <cell r="DC936">
            <v>0</v>
          </cell>
          <cell r="DD936">
            <v>0</v>
          </cell>
          <cell r="DE936">
            <v>0</v>
          </cell>
          <cell r="DF936">
            <v>0</v>
          </cell>
          <cell r="DG936">
            <v>0</v>
          </cell>
          <cell r="DH936">
            <v>0</v>
          </cell>
          <cell r="DI936">
            <v>0</v>
          </cell>
          <cell r="DJ936">
            <v>0</v>
          </cell>
          <cell r="DK936">
            <v>0</v>
          </cell>
          <cell r="DL936">
            <v>0</v>
          </cell>
          <cell r="DM936">
            <v>0</v>
          </cell>
          <cell r="DN936">
            <v>0</v>
          </cell>
          <cell r="DO936">
            <v>0</v>
          </cell>
          <cell r="DP936">
            <v>0</v>
          </cell>
          <cell r="DQ936">
            <v>0</v>
          </cell>
          <cell r="DR936">
            <v>0</v>
          </cell>
          <cell r="DS936">
            <v>0</v>
          </cell>
          <cell r="DT936">
            <v>0</v>
          </cell>
          <cell r="DU936">
            <v>0</v>
          </cell>
          <cell r="DV936">
            <v>0</v>
          </cell>
          <cell r="DW936">
            <v>0</v>
          </cell>
          <cell r="DX936">
            <v>0</v>
          </cell>
          <cell r="DY936">
            <v>0</v>
          </cell>
          <cell r="DZ936">
            <v>0</v>
          </cell>
          <cell r="EA936">
            <v>0</v>
          </cell>
          <cell r="EB936">
            <v>0</v>
          </cell>
          <cell r="EC936">
            <v>0</v>
          </cell>
          <cell r="ED936">
            <v>0</v>
          </cell>
          <cell r="EE936">
            <v>0</v>
          </cell>
        </row>
        <row r="937">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cell r="BZ937">
            <v>0</v>
          </cell>
          <cell r="CA937">
            <v>0</v>
          </cell>
          <cell r="CB937">
            <v>0</v>
          </cell>
          <cell r="CC937">
            <v>0</v>
          </cell>
          <cell r="CD937">
            <v>0</v>
          </cell>
          <cell r="CE937">
            <v>0</v>
          </cell>
          <cell r="CF937">
            <v>0</v>
          </cell>
          <cell r="CG937">
            <v>0</v>
          </cell>
          <cell r="CH937">
            <v>0</v>
          </cell>
          <cell r="CI937">
            <v>0</v>
          </cell>
          <cell r="CJ937">
            <v>0</v>
          </cell>
          <cell r="CK937">
            <v>0</v>
          </cell>
          <cell r="CL937">
            <v>0</v>
          </cell>
          <cell r="CM937">
            <v>0</v>
          </cell>
          <cell r="CN937">
            <v>0</v>
          </cell>
          <cell r="CO937">
            <v>0</v>
          </cell>
          <cell r="CP937">
            <v>0</v>
          </cell>
          <cell r="CQ937">
            <v>0</v>
          </cell>
          <cell r="CR937">
            <v>0</v>
          </cell>
          <cell r="CS937">
            <v>0</v>
          </cell>
          <cell r="CT937">
            <v>0</v>
          </cell>
          <cell r="CU937">
            <v>0</v>
          </cell>
          <cell r="CV937">
            <v>0</v>
          </cell>
          <cell r="CW937">
            <v>0</v>
          </cell>
          <cell r="CX937">
            <v>0</v>
          </cell>
          <cell r="CY937">
            <v>0</v>
          </cell>
          <cell r="CZ937">
            <v>0</v>
          </cell>
          <cell r="DA937">
            <v>0</v>
          </cell>
          <cell r="DB937">
            <v>0</v>
          </cell>
          <cell r="DC937">
            <v>0</v>
          </cell>
          <cell r="DD937">
            <v>0</v>
          </cell>
          <cell r="DE937">
            <v>0</v>
          </cell>
          <cell r="DF937">
            <v>0</v>
          </cell>
          <cell r="DG937">
            <v>0</v>
          </cell>
          <cell r="DH937">
            <v>0</v>
          </cell>
          <cell r="DI937">
            <v>0</v>
          </cell>
          <cell r="DJ937">
            <v>0</v>
          </cell>
          <cell r="DK937">
            <v>0</v>
          </cell>
          <cell r="DL937">
            <v>0</v>
          </cell>
          <cell r="DM937">
            <v>0</v>
          </cell>
          <cell r="DN937">
            <v>0</v>
          </cell>
          <cell r="DO937">
            <v>0</v>
          </cell>
          <cell r="DP937">
            <v>0</v>
          </cell>
          <cell r="DQ937">
            <v>0</v>
          </cell>
          <cell r="DR937">
            <v>0</v>
          </cell>
          <cell r="DS937">
            <v>0</v>
          </cell>
          <cell r="DT937">
            <v>0</v>
          </cell>
          <cell r="DU937">
            <v>0</v>
          </cell>
          <cell r="DV937">
            <v>0</v>
          </cell>
          <cell r="DW937">
            <v>0</v>
          </cell>
          <cell r="DX937">
            <v>0</v>
          </cell>
          <cell r="DY937">
            <v>0</v>
          </cell>
          <cell r="DZ937">
            <v>0</v>
          </cell>
          <cell r="EA937">
            <v>0</v>
          </cell>
          <cell r="EB937">
            <v>0</v>
          </cell>
          <cell r="EC937">
            <v>0</v>
          </cell>
          <cell r="ED937">
            <v>0</v>
          </cell>
          <cell r="EE937">
            <v>0</v>
          </cell>
        </row>
        <row r="938">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cell r="BZ938">
            <v>0</v>
          </cell>
          <cell r="CA938">
            <v>0</v>
          </cell>
          <cell r="CB938">
            <v>0</v>
          </cell>
          <cell r="CC938">
            <v>0</v>
          </cell>
          <cell r="CD938">
            <v>0</v>
          </cell>
          <cell r="CE938">
            <v>0</v>
          </cell>
          <cell r="CF938">
            <v>0</v>
          </cell>
          <cell r="CG938">
            <v>0</v>
          </cell>
          <cell r="CH938">
            <v>0</v>
          </cell>
          <cell r="CI938">
            <v>0</v>
          </cell>
          <cell r="CJ938">
            <v>0</v>
          </cell>
          <cell r="CK938">
            <v>0</v>
          </cell>
          <cell r="CL938">
            <v>0</v>
          </cell>
          <cell r="CM938">
            <v>0</v>
          </cell>
          <cell r="CN938">
            <v>0</v>
          </cell>
          <cell r="CO938">
            <v>0</v>
          </cell>
          <cell r="CP938">
            <v>0</v>
          </cell>
          <cell r="CQ938">
            <v>0</v>
          </cell>
          <cell r="CR938">
            <v>0</v>
          </cell>
          <cell r="CS938">
            <v>0</v>
          </cell>
          <cell r="CT938">
            <v>0</v>
          </cell>
          <cell r="CU938">
            <v>0</v>
          </cell>
          <cell r="CV938">
            <v>0</v>
          </cell>
          <cell r="CW938">
            <v>0</v>
          </cell>
          <cell r="CX938">
            <v>0</v>
          </cell>
          <cell r="CY938">
            <v>0</v>
          </cell>
          <cell r="CZ938">
            <v>0</v>
          </cell>
          <cell r="DA938">
            <v>0</v>
          </cell>
          <cell r="DB938">
            <v>0</v>
          </cell>
          <cell r="DC938">
            <v>0</v>
          </cell>
          <cell r="DD938">
            <v>0</v>
          </cell>
          <cell r="DE938">
            <v>0</v>
          </cell>
          <cell r="DF938">
            <v>0</v>
          </cell>
          <cell r="DG938">
            <v>0</v>
          </cell>
          <cell r="DH938">
            <v>0</v>
          </cell>
          <cell r="DI938">
            <v>0</v>
          </cell>
          <cell r="DJ938">
            <v>0</v>
          </cell>
          <cell r="DK938">
            <v>0</v>
          </cell>
          <cell r="DL938">
            <v>0</v>
          </cell>
          <cell r="DM938">
            <v>0</v>
          </cell>
          <cell r="DN938">
            <v>0</v>
          </cell>
          <cell r="DO938">
            <v>0</v>
          </cell>
          <cell r="DP938">
            <v>0</v>
          </cell>
          <cell r="DQ938">
            <v>0</v>
          </cell>
          <cell r="DR938">
            <v>0</v>
          </cell>
          <cell r="DS938">
            <v>0</v>
          </cell>
          <cell r="DT938">
            <v>0</v>
          </cell>
          <cell r="DU938">
            <v>0</v>
          </cell>
          <cell r="DV938">
            <v>0</v>
          </cell>
          <cell r="DW938">
            <v>0</v>
          </cell>
          <cell r="DX938">
            <v>0</v>
          </cell>
          <cell r="DY938">
            <v>0</v>
          </cell>
          <cell r="DZ938">
            <v>0</v>
          </cell>
          <cell r="EA938">
            <v>0</v>
          </cell>
          <cell r="EB938">
            <v>0</v>
          </cell>
          <cell r="EC938">
            <v>0</v>
          </cell>
          <cell r="ED938">
            <v>0</v>
          </cell>
          <cell r="EE938">
            <v>0</v>
          </cell>
        </row>
        <row r="939">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cell r="BZ939">
            <v>0</v>
          </cell>
          <cell r="CA939">
            <v>0</v>
          </cell>
          <cell r="CB939">
            <v>0</v>
          </cell>
          <cell r="CC939">
            <v>0</v>
          </cell>
          <cell r="CD939">
            <v>0</v>
          </cell>
          <cell r="CE939">
            <v>0</v>
          </cell>
          <cell r="CF939">
            <v>0</v>
          </cell>
          <cell r="CG939">
            <v>0</v>
          </cell>
          <cell r="CH939">
            <v>0</v>
          </cell>
          <cell r="CI939">
            <v>0</v>
          </cell>
          <cell r="CJ939">
            <v>0</v>
          </cell>
          <cell r="CK939">
            <v>0</v>
          </cell>
          <cell r="CL939">
            <v>0</v>
          </cell>
          <cell r="CM939">
            <v>0</v>
          </cell>
          <cell r="CN939">
            <v>0</v>
          </cell>
          <cell r="CO939">
            <v>0</v>
          </cell>
          <cell r="CP939">
            <v>0</v>
          </cell>
          <cell r="CQ939">
            <v>0</v>
          </cell>
          <cell r="CR939">
            <v>0</v>
          </cell>
          <cell r="CS939">
            <v>0</v>
          </cell>
          <cell r="CT939">
            <v>0</v>
          </cell>
          <cell r="CU939">
            <v>0</v>
          </cell>
          <cell r="CV939">
            <v>0</v>
          </cell>
          <cell r="CW939">
            <v>0</v>
          </cell>
          <cell r="CX939">
            <v>0</v>
          </cell>
          <cell r="CY939">
            <v>0</v>
          </cell>
          <cell r="CZ939">
            <v>0</v>
          </cell>
          <cell r="DA939">
            <v>0</v>
          </cell>
          <cell r="DB939">
            <v>0</v>
          </cell>
          <cell r="DC939">
            <v>0</v>
          </cell>
          <cell r="DD939">
            <v>0</v>
          </cell>
          <cell r="DE939">
            <v>0</v>
          </cell>
          <cell r="DF939">
            <v>0</v>
          </cell>
          <cell r="DG939">
            <v>0</v>
          </cell>
          <cell r="DH939">
            <v>0</v>
          </cell>
          <cell r="DI939">
            <v>0</v>
          </cell>
          <cell r="DJ939">
            <v>0</v>
          </cell>
          <cell r="DK939">
            <v>0</v>
          </cell>
          <cell r="DL939">
            <v>0</v>
          </cell>
          <cell r="DM939">
            <v>0</v>
          </cell>
          <cell r="DN939">
            <v>0</v>
          </cell>
          <cell r="DO939">
            <v>0</v>
          </cell>
          <cell r="DP939">
            <v>0</v>
          </cell>
          <cell r="DQ939">
            <v>0</v>
          </cell>
          <cell r="DR939">
            <v>0</v>
          </cell>
          <cell r="DS939">
            <v>0</v>
          </cell>
          <cell r="DT939">
            <v>0</v>
          </cell>
          <cell r="DU939">
            <v>0</v>
          </cell>
          <cell r="DV939">
            <v>0</v>
          </cell>
          <cell r="DW939">
            <v>0</v>
          </cell>
          <cell r="DX939">
            <v>0</v>
          </cell>
          <cell r="DY939">
            <v>0</v>
          </cell>
          <cell r="DZ939">
            <v>0</v>
          </cell>
          <cell r="EA939">
            <v>0</v>
          </cell>
          <cell r="EB939">
            <v>0</v>
          </cell>
          <cell r="EC939">
            <v>0</v>
          </cell>
          <cell r="ED939">
            <v>0</v>
          </cell>
          <cell r="EE939">
            <v>0</v>
          </cell>
        </row>
        <row r="940">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cell r="BZ940">
            <v>0</v>
          </cell>
          <cell r="CA940">
            <v>0</v>
          </cell>
          <cell r="CB940">
            <v>0</v>
          </cell>
          <cell r="CC940">
            <v>0</v>
          </cell>
          <cell r="CD940">
            <v>0</v>
          </cell>
          <cell r="CE940">
            <v>0</v>
          </cell>
          <cell r="CF940">
            <v>0</v>
          </cell>
          <cell r="CG940">
            <v>0</v>
          </cell>
          <cell r="CH940">
            <v>0</v>
          </cell>
          <cell r="CI940">
            <v>0</v>
          </cell>
          <cell r="CJ940">
            <v>0</v>
          </cell>
          <cell r="CK940">
            <v>0</v>
          </cell>
          <cell r="CL940">
            <v>0</v>
          </cell>
          <cell r="CM940">
            <v>0</v>
          </cell>
          <cell r="CN940">
            <v>0</v>
          </cell>
          <cell r="CO940">
            <v>0</v>
          </cell>
          <cell r="CP940">
            <v>0</v>
          </cell>
          <cell r="CQ940">
            <v>0</v>
          </cell>
          <cell r="CR940">
            <v>0</v>
          </cell>
          <cell r="CS940">
            <v>0</v>
          </cell>
          <cell r="CT940">
            <v>0</v>
          </cell>
          <cell r="CU940">
            <v>0</v>
          </cell>
          <cell r="CV940">
            <v>0</v>
          </cell>
          <cell r="CW940">
            <v>0</v>
          </cell>
          <cell r="CX940">
            <v>0</v>
          </cell>
          <cell r="CY940">
            <v>0</v>
          </cell>
          <cell r="CZ940">
            <v>0</v>
          </cell>
          <cell r="DA940">
            <v>0</v>
          </cell>
          <cell r="DB940">
            <v>0</v>
          </cell>
          <cell r="DC940">
            <v>0</v>
          </cell>
          <cell r="DD940">
            <v>0</v>
          </cell>
          <cell r="DE940">
            <v>0</v>
          </cell>
          <cell r="DF940">
            <v>0</v>
          </cell>
          <cell r="DG940">
            <v>0</v>
          </cell>
          <cell r="DH940">
            <v>0</v>
          </cell>
          <cell r="DI940">
            <v>0</v>
          </cell>
          <cell r="DJ940">
            <v>0</v>
          </cell>
          <cell r="DK940">
            <v>0</v>
          </cell>
          <cell r="DL940">
            <v>0</v>
          </cell>
          <cell r="DM940">
            <v>0</v>
          </cell>
          <cell r="DN940">
            <v>0</v>
          </cell>
          <cell r="DO940">
            <v>0</v>
          </cell>
          <cell r="DP940">
            <v>0</v>
          </cell>
          <cell r="DQ940">
            <v>0</v>
          </cell>
          <cell r="DR940">
            <v>0</v>
          </cell>
          <cell r="DS940">
            <v>0</v>
          </cell>
          <cell r="DT940">
            <v>0</v>
          </cell>
          <cell r="DU940">
            <v>0</v>
          </cell>
          <cell r="DV940">
            <v>0</v>
          </cell>
          <cell r="DW940">
            <v>0</v>
          </cell>
          <cell r="DX940">
            <v>0</v>
          </cell>
          <cell r="DY940">
            <v>0</v>
          </cell>
          <cell r="DZ940">
            <v>0</v>
          </cell>
          <cell r="EA940">
            <v>0</v>
          </cell>
          <cell r="EB940">
            <v>0</v>
          </cell>
          <cell r="EC940">
            <v>0</v>
          </cell>
          <cell r="ED940">
            <v>0</v>
          </cell>
        </row>
        <row r="941">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cell r="BZ941">
            <v>0</v>
          </cell>
          <cell r="CA941">
            <v>0</v>
          </cell>
          <cell r="CB941">
            <v>0</v>
          </cell>
          <cell r="CC941">
            <v>0</v>
          </cell>
          <cell r="CD941">
            <v>0</v>
          </cell>
          <cell r="CE941">
            <v>0</v>
          </cell>
          <cell r="CF941">
            <v>0</v>
          </cell>
          <cell r="CG941">
            <v>0</v>
          </cell>
          <cell r="CH941">
            <v>0</v>
          </cell>
          <cell r="CI941">
            <v>0</v>
          </cell>
          <cell r="CJ941">
            <v>0</v>
          </cell>
          <cell r="CK941">
            <v>0</v>
          </cell>
          <cell r="CL941">
            <v>0</v>
          </cell>
          <cell r="CM941">
            <v>0</v>
          </cell>
          <cell r="CN941">
            <v>0</v>
          </cell>
          <cell r="CO941">
            <v>0</v>
          </cell>
          <cell r="CP941">
            <v>0</v>
          </cell>
          <cell r="CQ941">
            <v>0</v>
          </cell>
          <cell r="CR941">
            <v>0</v>
          </cell>
          <cell r="CS941">
            <v>0</v>
          </cell>
          <cell r="CT941">
            <v>0</v>
          </cell>
          <cell r="CU941">
            <v>0</v>
          </cell>
          <cell r="CV941">
            <v>0</v>
          </cell>
          <cell r="CW941">
            <v>0</v>
          </cell>
          <cell r="CX941">
            <v>0</v>
          </cell>
          <cell r="CY941">
            <v>0</v>
          </cell>
          <cell r="CZ941">
            <v>0</v>
          </cell>
          <cell r="DA941">
            <v>0</v>
          </cell>
          <cell r="DB941">
            <v>0</v>
          </cell>
          <cell r="DC941">
            <v>0</v>
          </cell>
          <cell r="DD941">
            <v>0</v>
          </cell>
          <cell r="DE941">
            <v>0</v>
          </cell>
          <cell r="DF941">
            <v>0</v>
          </cell>
          <cell r="DG941">
            <v>0</v>
          </cell>
          <cell r="DH941">
            <v>0</v>
          </cell>
          <cell r="DI941">
            <v>0</v>
          </cell>
          <cell r="DJ941">
            <v>0</v>
          </cell>
          <cell r="DK941">
            <v>0</v>
          </cell>
          <cell r="DL941">
            <v>0</v>
          </cell>
          <cell r="DM941">
            <v>0</v>
          </cell>
          <cell r="DN941">
            <v>0</v>
          </cell>
          <cell r="DO941">
            <v>0</v>
          </cell>
          <cell r="DP941">
            <v>0</v>
          </cell>
          <cell r="DQ941">
            <v>0</v>
          </cell>
          <cell r="DR941">
            <v>0</v>
          </cell>
          <cell r="DS941">
            <v>0</v>
          </cell>
          <cell r="DT941">
            <v>0</v>
          </cell>
          <cell r="DU941">
            <v>0</v>
          </cell>
          <cell r="DV941">
            <v>0</v>
          </cell>
          <cell r="DW941">
            <v>0</v>
          </cell>
          <cell r="DX941">
            <v>0</v>
          </cell>
          <cell r="DY941">
            <v>0</v>
          </cell>
          <cell r="DZ941">
            <v>0</v>
          </cell>
          <cell r="EA941">
            <v>0</v>
          </cell>
          <cell r="EB941">
            <v>0</v>
          </cell>
          <cell r="EC941">
            <v>0</v>
          </cell>
          <cell r="ED941">
            <v>0</v>
          </cell>
          <cell r="EE941">
            <v>0</v>
          </cell>
        </row>
        <row r="942">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cell r="BZ942">
            <v>0</v>
          </cell>
          <cell r="CA942">
            <v>0</v>
          </cell>
          <cell r="CB942">
            <v>0</v>
          </cell>
          <cell r="CC942">
            <v>0</v>
          </cell>
          <cell r="CD942">
            <v>0</v>
          </cell>
          <cell r="CE942">
            <v>0</v>
          </cell>
          <cell r="CF942">
            <v>0</v>
          </cell>
          <cell r="CG942">
            <v>0</v>
          </cell>
          <cell r="CH942">
            <v>0</v>
          </cell>
          <cell r="CI942">
            <v>0</v>
          </cell>
          <cell r="CJ942">
            <v>0</v>
          </cell>
          <cell r="CK942">
            <v>0</v>
          </cell>
          <cell r="CL942">
            <v>0</v>
          </cell>
          <cell r="CM942">
            <v>0</v>
          </cell>
          <cell r="CN942">
            <v>0</v>
          </cell>
          <cell r="CO942">
            <v>0</v>
          </cell>
          <cell r="CP942">
            <v>0</v>
          </cell>
          <cell r="CQ942">
            <v>0</v>
          </cell>
          <cell r="CR942">
            <v>0</v>
          </cell>
          <cell r="CS942">
            <v>0</v>
          </cell>
          <cell r="CT942">
            <v>0</v>
          </cell>
          <cell r="CU942">
            <v>0</v>
          </cell>
          <cell r="CV942">
            <v>0</v>
          </cell>
          <cell r="CW942">
            <v>0</v>
          </cell>
          <cell r="CX942">
            <v>0</v>
          </cell>
          <cell r="CY942">
            <v>0</v>
          </cell>
          <cell r="CZ942">
            <v>0</v>
          </cell>
          <cell r="DA942">
            <v>0</v>
          </cell>
          <cell r="DB942">
            <v>0</v>
          </cell>
          <cell r="DC942">
            <v>0</v>
          </cell>
          <cell r="DD942">
            <v>0</v>
          </cell>
          <cell r="DE942">
            <v>0</v>
          </cell>
          <cell r="DF942">
            <v>0</v>
          </cell>
          <cell r="DG942">
            <v>0</v>
          </cell>
          <cell r="DH942">
            <v>0</v>
          </cell>
          <cell r="DI942">
            <v>0</v>
          </cell>
          <cell r="DJ942">
            <v>0</v>
          </cell>
          <cell r="DK942">
            <v>0</v>
          </cell>
          <cell r="DL942">
            <v>0</v>
          </cell>
          <cell r="DM942">
            <v>0</v>
          </cell>
          <cell r="DN942">
            <v>0</v>
          </cell>
          <cell r="DO942">
            <v>0</v>
          </cell>
          <cell r="DP942">
            <v>0</v>
          </cell>
          <cell r="DQ942">
            <v>0</v>
          </cell>
          <cell r="DR942">
            <v>0</v>
          </cell>
          <cell r="DS942">
            <v>0</v>
          </cell>
          <cell r="DT942">
            <v>0</v>
          </cell>
          <cell r="DU942">
            <v>0</v>
          </cell>
          <cell r="DV942">
            <v>0</v>
          </cell>
          <cell r="DW942">
            <v>0</v>
          </cell>
          <cell r="DX942">
            <v>0</v>
          </cell>
          <cell r="DY942">
            <v>0</v>
          </cell>
          <cell r="DZ942">
            <v>0</v>
          </cell>
          <cell r="EA942">
            <v>0</v>
          </cell>
          <cell r="EB942">
            <v>0</v>
          </cell>
          <cell r="EC942">
            <v>0</v>
          </cell>
          <cell r="ED942">
            <v>0</v>
          </cell>
        </row>
        <row r="943">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cell r="BZ943">
            <v>0</v>
          </cell>
          <cell r="CA943">
            <v>0</v>
          </cell>
          <cell r="CB943">
            <v>0</v>
          </cell>
          <cell r="CC943">
            <v>0</v>
          </cell>
          <cell r="CD943">
            <v>0</v>
          </cell>
          <cell r="CE943">
            <v>0</v>
          </cell>
          <cell r="CF943">
            <v>0</v>
          </cell>
          <cell r="CG943">
            <v>0</v>
          </cell>
          <cell r="CH943">
            <v>0</v>
          </cell>
          <cell r="CI943">
            <v>0</v>
          </cell>
          <cell r="CJ943">
            <v>0</v>
          </cell>
          <cell r="CK943">
            <v>0</v>
          </cell>
          <cell r="CL943">
            <v>0</v>
          </cell>
          <cell r="CM943">
            <v>0</v>
          </cell>
          <cell r="CN943">
            <v>0</v>
          </cell>
          <cell r="CO943">
            <v>0</v>
          </cell>
          <cell r="CP943">
            <v>0</v>
          </cell>
          <cell r="CQ943">
            <v>0</v>
          </cell>
          <cell r="CR943">
            <v>0</v>
          </cell>
          <cell r="CS943">
            <v>0</v>
          </cell>
          <cell r="CT943">
            <v>0</v>
          </cell>
          <cell r="CU943">
            <v>0</v>
          </cell>
          <cell r="CV943">
            <v>0</v>
          </cell>
          <cell r="CW943">
            <v>0</v>
          </cell>
          <cell r="CX943">
            <v>0</v>
          </cell>
          <cell r="CY943">
            <v>0</v>
          </cell>
          <cell r="CZ943">
            <v>0</v>
          </cell>
          <cell r="DA943">
            <v>0</v>
          </cell>
          <cell r="DB943">
            <v>0</v>
          </cell>
          <cell r="DC943">
            <v>0</v>
          </cell>
          <cell r="DD943">
            <v>0</v>
          </cell>
          <cell r="DE943">
            <v>0</v>
          </cell>
          <cell r="DF943">
            <v>0</v>
          </cell>
          <cell r="DG943">
            <v>0</v>
          </cell>
          <cell r="DH943">
            <v>0</v>
          </cell>
          <cell r="DI943">
            <v>0</v>
          </cell>
          <cell r="DJ943">
            <v>0</v>
          </cell>
          <cell r="DK943">
            <v>0</v>
          </cell>
          <cell r="DL943">
            <v>0</v>
          </cell>
          <cell r="DM943">
            <v>0</v>
          </cell>
          <cell r="DN943">
            <v>0</v>
          </cell>
          <cell r="DO943">
            <v>0</v>
          </cell>
          <cell r="DP943">
            <v>0</v>
          </cell>
          <cell r="DQ943">
            <v>0</v>
          </cell>
          <cell r="DR943">
            <v>0</v>
          </cell>
          <cell r="DS943">
            <v>0</v>
          </cell>
          <cell r="DT943">
            <v>0</v>
          </cell>
          <cell r="DU943">
            <v>0</v>
          </cell>
          <cell r="DV943">
            <v>0</v>
          </cell>
          <cell r="DW943">
            <v>0</v>
          </cell>
          <cell r="DX943">
            <v>0</v>
          </cell>
          <cell r="DY943">
            <v>0</v>
          </cell>
          <cell r="DZ943">
            <v>0</v>
          </cell>
          <cell r="EA943">
            <v>0</v>
          </cell>
          <cell r="EB943">
            <v>0</v>
          </cell>
          <cell r="EC943">
            <v>0</v>
          </cell>
          <cell r="ED943">
            <v>0</v>
          </cell>
        </row>
        <row r="944">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cell r="BZ944">
            <v>0</v>
          </cell>
          <cell r="CA944">
            <v>0</v>
          </cell>
          <cell r="CB944">
            <v>0</v>
          </cell>
          <cell r="CC944">
            <v>0</v>
          </cell>
          <cell r="CD944">
            <v>0</v>
          </cell>
          <cell r="CE944">
            <v>0</v>
          </cell>
          <cell r="CF944">
            <v>0</v>
          </cell>
          <cell r="CG944">
            <v>0</v>
          </cell>
          <cell r="CH944">
            <v>0</v>
          </cell>
          <cell r="CI944">
            <v>0</v>
          </cell>
          <cell r="CJ944">
            <v>0</v>
          </cell>
          <cell r="CK944">
            <v>0</v>
          </cell>
          <cell r="CL944">
            <v>0</v>
          </cell>
          <cell r="CM944">
            <v>0</v>
          </cell>
          <cell r="CN944">
            <v>0</v>
          </cell>
          <cell r="CO944">
            <v>0</v>
          </cell>
          <cell r="CP944">
            <v>0</v>
          </cell>
          <cell r="CQ944">
            <v>0</v>
          </cell>
          <cell r="CR944">
            <v>0</v>
          </cell>
          <cell r="CS944">
            <v>0</v>
          </cell>
          <cell r="CT944">
            <v>0</v>
          </cell>
          <cell r="CU944">
            <v>0</v>
          </cell>
          <cell r="CV944">
            <v>0</v>
          </cell>
          <cell r="CW944">
            <v>0</v>
          </cell>
          <cell r="CX944">
            <v>0</v>
          </cell>
          <cell r="CY944">
            <v>0</v>
          </cell>
          <cell r="CZ944">
            <v>0</v>
          </cell>
          <cell r="DA944">
            <v>0</v>
          </cell>
          <cell r="DB944">
            <v>0</v>
          </cell>
          <cell r="DC944">
            <v>0</v>
          </cell>
          <cell r="DD944">
            <v>0</v>
          </cell>
          <cell r="DE944">
            <v>0</v>
          </cell>
          <cell r="DF944">
            <v>0</v>
          </cell>
          <cell r="DG944">
            <v>0</v>
          </cell>
          <cell r="DH944">
            <v>0</v>
          </cell>
          <cell r="DI944">
            <v>0</v>
          </cell>
          <cell r="DJ944">
            <v>0</v>
          </cell>
          <cell r="DK944">
            <v>0</v>
          </cell>
          <cell r="DL944">
            <v>0</v>
          </cell>
          <cell r="DM944">
            <v>0</v>
          </cell>
          <cell r="DN944">
            <v>0</v>
          </cell>
          <cell r="DO944">
            <v>0</v>
          </cell>
          <cell r="DP944">
            <v>0</v>
          </cell>
          <cell r="DQ944">
            <v>0</v>
          </cell>
          <cell r="DR944">
            <v>0</v>
          </cell>
          <cell r="DS944">
            <v>0</v>
          </cell>
          <cell r="DT944">
            <v>0</v>
          </cell>
          <cell r="DU944">
            <v>0</v>
          </cell>
          <cell r="DV944">
            <v>0</v>
          </cell>
          <cell r="DW944">
            <v>0</v>
          </cell>
          <cell r="DX944">
            <v>0</v>
          </cell>
          <cell r="DY944">
            <v>0</v>
          </cell>
          <cell r="DZ944">
            <v>0</v>
          </cell>
          <cell r="EA944">
            <v>0</v>
          </cell>
          <cell r="EB944">
            <v>0</v>
          </cell>
          <cell r="EC944">
            <v>0</v>
          </cell>
          <cell r="ED944">
            <v>0</v>
          </cell>
          <cell r="EE944">
            <v>0</v>
          </cell>
        </row>
        <row r="945">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cell r="BZ945">
            <v>0</v>
          </cell>
          <cell r="CA945">
            <v>0</v>
          </cell>
          <cell r="CB945">
            <v>0</v>
          </cell>
          <cell r="CC945">
            <v>0</v>
          </cell>
          <cell r="CD945">
            <v>0</v>
          </cell>
          <cell r="CE945">
            <v>0</v>
          </cell>
          <cell r="CF945">
            <v>0</v>
          </cell>
          <cell r="CG945">
            <v>0</v>
          </cell>
          <cell r="CH945">
            <v>0</v>
          </cell>
          <cell r="CI945">
            <v>0</v>
          </cell>
          <cell r="CJ945">
            <v>0</v>
          </cell>
          <cell r="CK945">
            <v>0</v>
          </cell>
          <cell r="CL945">
            <v>0</v>
          </cell>
          <cell r="CM945">
            <v>0</v>
          </cell>
          <cell r="CN945">
            <v>0</v>
          </cell>
          <cell r="CO945">
            <v>0</v>
          </cell>
          <cell r="CP945">
            <v>0</v>
          </cell>
          <cell r="CQ945">
            <v>0</v>
          </cell>
          <cell r="CR945">
            <v>0</v>
          </cell>
          <cell r="CS945">
            <v>0</v>
          </cell>
          <cell r="CT945">
            <v>0</v>
          </cell>
          <cell r="CU945">
            <v>0</v>
          </cell>
          <cell r="CV945">
            <v>0</v>
          </cell>
          <cell r="CW945">
            <v>0</v>
          </cell>
          <cell r="CX945">
            <v>0</v>
          </cell>
          <cell r="CY945">
            <v>0</v>
          </cell>
          <cell r="CZ945">
            <v>0</v>
          </cell>
          <cell r="DA945">
            <v>0</v>
          </cell>
          <cell r="DB945">
            <v>0</v>
          </cell>
          <cell r="DC945">
            <v>0</v>
          </cell>
          <cell r="DD945">
            <v>0</v>
          </cell>
          <cell r="DE945">
            <v>0</v>
          </cell>
          <cell r="DF945">
            <v>0</v>
          </cell>
          <cell r="DG945">
            <v>0</v>
          </cell>
          <cell r="DH945">
            <v>0</v>
          </cell>
          <cell r="DI945">
            <v>0</v>
          </cell>
          <cell r="DJ945">
            <v>0</v>
          </cell>
          <cell r="DK945">
            <v>0</v>
          </cell>
          <cell r="DL945">
            <v>0</v>
          </cell>
          <cell r="DM945">
            <v>0</v>
          </cell>
          <cell r="DN945">
            <v>0</v>
          </cell>
          <cell r="DO945">
            <v>0</v>
          </cell>
          <cell r="DP945">
            <v>0</v>
          </cell>
          <cell r="DQ945">
            <v>0</v>
          </cell>
          <cell r="DR945">
            <v>0</v>
          </cell>
          <cell r="DS945">
            <v>0</v>
          </cell>
          <cell r="DT945">
            <v>0</v>
          </cell>
          <cell r="DU945">
            <v>0</v>
          </cell>
          <cell r="DV945">
            <v>0</v>
          </cell>
          <cell r="DW945">
            <v>0</v>
          </cell>
          <cell r="DX945">
            <v>0</v>
          </cell>
          <cell r="DY945">
            <v>0</v>
          </cell>
          <cell r="DZ945">
            <v>0</v>
          </cell>
          <cell r="EA945">
            <v>0</v>
          </cell>
          <cell r="EB945">
            <v>0</v>
          </cell>
          <cell r="EC945">
            <v>0</v>
          </cell>
          <cell r="ED945">
            <v>0</v>
          </cell>
          <cell r="EE945">
            <v>0</v>
          </cell>
        </row>
        <row r="946">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cell r="BZ946">
            <v>0</v>
          </cell>
          <cell r="CA946">
            <v>0</v>
          </cell>
          <cell r="CB946">
            <v>0</v>
          </cell>
          <cell r="CC946">
            <v>0</v>
          </cell>
          <cell r="CD946">
            <v>0</v>
          </cell>
          <cell r="CE946">
            <v>0</v>
          </cell>
          <cell r="CF946">
            <v>0</v>
          </cell>
          <cell r="CG946">
            <v>0</v>
          </cell>
          <cell r="CH946">
            <v>0</v>
          </cell>
          <cell r="CI946">
            <v>0</v>
          </cell>
          <cell r="CJ946">
            <v>0</v>
          </cell>
          <cell r="CK946">
            <v>0</v>
          </cell>
          <cell r="CL946">
            <v>0</v>
          </cell>
          <cell r="CM946">
            <v>0</v>
          </cell>
          <cell r="CN946">
            <v>0</v>
          </cell>
          <cell r="CO946">
            <v>0</v>
          </cell>
          <cell r="CP946">
            <v>0</v>
          </cell>
          <cell r="CQ946">
            <v>0</v>
          </cell>
          <cell r="CR946">
            <v>0</v>
          </cell>
          <cell r="CS946">
            <v>0</v>
          </cell>
          <cell r="CT946">
            <v>0</v>
          </cell>
          <cell r="CU946">
            <v>0</v>
          </cell>
          <cell r="CV946">
            <v>0</v>
          </cell>
          <cell r="CW946">
            <v>0</v>
          </cell>
          <cell r="CX946">
            <v>0</v>
          </cell>
          <cell r="CY946">
            <v>0</v>
          </cell>
          <cell r="CZ946">
            <v>0</v>
          </cell>
          <cell r="DA946">
            <v>0</v>
          </cell>
          <cell r="DB946">
            <v>0</v>
          </cell>
          <cell r="DC946">
            <v>0</v>
          </cell>
          <cell r="DD946">
            <v>0</v>
          </cell>
          <cell r="DE946">
            <v>0</v>
          </cell>
          <cell r="DF946">
            <v>0</v>
          </cell>
          <cell r="DG946">
            <v>0</v>
          </cell>
          <cell r="DH946">
            <v>0</v>
          </cell>
          <cell r="DI946">
            <v>0</v>
          </cell>
          <cell r="DJ946">
            <v>0</v>
          </cell>
          <cell r="DK946">
            <v>0</v>
          </cell>
          <cell r="DL946">
            <v>0</v>
          </cell>
          <cell r="DM946">
            <v>0</v>
          </cell>
          <cell r="DN946">
            <v>0</v>
          </cell>
          <cell r="DO946">
            <v>0</v>
          </cell>
          <cell r="DP946">
            <v>0</v>
          </cell>
          <cell r="DQ946">
            <v>0</v>
          </cell>
          <cell r="DR946">
            <v>0</v>
          </cell>
          <cell r="DS946">
            <v>0</v>
          </cell>
          <cell r="DT946">
            <v>0</v>
          </cell>
          <cell r="DU946">
            <v>0</v>
          </cell>
          <cell r="DV946">
            <v>0</v>
          </cell>
          <cell r="DW946">
            <v>0</v>
          </cell>
          <cell r="DX946">
            <v>0</v>
          </cell>
          <cell r="DY946">
            <v>0</v>
          </cell>
          <cell r="DZ946">
            <v>0</v>
          </cell>
          <cell r="EA946">
            <v>0</v>
          </cell>
          <cell r="EB946">
            <v>0</v>
          </cell>
          <cell r="EC946">
            <v>0</v>
          </cell>
          <cell r="ED946">
            <v>0</v>
          </cell>
          <cell r="EE946">
            <v>0</v>
          </cell>
        </row>
        <row r="947">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cell r="BZ947">
            <v>0</v>
          </cell>
          <cell r="CA947">
            <v>0</v>
          </cell>
          <cell r="CB947">
            <v>0</v>
          </cell>
          <cell r="CC947">
            <v>0</v>
          </cell>
          <cell r="CD947">
            <v>0</v>
          </cell>
          <cell r="CE947">
            <v>0</v>
          </cell>
          <cell r="CF947">
            <v>0</v>
          </cell>
          <cell r="CG947">
            <v>0</v>
          </cell>
          <cell r="CH947">
            <v>0</v>
          </cell>
          <cell r="CI947">
            <v>0</v>
          </cell>
          <cell r="CJ947">
            <v>0</v>
          </cell>
          <cell r="CK947">
            <v>0</v>
          </cell>
          <cell r="CL947">
            <v>0</v>
          </cell>
          <cell r="CM947">
            <v>0</v>
          </cell>
          <cell r="CN947">
            <v>0</v>
          </cell>
          <cell r="CO947">
            <v>0</v>
          </cell>
          <cell r="CP947">
            <v>0</v>
          </cell>
          <cell r="CQ947">
            <v>0</v>
          </cell>
          <cell r="CR947">
            <v>0</v>
          </cell>
          <cell r="CS947">
            <v>0</v>
          </cell>
          <cell r="CT947">
            <v>0</v>
          </cell>
          <cell r="CU947">
            <v>0</v>
          </cell>
          <cell r="CV947">
            <v>0</v>
          </cell>
          <cell r="CW947">
            <v>0</v>
          </cell>
          <cell r="CX947">
            <v>0</v>
          </cell>
          <cell r="CY947">
            <v>0</v>
          </cell>
          <cell r="CZ947">
            <v>0</v>
          </cell>
          <cell r="DA947">
            <v>0</v>
          </cell>
          <cell r="DB947">
            <v>0</v>
          </cell>
          <cell r="DC947">
            <v>0</v>
          </cell>
          <cell r="DD947">
            <v>0</v>
          </cell>
          <cell r="DE947">
            <v>0</v>
          </cell>
          <cell r="DF947">
            <v>0</v>
          </cell>
          <cell r="DG947">
            <v>0</v>
          </cell>
          <cell r="DH947">
            <v>0</v>
          </cell>
          <cell r="DI947">
            <v>0</v>
          </cell>
          <cell r="DJ947">
            <v>0</v>
          </cell>
          <cell r="DK947">
            <v>0</v>
          </cell>
          <cell r="DL947">
            <v>0</v>
          </cell>
          <cell r="DM947">
            <v>0</v>
          </cell>
          <cell r="DN947">
            <v>0</v>
          </cell>
          <cell r="DO947">
            <v>0</v>
          </cell>
          <cell r="DP947">
            <v>0</v>
          </cell>
          <cell r="DQ947">
            <v>0</v>
          </cell>
          <cell r="DR947">
            <v>0</v>
          </cell>
          <cell r="DS947">
            <v>0</v>
          </cell>
          <cell r="DT947">
            <v>0</v>
          </cell>
          <cell r="DU947">
            <v>0</v>
          </cell>
          <cell r="DV947">
            <v>0</v>
          </cell>
          <cell r="DW947">
            <v>0</v>
          </cell>
          <cell r="DX947">
            <v>0</v>
          </cell>
          <cell r="DY947">
            <v>0</v>
          </cell>
          <cell r="DZ947">
            <v>0</v>
          </cell>
          <cell r="EA947">
            <v>0</v>
          </cell>
          <cell r="EB947">
            <v>0</v>
          </cell>
          <cell r="EC947">
            <v>0</v>
          </cell>
          <cell r="ED947">
            <v>0</v>
          </cell>
          <cell r="EE947">
            <v>0</v>
          </cell>
        </row>
        <row r="948">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0</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0</v>
          </cell>
          <cell r="BZ948">
            <v>0</v>
          </cell>
          <cell r="CA948">
            <v>0</v>
          </cell>
          <cell r="CB948">
            <v>0</v>
          </cell>
          <cell r="CC948">
            <v>0</v>
          </cell>
          <cell r="CD948">
            <v>0</v>
          </cell>
          <cell r="CE948">
            <v>0</v>
          </cell>
          <cell r="CF948">
            <v>0</v>
          </cell>
          <cell r="CG948">
            <v>0</v>
          </cell>
          <cell r="CH948">
            <v>0</v>
          </cell>
          <cell r="CI948">
            <v>0</v>
          </cell>
          <cell r="CJ948">
            <v>0</v>
          </cell>
          <cell r="CK948">
            <v>0</v>
          </cell>
          <cell r="CL948">
            <v>0</v>
          </cell>
          <cell r="CM948">
            <v>0</v>
          </cell>
          <cell r="CN948">
            <v>0</v>
          </cell>
          <cell r="CO948">
            <v>0</v>
          </cell>
          <cell r="CP948">
            <v>0</v>
          </cell>
          <cell r="CQ948">
            <v>0</v>
          </cell>
          <cell r="CR948">
            <v>0</v>
          </cell>
          <cell r="CS948">
            <v>0</v>
          </cell>
          <cell r="CT948">
            <v>0</v>
          </cell>
          <cell r="CU948">
            <v>0</v>
          </cell>
          <cell r="CV948">
            <v>0</v>
          </cell>
          <cell r="CW948">
            <v>0</v>
          </cell>
          <cell r="CX948">
            <v>0</v>
          </cell>
          <cell r="CY948">
            <v>0</v>
          </cell>
          <cell r="CZ948">
            <v>0</v>
          </cell>
          <cell r="DA948">
            <v>0</v>
          </cell>
          <cell r="DB948">
            <v>0</v>
          </cell>
          <cell r="DC948">
            <v>0</v>
          </cell>
          <cell r="DD948">
            <v>0</v>
          </cell>
          <cell r="DE948">
            <v>0</v>
          </cell>
          <cell r="DF948">
            <v>0</v>
          </cell>
          <cell r="DG948">
            <v>0</v>
          </cell>
          <cell r="DH948">
            <v>0</v>
          </cell>
          <cell r="DI948">
            <v>0</v>
          </cell>
          <cell r="DJ948">
            <v>0</v>
          </cell>
          <cell r="DK948">
            <v>0</v>
          </cell>
          <cell r="DL948">
            <v>0</v>
          </cell>
          <cell r="DM948">
            <v>0</v>
          </cell>
          <cell r="DN948">
            <v>0</v>
          </cell>
          <cell r="DO948">
            <v>0</v>
          </cell>
          <cell r="DP948">
            <v>0</v>
          </cell>
          <cell r="DQ948">
            <v>0</v>
          </cell>
          <cell r="DR948">
            <v>0</v>
          </cell>
          <cell r="DS948">
            <v>0</v>
          </cell>
          <cell r="DT948">
            <v>0</v>
          </cell>
          <cell r="DU948">
            <v>0</v>
          </cell>
          <cell r="DV948">
            <v>0</v>
          </cell>
          <cell r="DW948">
            <v>0</v>
          </cell>
          <cell r="DX948">
            <v>0</v>
          </cell>
          <cell r="DY948">
            <v>0</v>
          </cell>
          <cell r="DZ948">
            <v>0</v>
          </cell>
          <cell r="EA948">
            <v>0</v>
          </cell>
          <cell r="EB948">
            <v>0</v>
          </cell>
          <cell r="EC948">
            <v>0</v>
          </cell>
          <cell r="ED948">
            <v>0</v>
          </cell>
          <cell r="EE948">
            <v>0</v>
          </cell>
        </row>
        <row r="949">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0</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0</v>
          </cell>
          <cell r="BZ949">
            <v>0</v>
          </cell>
          <cell r="CA949">
            <v>0</v>
          </cell>
          <cell r="CB949">
            <v>0</v>
          </cell>
          <cell r="CC949">
            <v>0</v>
          </cell>
          <cell r="CD949">
            <v>0</v>
          </cell>
          <cell r="CE949">
            <v>0</v>
          </cell>
          <cell r="CF949">
            <v>0</v>
          </cell>
          <cell r="CG949">
            <v>0</v>
          </cell>
          <cell r="CH949">
            <v>0</v>
          </cell>
          <cell r="CI949">
            <v>0</v>
          </cell>
          <cell r="CJ949">
            <v>0</v>
          </cell>
          <cell r="CK949">
            <v>0</v>
          </cell>
          <cell r="CL949">
            <v>0</v>
          </cell>
          <cell r="CM949">
            <v>0</v>
          </cell>
          <cell r="CN949">
            <v>0</v>
          </cell>
          <cell r="CO949">
            <v>0</v>
          </cell>
          <cell r="CP949">
            <v>0</v>
          </cell>
          <cell r="CQ949">
            <v>0</v>
          </cell>
          <cell r="CR949">
            <v>0</v>
          </cell>
          <cell r="CS949">
            <v>0</v>
          </cell>
          <cell r="CT949">
            <v>0</v>
          </cell>
          <cell r="CU949">
            <v>0</v>
          </cell>
          <cell r="CV949">
            <v>0</v>
          </cell>
          <cell r="CW949">
            <v>0</v>
          </cell>
          <cell r="CX949">
            <v>0</v>
          </cell>
          <cell r="CY949">
            <v>0</v>
          </cell>
          <cell r="CZ949">
            <v>0</v>
          </cell>
          <cell r="DA949">
            <v>0</v>
          </cell>
          <cell r="DB949">
            <v>0</v>
          </cell>
          <cell r="DC949">
            <v>0</v>
          </cell>
          <cell r="DD949">
            <v>0</v>
          </cell>
          <cell r="DE949">
            <v>0</v>
          </cell>
          <cell r="DF949">
            <v>0</v>
          </cell>
          <cell r="DG949">
            <v>0</v>
          </cell>
          <cell r="DH949">
            <v>0</v>
          </cell>
          <cell r="DI949">
            <v>0</v>
          </cell>
          <cell r="DJ949">
            <v>0</v>
          </cell>
          <cell r="DK949">
            <v>0</v>
          </cell>
          <cell r="DL949">
            <v>0</v>
          </cell>
          <cell r="DM949">
            <v>0</v>
          </cell>
          <cell r="DN949">
            <v>0</v>
          </cell>
          <cell r="DO949">
            <v>0</v>
          </cell>
          <cell r="DP949">
            <v>0</v>
          </cell>
          <cell r="DQ949">
            <v>0</v>
          </cell>
          <cell r="DR949">
            <v>0</v>
          </cell>
          <cell r="DS949">
            <v>0</v>
          </cell>
          <cell r="DT949">
            <v>0</v>
          </cell>
          <cell r="DU949">
            <v>0</v>
          </cell>
          <cell r="DV949">
            <v>0</v>
          </cell>
          <cell r="DW949">
            <v>0</v>
          </cell>
          <cell r="DX949">
            <v>0</v>
          </cell>
          <cell r="DY949">
            <v>0</v>
          </cell>
          <cell r="DZ949">
            <v>0</v>
          </cell>
          <cell r="EA949">
            <v>0</v>
          </cell>
          <cell r="EB949">
            <v>0</v>
          </cell>
          <cell r="EC949">
            <v>0</v>
          </cell>
          <cell r="ED949">
            <v>0</v>
          </cell>
          <cell r="EE949">
            <v>0</v>
          </cell>
        </row>
        <row r="950">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cell r="BZ950">
            <v>0</v>
          </cell>
          <cell r="CA950">
            <v>0</v>
          </cell>
          <cell r="CB950">
            <v>0</v>
          </cell>
          <cell r="CC950">
            <v>0</v>
          </cell>
          <cell r="CD950">
            <v>0</v>
          </cell>
          <cell r="CE950">
            <v>0</v>
          </cell>
          <cell r="CF950">
            <v>0</v>
          </cell>
          <cell r="CG950">
            <v>0</v>
          </cell>
          <cell r="CH950">
            <v>0</v>
          </cell>
          <cell r="CI950">
            <v>0</v>
          </cell>
          <cell r="CJ950">
            <v>0</v>
          </cell>
          <cell r="CK950">
            <v>0</v>
          </cell>
          <cell r="CL950">
            <v>0</v>
          </cell>
          <cell r="CM950">
            <v>0</v>
          </cell>
          <cell r="CN950">
            <v>0</v>
          </cell>
          <cell r="CO950">
            <v>0</v>
          </cell>
          <cell r="CP950">
            <v>0</v>
          </cell>
          <cell r="CQ950">
            <v>0</v>
          </cell>
          <cell r="CR950">
            <v>0</v>
          </cell>
          <cell r="CS950">
            <v>0</v>
          </cell>
          <cell r="CT950">
            <v>0</v>
          </cell>
          <cell r="CU950">
            <v>0</v>
          </cell>
          <cell r="CV950">
            <v>0</v>
          </cell>
          <cell r="CW950">
            <v>0</v>
          </cell>
          <cell r="CX950">
            <v>0</v>
          </cell>
          <cell r="CY950">
            <v>0</v>
          </cell>
          <cell r="CZ950">
            <v>0</v>
          </cell>
          <cell r="DA950">
            <v>0</v>
          </cell>
          <cell r="DB950">
            <v>0</v>
          </cell>
          <cell r="DC950">
            <v>0</v>
          </cell>
          <cell r="DD950">
            <v>0</v>
          </cell>
          <cell r="DE950">
            <v>0</v>
          </cell>
          <cell r="DF950">
            <v>0</v>
          </cell>
          <cell r="DG950">
            <v>0</v>
          </cell>
          <cell r="DH950">
            <v>0</v>
          </cell>
          <cell r="DI950">
            <v>0</v>
          </cell>
          <cell r="DJ950">
            <v>0</v>
          </cell>
          <cell r="DK950">
            <v>0</v>
          </cell>
          <cell r="DL950">
            <v>0</v>
          </cell>
          <cell r="DM950">
            <v>0</v>
          </cell>
          <cell r="DN950">
            <v>0</v>
          </cell>
          <cell r="DO950">
            <v>0</v>
          </cell>
          <cell r="DP950">
            <v>0</v>
          </cell>
          <cell r="DQ950">
            <v>0</v>
          </cell>
          <cell r="DR950">
            <v>0</v>
          </cell>
          <cell r="DS950">
            <v>0</v>
          </cell>
          <cell r="DT950">
            <v>0</v>
          </cell>
          <cell r="DU950">
            <v>0</v>
          </cell>
          <cell r="DV950">
            <v>0</v>
          </cell>
          <cell r="DW950">
            <v>0</v>
          </cell>
          <cell r="DX950">
            <v>0</v>
          </cell>
          <cell r="DY950">
            <v>0</v>
          </cell>
          <cell r="DZ950">
            <v>0</v>
          </cell>
          <cell r="EA950">
            <v>0</v>
          </cell>
          <cell r="EB950">
            <v>0</v>
          </cell>
          <cell r="EC950">
            <v>0</v>
          </cell>
          <cell r="ED950">
            <v>0</v>
          </cell>
          <cell r="EE950">
            <v>0</v>
          </cell>
        </row>
        <row r="951">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cell r="BZ951">
            <v>0</v>
          </cell>
          <cell r="CA951">
            <v>0</v>
          </cell>
          <cell r="CB951">
            <v>0</v>
          </cell>
          <cell r="CC951">
            <v>0</v>
          </cell>
          <cell r="CD951">
            <v>0</v>
          </cell>
          <cell r="CE951">
            <v>0</v>
          </cell>
          <cell r="CF951">
            <v>0</v>
          </cell>
          <cell r="CG951">
            <v>0</v>
          </cell>
          <cell r="CH951">
            <v>0</v>
          </cell>
          <cell r="CI951">
            <v>0</v>
          </cell>
          <cell r="CJ951">
            <v>0</v>
          </cell>
          <cell r="CK951">
            <v>0</v>
          </cell>
          <cell r="CL951">
            <v>0</v>
          </cell>
          <cell r="CM951">
            <v>0</v>
          </cell>
          <cell r="CN951">
            <v>0</v>
          </cell>
          <cell r="CO951">
            <v>0</v>
          </cell>
          <cell r="CP951">
            <v>0</v>
          </cell>
          <cell r="CQ951">
            <v>0</v>
          </cell>
          <cell r="CR951">
            <v>0</v>
          </cell>
          <cell r="CS951">
            <v>0</v>
          </cell>
          <cell r="CT951">
            <v>0</v>
          </cell>
          <cell r="CU951">
            <v>0</v>
          </cell>
          <cell r="CV951">
            <v>0</v>
          </cell>
          <cell r="CW951">
            <v>0</v>
          </cell>
          <cell r="CX951">
            <v>0</v>
          </cell>
          <cell r="CY951">
            <v>0</v>
          </cell>
          <cell r="CZ951">
            <v>0</v>
          </cell>
          <cell r="DA951">
            <v>0</v>
          </cell>
          <cell r="DB951">
            <v>0</v>
          </cell>
          <cell r="DC951">
            <v>0</v>
          </cell>
          <cell r="DD951">
            <v>0</v>
          </cell>
          <cell r="DE951">
            <v>0</v>
          </cell>
          <cell r="DF951">
            <v>0</v>
          </cell>
          <cell r="DG951">
            <v>0</v>
          </cell>
          <cell r="DH951">
            <v>0</v>
          </cell>
          <cell r="DI951">
            <v>0</v>
          </cell>
          <cell r="DJ951">
            <v>0</v>
          </cell>
          <cell r="DK951">
            <v>0</v>
          </cell>
          <cell r="DL951">
            <v>0</v>
          </cell>
          <cell r="DM951">
            <v>0</v>
          </cell>
          <cell r="DN951">
            <v>0</v>
          </cell>
          <cell r="DO951">
            <v>0</v>
          </cell>
          <cell r="DP951">
            <v>0</v>
          </cell>
          <cell r="DQ951">
            <v>0</v>
          </cell>
          <cell r="DR951">
            <v>0</v>
          </cell>
          <cell r="DS951">
            <v>0</v>
          </cell>
          <cell r="DT951">
            <v>0</v>
          </cell>
          <cell r="DU951">
            <v>0</v>
          </cell>
          <cell r="DV951">
            <v>0</v>
          </cell>
          <cell r="DW951">
            <v>0</v>
          </cell>
          <cell r="DX951">
            <v>0</v>
          </cell>
          <cell r="DY951">
            <v>0</v>
          </cell>
          <cell r="DZ951">
            <v>0</v>
          </cell>
          <cell r="EA951">
            <v>0</v>
          </cell>
          <cell r="EB951">
            <v>0</v>
          </cell>
          <cell r="EC951">
            <v>0</v>
          </cell>
          <cell r="ED951">
            <v>0</v>
          </cell>
          <cell r="EE951">
            <v>0</v>
          </cell>
        </row>
        <row r="952">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0</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0</v>
          </cell>
          <cell r="BZ952">
            <v>0</v>
          </cell>
          <cell r="CA952">
            <v>0</v>
          </cell>
          <cell r="CB952">
            <v>0</v>
          </cell>
          <cell r="CC952">
            <v>0</v>
          </cell>
          <cell r="CD952">
            <v>0</v>
          </cell>
          <cell r="CE952">
            <v>0</v>
          </cell>
          <cell r="CF952">
            <v>0</v>
          </cell>
          <cell r="CG952">
            <v>0</v>
          </cell>
          <cell r="CH952">
            <v>0</v>
          </cell>
          <cell r="CI952">
            <v>0</v>
          </cell>
          <cell r="CJ952">
            <v>0</v>
          </cell>
          <cell r="CK952">
            <v>0</v>
          </cell>
          <cell r="CL952">
            <v>0</v>
          </cell>
          <cell r="CM952">
            <v>0</v>
          </cell>
          <cell r="CN952">
            <v>0</v>
          </cell>
          <cell r="CO952">
            <v>0</v>
          </cell>
          <cell r="CP952">
            <v>0</v>
          </cell>
          <cell r="CQ952">
            <v>0</v>
          </cell>
          <cell r="CR952">
            <v>0</v>
          </cell>
          <cell r="CS952">
            <v>0</v>
          </cell>
          <cell r="CT952">
            <v>0</v>
          </cell>
          <cell r="CU952">
            <v>0</v>
          </cell>
          <cell r="CV952">
            <v>0</v>
          </cell>
          <cell r="CW952">
            <v>0</v>
          </cell>
          <cell r="CX952">
            <v>0</v>
          </cell>
          <cell r="CY952">
            <v>0</v>
          </cell>
          <cell r="CZ952">
            <v>0</v>
          </cell>
          <cell r="DA952">
            <v>0</v>
          </cell>
          <cell r="DB952">
            <v>0</v>
          </cell>
          <cell r="DC952">
            <v>0</v>
          </cell>
          <cell r="DD952">
            <v>0</v>
          </cell>
          <cell r="DE952">
            <v>0</v>
          </cell>
          <cell r="DF952">
            <v>0</v>
          </cell>
          <cell r="DG952">
            <v>0</v>
          </cell>
          <cell r="DH952">
            <v>0</v>
          </cell>
          <cell r="DI952">
            <v>0</v>
          </cell>
          <cell r="DJ952">
            <v>0</v>
          </cell>
          <cell r="DK952">
            <v>0</v>
          </cell>
          <cell r="DL952">
            <v>0</v>
          </cell>
          <cell r="DM952">
            <v>0</v>
          </cell>
          <cell r="DN952">
            <v>0</v>
          </cell>
          <cell r="DO952">
            <v>0</v>
          </cell>
          <cell r="DP952">
            <v>0</v>
          </cell>
          <cell r="DQ952">
            <v>0</v>
          </cell>
          <cell r="DR952">
            <v>0</v>
          </cell>
          <cell r="DS952">
            <v>0</v>
          </cell>
          <cell r="DT952">
            <v>0</v>
          </cell>
          <cell r="DU952">
            <v>0</v>
          </cell>
          <cell r="DV952">
            <v>0</v>
          </cell>
          <cell r="DW952">
            <v>0</v>
          </cell>
          <cell r="DX952">
            <v>0</v>
          </cell>
          <cell r="DY952">
            <v>0</v>
          </cell>
          <cell r="DZ952">
            <v>0</v>
          </cell>
          <cell r="EA952">
            <v>0</v>
          </cell>
          <cell r="EB952">
            <v>0</v>
          </cell>
          <cell r="EC952">
            <v>0</v>
          </cell>
          <cell r="ED952">
            <v>0</v>
          </cell>
          <cell r="EE952">
            <v>0</v>
          </cell>
        </row>
        <row r="953">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0</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0</v>
          </cell>
          <cell r="CZ953">
            <v>0</v>
          </cell>
          <cell r="DA953">
            <v>0</v>
          </cell>
          <cell r="DB953">
            <v>0</v>
          </cell>
          <cell r="DC953">
            <v>0</v>
          </cell>
          <cell r="DD953">
            <v>0</v>
          </cell>
          <cell r="DE953">
            <v>0</v>
          </cell>
          <cell r="DF953">
            <v>0</v>
          </cell>
          <cell r="DG953">
            <v>0</v>
          </cell>
          <cell r="DH953">
            <v>0</v>
          </cell>
          <cell r="DI953">
            <v>0</v>
          </cell>
          <cell r="DJ953">
            <v>0</v>
          </cell>
          <cell r="DK953">
            <v>0</v>
          </cell>
          <cell r="DL953">
            <v>0</v>
          </cell>
          <cell r="DM953">
            <v>0</v>
          </cell>
          <cell r="DN953">
            <v>0</v>
          </cell>
          <cell r="DO953">
            <v>0</v>
          </cell>
          <cell r="DP953">
            <v>0</v>
          </cell>
          <cell r="DQ953">
            <v>0</v>
          </cell>
          <cell r="DR953">
            <v>0</v>
          </cell>
          <cell r="DS953">
            <v>0</v>
          </cell>
          <cell r="DT953">
            <v>0</v>
          </cell>
          <cell r="DU953">
            <v>0</v>
          </cell>
          <cell r="DV953">
            <v>0</v>
          </cell>
          <cell r="DW953">
            <v>0</v>
          </cell>
          <cell r="DX953">
            <v>0</v>
          </cell>
          <cell r="DY953">
            <v>0</v>
          </cell>
          <cell r="DZ953">
            <v>0</v>
          </cell>
          <cell r="EA953">
            <v>0</v>
          </cell>
          <cell r="EB953">
            <v>0</v>
          </cell>
          <cell r="EC953">
            <v>0</v>
          </cell>
          <cell r="ED953">
            <v>0</v>
          </cell>
          <cell r="EE953">
            <v>0</v>
          </cell>
        </row>
        <row r="954">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cell r="BZ954">
            <v>0</v>
          </cell>
          <cell r="CA954">
            <v>0</v>
          </cell>
          <cell r="CB954">
            <v>0</v>
          </cell>
          <cell r="CC954">
            <v>0</v>
          </cell>
          <cell r="CD954">
            <v>0</v>
          </cell>
          <cell r="CE954">
            <v>0</v>
          </cell>
          <cell r="CF954">
            <v>0</v>
          </cell>
          <cell r="CG954">
            <v>0</v>
          </cell>
          <cell r="CH954">
            <v>0</v>
          </cell>
          <cell r="CI954">
            <v>0</v>
          </cell>
          <cell r="CJ954">
            <v>0</v>
          </cell>
          <cell r="CK954">
            <v>0</v>
          </cell>
          <cell r="CL954">
            <v>0</v>
          </cell>
          <cell r="CM954">
            <v>0</v>
          </cell>
          <cell r="CN954">
            <v>0</v>
          </cell>
          <cell r="CO954">
            <v>0</v>
          </cell>
          <cell r="CP954">
            <v>0</v>
          </cell>
          <cell r="CQ954">
            <v>0</v>
          </cell>
          <cell r="CR954">
            <v>0</v>
          </cell>
          <cell r="CS954">
            <v>0</v>
          </cell>
          <cell r="CT954">
            <v>0</v>
          </cell>
          <cell r="CU954">
            <v>0</v>
          </cell>
          <cell r="CV954">
            <v>0</v>
          </cell>
          <cell r="CW954">
            <v>0</v>
          </cell>
          <cell r="CX954">
            <v>0</v>
          </cell>
          <cell r="CY954">
            <v>0</v>
          </cell>
          <cell r="CZ954">
            <v>0</v>
          </cell>
          <cell r="DA954">
            <v>0</v>
          </cell>
          <cell r="DB954">
            <v>0</v>
          </cell>
          <cell r="DC954">
            <v>0</v>
          </cell>
          <cell r="DD954">
            <v>0</v>
          </cell>
          <cell r="DE954">
            <v>0</v>
          </cell>
          <cell r="DF954">
            <v>0</v>
          </cell>
          <cell r="DG954">
            <v>0</v>
          </cell>
          <cell r="DH954">
            <v>0</v>
          </cell>
          <cell r="DI954">
            <v>0</v>
          </cell>
          <cell r="DJ954">
            <v>0</v>
          </cell>
          <cell r="DK954">
            <v>0</v>
          </cell>
          <cell r="DL954">
            <v>0</v>
          </cell>
          <cell r="DM954">
            <v>0</v>
          </cell>
          <cell r="DN954">
            <v>0</v>
          </cell>
          <cell r="DO954">
            <v>0</v>
          </cell>
          <cell r="DP954">
            <v>0</v>
          </cell>
          <cell r="DQ954">
            <v>0</v>
          </cell>
          <cell r="DR954">
            <v>0</v>
          </cell>
          <cell r="DS954">
            <v>0</v>
          </cell>
          <cell r="DT954">
            <v>0</v>
          </cell>
          <cell r="DU954">
            <v>0</v>
          </cell>
          <cell r="DV954">
            <v>0</v>
          </cell>
          <cell r="DW954">
            <v>0</v>
          </cell>
          <cell r="DX954">
            <v>0</v>
          </cell>
          <cell r="DY954">
            <v>0</v>
          </cell>
          <cell r="DZ954">
            <v>0</v>
          </cell>
          <cell r="EA954">
            <v>0</v>
          </cell>
          <cell r="EB954">
            <v>0</v>
          </cell>
          <cell r="EC954">
            <v>0</v>
          </cell>
          <cell r="ED954">
            <v>0</v>
          </cell>
          <cell r="EE954">
            <v>0</v>
          </cell>
        </row>
        <row r="955">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v>0</v>
          </cell>
          <cell r="CJ955">
            <v>0</v>
          </cell>
          <cell r="CK955">
            <v>0</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0</v>
          </cell>
          <cell r="CZ955">
            <v>0</v>
          </cell>
          <cell r="DA955">
            <v>0</v>
          </cell>
          <cell r="DB955">
            <v>0</v>
          </cell>
          <cell r="DC955">
            <v>0</v>
          </cell>
          <cell r="DD955">
            <v>0</v>
          </cell>
          <cell r="DE955">
            <v>0</v>
          </cell>
          <cell r="DF955">
            <v>0</v>
          </cell>
          <cell r="DG955">
            <v>0</v>
          </cell>
          <cell r="DH955">
            <v>0</v>
          </cell>
          <cell r="DI955">
            <v>0</v>
          </cell>
          <cell r="DJ955">
            <v>0</v>
          </cell>
          <cell r="DK955">
            <v>0</v>
          </cell>
          <cell r="DL955">
            <v>0</v>
          </cell>
          <cell r="DM955">
            <v>0</v>
          </cell>
          <cell r="DN955">
            <v>0</v>
          </cell>
          <cell r="DO955">
            <v>0</v>
          </cell>
          <cell r="DP955">
            <v>0</v>
          </cell>
          <cell r="DQ955">
            <v>0</v>
          </cell>
          <cell r="DR955">
            <v>0</v>
          </cell>
          <cell r="DS955">
            <v>0</v>
          </cell>
          <cell r="DT955">
            <v>0</v>
          </cell>
          <cell r="DU955">
            <v>0</v>
          </cell>
          <cell r="DV955">
            <v>0</v>
          </cell>
          <cell r="DW955">
            <v>0</v>
          </cell>
          <cell r="DX955">
            <v>0</v>
          </cell>
          <cell r="DY955">
            <v>0</v>
          </cell>
          <cell r="DZ955">
            <v>0</v>
          </cell>
          <cell r="EA955">
            <v>0</v>
          </cell>
          <cell r="EB955">
            <v>0</v>
          </cell>
          <cell r="EC955">
            <v>0</v>
          </cell>
          <cell r="ED955">
            <v>0</v>
          </cell>
          <cell r="EE955">
            <v>0</v>
          </cell>
        </row>
        <row r="956">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cell r="BZ956">
            <v>0</v>
          </cell>
          <cell r="CA956">
            <v>0</v>
          </cell>
          <cell r="CB956">
            <v>0</v>
          </cell>
          <cell r="CC956">
            <v>0</v>
          </cell>
          <cell r="CD956">
            <v>0</v>
          </cell>
          <cell r="CE956">
            <v>0</v>
          </cell>
          <cell r="CF956">
            <v>0</v>
          </cell>
          <cell r="CG956">
            <v>0</v>
          </cell>
          <cell r="CH956">
            <v>0</v>
          </cell>
          <cell r="CI956">
            <v>0</v>
          </cell>
          <cell r="CJ956">
            <v>0</v>
          </cell>
          <cell r="CK956">
            <v>0</v>
          </cell>
          <cell r="CL956">
            <v>0</v>
          </cell>
          <cell r="CM956">
            <v>0</v>
          </cell>
          <cell r="CN956">
            <v>0</v>
          </cell>
          <cell r="CO956">
            <v>0</v>
          </cell>
          <cell r="CP956">
            <v>0</v>
          </cell>
          <cell r="CQ956">
            <v>0</v>
          </cell>
          <cell r="CR956">
            <v>0</v>
          </cell>
          <cell r="CS956">
            <v>0</v>
          </cell>
          <cell r="CT956">
            <v>0</v>
          </cell>
          <cell r="CU956">
            <v>0</v>
          </cell>
          <cell r="CV956">
            <v>0</v>
          </cell>
          <cell r="CW956">
            <v>0</v>
          </cell>
          <cell r="CX956">
            <v>0</v>
          </cell>
          <cell r="CY956">
            <v>0</v>
          </cell>
          <cell r="CZ956">
            <v>0</v>
          </cell>
          <cell r="DA956">
            <v>0</v>
          </cell>
          <cell r="DB956">
            <v>0</v>
          </cell>
          <cell r="DC956">
            <v>0</v>
          </cell>
          <cell r="DD956">
            <v>0</v>
          </cell>
          <cell r="DE956">
            <v>0</v>
          </cell>
          <cell r="DF956">
            <v>0</v>
          </cell>
          <cell r="DG956">
            <v>0</v>
          </cell>
          <cell r="DH956">
            <v>0</v>
          </cell>
          <cell r="DI956">
            <v>0</v>
          </cell>
          <cell r="DJ956">
            <v>0</v>
          </cell>
          <cell r="DK956">
            <v>0</v>
          </cell>
          <cell r="DL956">
            <v>0</v>
          </cell>
          <cell r="DM956">
            <v>0</v>
          </cell>
          <cell r="DN956">
            <v>0</v>
          </cell>
          <cell r="DO956">
            <v>0</v>
          </cell>
          <cell r="DP956">
            <v>0</v>
          </cell>
          <cell r="DQ956">
            <v>0</v>
          </cell>
          <cell r="DR956">
            <v>0</v>
          </cell>
          <cell r="DS956">
            <v>0</v>
          </cell>
          <cell r="DT956">
            <v>0</v>
          </cell>
          <cell r="DU956">
            <v>0</v>
          </cell>
          <cell r="DV956">
            <v>0</v>
          </cell>
          <cell r="DW956">
            <v>0</v>
          </cell>
          <cell r="DX956">
            <v>0</v>
          </cell>
          <cell r="DY956">
            <v>0</v>
          </cell>
          <cell r="DZ956">
            <v>0</v>
          </cell>
          <cell r="EA956">
            <v>0</v>
          </cell>
          <cell r="EB956">
            <v>0</v>
          </cell>
          <cell r="EC956">
            <v>0</v>
          </cell>
          <cell r="ED956">
            <v>0</v>
          </cell>
          <cell r="EE956">
            <v>0</v>
          </cell>
        </row>
        <row r="957">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0</v>
          </cell>
          <cell r="BL957">
            <v>0</v>
          </cell>
          <cell r="BM957">
            <v>0</v>
          </cell>
          <cell r="BN957">
            <v>0</v>
          </cell>
          <cell r="BO957">
            <v>0</v>
          </cell>
          <cell r="BP957">
            <v>0</v>
          </cell>
          <cell r="BQ957">
            <v>0</v>
          </cell>
          <cell r="BR957">
            <v>0</v>
          </cell>
          <cell r="BS957">
            <v>0</v>
          </cell>
          <cell r="BT957">
            <v>0</v>
          </cell>
          <cell r="BU957">
            <v>0</v>
          </cell>
          <cell r="BV957">
            <v>0</v>
          </cell>
          <cell r="BW957">
            <v>0</v>
          </cell>
          <cell r="BX957">
            <v>0</v>
          </cell>
          <cell r="BY957">
            <v>0</v>
          </cell>
          <cell r="BZ957">
            <v>0</v>
          </cell>
          <cell r="CA957">
            <v>0</v>
          </cell>
          <cell r="CB957">
            <v>0</v>
          </cell>
          <cell r="CC957">
            <v>0</v>
          </cell>
          <cell r="CD957">
            <v>0</v>
          </cell>
          <cell r="CE957">
            <v>0</v>
          </cell>
          <cell r="CF957">
            <v>0</v>
          </cell>
          <cell r="CG957">
            <v>0</v>
          </cell>
          <cell r="CH957">
            <v>0</v>
          </cell>
          <cell r="CI957">
            <v>0</v>
          </cell>
          <cell r="CJ957">
            <v>0</v>
          </cell>
          <cell r="CK957">
            <v>0</v>
          </cell>
          <cell r="CL957">
            <v>0</v>
          </cell>
          <cell r="CM957">
            <v>0</v>
          </cell>
          <cell r="CN957">
            <v>0</v>
          </cell>
          <cell r="CO957">
            <v>0</v>
          </cell>
          <cell r="CP957">
            <v>0</v>
          </cell>
          <cell r="CQ957">
            <v>0</v>
          </cell>
          <cell r="CR957">
            <v>0</v>
          </cell>
          <cell r="CS957">
            <v>0</v>
          </cell>
          <cell r="CT957">
            <v>0</v>
          </cell>
          <cell r="CU957">
            <v>0</v>
          </cell>
          <cell r="CV957">
            <v>0</v>
          </cell>
          <cell r="CW957">
            <v>0</v>
          </cell>
          <cell r="CX957">
            <v>0</v>
          </cell>
          <cell r="CY957">
            <v>0</v>
          </cell>
          <cell r="CZ957">
            <v>0</v>
          </cell>
          <cell r="DA957">
            <v>0</v>
          </cell>
          <cell r="DB957">
            <v>0</v>
          </cell>
          <cell r="DC957">
            <v>0</v>
          </cell>
          <cell r="DD957">
            <v>0</v>
          </cell>
          <cell r="DE957">
            <v>0</v>
          </cell>
          <cell r="DF957">
            <v>0</v>
          </cell>
          <cell r="DG957">
            <v>0</v>
          </cell>
          <cell r="DH957">
            <v>0</v>
          </cell>
          <cell r="DI957">
            <v>0</v>
          </cell>
          <cell r="DJ957">
            <v>0</v>
          </cell>
          <cell r="DK957">
            <v>0</v>
          </cell>
          <cell r="DL957">
            <v>0</v>
          </cell>
          <cell r="DM957">
            <v>0</v>
          </cell>
          <cell r="DN957">
            <v>0</v>
          </cell>
          <cell r="DO957">
            <v>0</v>
          </cell>
          <cell r="DP957">
            <v>0</v>
          </cell>
          <cell r="DQ957">
            <v>0</v>
          </cell>
          <cell r="DR957">
            <v>0</v>
          </cell>
          <cell r="DS957">
            <v>0</v>
          </cell>
          <cell r="DT957">
            <v>0</v>
          </cell>
          <cell r="DU957">
            <v>0</v>
          </cell>
          <cell r="DV957">
            <v>0</v>
          </cell>
          <cell r="DW957">
            <v>0</v>
          </cell>
          <cell r="DX957">
            <v>0</v>
          </cell>
          <cell r="DY957">
            <v>0</v>
          </cell>
          <cell r="DZ957">
            <v>0</v>
          </cell>
          <cell r="EA957">
            <v>0</v>
          </cell>
          <cell r="EB957">
            <v>0</v>
          </cell>
          <cell r="EC957">
            <v>0</v>
          </cell>
          <cell r="ED957">
            <v>0</v>
          </cell>
          <cell r="EE957">
            <v>0</v>
          </cell>
        </row>
        <row r="958">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cell r="BZ958">
            <v>0</v>
          </cell>
          <cell r="CA958">
            <v>0</v>
          </cell>
          <cell r="CB958">
            <v>0</v>
          </cell>
          <cell r="CC958">
            <v>0</v>
          </cell>
          <cell r="CD958">
            <v>0</v>
          </cell>
          <cell r="CE958">
            <v>0</v>
          </cell>
          <cell r="CF958">
            <v>0</v>
          </cell>
          <cell r="CG958">
            <v>0</v>
          </cell>
          <cell r="CH958">
            <v>0</v>
          </cell>
          <cell r="CI958">
            <v>0</v>
          </cell>
          <cell r="CJ958">
            <v>0</v>
          </cell>
          <cell r="CK958">
            <v>0</v>
          </cell>
          <cell r="CL958">
            <v>0</v>
          </cell>
          <cell r="CM958">
            <v>0</v>
          </cell>
          <cell r="CN958">
            <v>0</v>
          </cell>
          <cell r="CO958">
            <v>0</v>
          </cell>
          <cell r="CP958">
            <v>0</v>
          </cell>
          <cell r="CQ958">
            <v>0</v>
          </cell>
          <cell r="CR958">
            <v>0</v>
          </cell>
          <cell r="CS958">
            <v>0</v>
          </cell>
          <cell r="CT958">
            <v>0</v>
          </cell>
          <cell r="CU958">
            <v>0</v>
          </cell>
          <cell r="CV958">
            <v>0</v>
          </cell>
          <cell r="CW958">
            <v>0</v>
          </cell>
          <cell r="CX958">
            <v>0</v>
          </cell>
          <cell r="CY958">
            <v>0</v>
          </cell>
          <cell r="CZ958">
            <v>0</v>
          </cell>
          <cell r="DA958">
            <v>0</v>
          </cell>
          <cell r="DB958">
            <v>0</v>
          </cell>
          <cell r="DC958">
            <v>0</v>
          </cell>
          <cell r="DD958">
            <v>0</v>
          </cell>
          <cell r="DE958">
            <v>0</v>
          </cell>
          <cell r="DF958">
            <v>0</v>
          </cell>
          <cell r="DG958">
            <v>0</v>
          </cell>
          <cell r="DH958">
            <v>0</v>
          </cell>
          <cell r="DI958">
            <v>0</v>
          </cell>
          <cell r="DJ958">
            <v>0</v>
          </cell>
          <cell r="DK958">
            <v>0</v>
          </cell>
          <cell r="DL958">
            <v>0</v>
          </cell>
          <cell r="DM958">
            <v>0</v>
          </cell>
          <cell r="DN958">
            <v>0</v>
          </cell>
          <cell r="DO958">
            <v>0</v>
          </cell>
          <cell r="DP958">
            <v>0</v>
          </cell>
          <cell r="DQ958">
            <v>0</v>
          </cell>
          <cell r="DR958">
            <v>0</v>
          </cell>
          <cell r="DS958">
            <v>0</v>
          </cell>
          <cell r="DT958">
            <v>0</v>
          </cell>
          <cell r="DU958">
            <v>0</v>
          </cell>
          <cell r="DV958">
            <v>0</v>
          </cell>
          <cell r="DW958">
            <v>0</v>
          </cell>
          <cell r="DX958">
            <v>0</v>
          </cell>
          <cell r="DY958">
            <v>0</v>
          </cell>
          <cell r="DZ958">
            <v>0</v>
          </cell>
          <cell r="EA958">
            <v>0</v>
          </cell>
          <cell r="EB958">
            <v>0</v>
          </cell>
          <cell r="EC958">
            <v>0</v>
          </cell>
          <cell r="ED958">
            <v>0</v>
          </cell>
          <cell r="EE958">
            <v>0</v>
          </cell>
        </row>
        <row r="959">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v>0</v>
          </cell>
          <cell r="CJ959">
            <v>0</v>
          </cell>
          <cell r="CK959">
            <v>0</v>
          </cell>
          <cell r="CL959">
            <v>0</v>
          </cell>
          <cell r="CM959">
            <v>0</v>
          </cell>
          <cell r="CN959">
            <v>0</v>
          </cell>
          <cell r="CO959">
            <v>0</v>
          </cell>
          <cell r="CP959">
            <v>0</v>
          </cell>
          <cell r="CQ959">
            <v>0</v>
          </cell>
          <cell r="CR959">
            <v>0</v>
          </cell>
          <cell r="CS959">
            <v>0</v>
          </cell>
          <cell r="CT959">
            <v>0</v>
          </cell>
          <cell r="CU959">
            <v>0</v>
          </cell>
          <cell r="CV959">
            <v>0</v>
          </cell>
          <cell r="CW959">
            <v>0</v>
          </cell>
          <cell r="CX959">
            <v>0</v>
          </cell>
          <cell r="CY959">
            <v>0</v>
          </cell>
          <cell r="CZ959">
            <v>0</v>
          </cell>
          <cell r="DA959">
            <v>0</v>
          </cell>
          <cell r="DB959">
            <v>0</v>
          </cell>
          <cell r="DC959">
            <v>0</v>
          </cell>
          <cell r="DD959">
            <v>0</v>
          </cell>
          <cell r="DE959">
            <v>0</v>
          </cell>
          <cell r="DF959">
            <v>0</v>
          </cell>
          <cell r="DG959">
            <v>0</v>
          </cell>
          <cell r="DH959">
            <v>0</v>
          </cell>
          <cell r="DI959">
            <v>0</v>
          </cell>
          <cell r="DJ959">
            <v>0</v>
          </cell>
          <cell r="DK959">
            <v>0</v>
          </cell>
          <cell r="DL959">
            <v>0</v>
          </cell>
          <cell r="DM959">
            <v>0</v>
          </cell>
          <cell r="DN959">
            <v>0</v>
          </cell>
          <cell r="DO959">
            <v>0</v>
          </cell>
          <cell r="DP959">
            <v>0</v>
          </cell>
          <cell r="DQ959">
            <v>0</v>
          </cell>
          <cell r="DR959">
            <v>0</v>
          </cell>
          <cell r="DS959">
            <v>0</v>
          </cell>
          <cell r="DT959">
            <v>0</v>
          </cell>
          <cell r="DU959">
            <v>0</v>
          </cell>
          <cell r="DV959">
            <v>0</v>
          </cell>
          <cell r="DW959">
            <v>0</v>
          </cell>
          <cell r="DX959">
            <v>0</v>
          </cell>
          <cell r="DY959">
            <v>0</v>
          </cell>
          <cell r="DZ959">
            <v>0</v>
          </cell>
          <cell r="EA959">
            <v>0</v>
          </cell>
          <cell r="EB959">
            <v>0</v>
          </cell>
          <cell r="EC959">
            <v>0</v>
          </cell>
          <cell r="ED959">
            <v>0</v>
          </cell>
          <cell r="EE959">
            <v>0</v>
          </cell>
        </row>
        <row r="960">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0</v>
          </cell>
          <cell r="BL960">
            <v>0</v>
          </cell>
          <cell r="BM960">
            <v>0</v>
          </cell>
          <cell r="BN960">
            <v>0</v>
          </cell>
          <cell r="BO960">
            <v>0</v>
          </cell>
          <cell r="BP960">
            <v>0</v>
          </cell>
          <cell r="BQ960">
            <v>0</v>
          </cell>
          <cell r="BR960">
            <v>0</v>
          </cell>
          <cell r="BS960">
            <v>0</v>
          </cell>
          <cell r="BT960">
            <v>0</v>
          </cell>
          <cell r="BU960">
            <v>0</v>
          </cell>
          <cell r="BV960">
            <v>0</v>
          </cell>
          <cell r="BW960">
            <v>0</v>
          </cell>
          <cell r="BX960">
            <v>0</v>
          </cell>
          <cell r="BY960">
            <v>0</v>
          </cell>
          <cell r="BZ960">
            <v>0</v>
          </cell>
          <cell r="CA960">
            <v>0</v>
          </cell>
          <cell r="CB960">
            <v>0</v>
          </cell>
          <cell r="CC960">
            <v>0</v>
          </cell>
          <cell r="CD960">
            <v>0</v>
          </cell>
          <cell r="CE960">
            <v>0</v>
          </cell>
          <cell r="CF960">
            <v>0</v>
          </cell>
          <cell r="CG960">
            <v>0</v>
          </cell>
          <cell r="CH960">
            <v>0</v>
          </cell>
          <cell r="CI960">
            <v>0</v>
          </cell>
          <cell r="CJ960">
            <v>0</v>
          </cell>
          <cell r="CK960">
            <v>0</v>
          </cell>
          <cell r="CL960">
            <v>0</v>
          </cell>
          <cell r="CM960">
            <v>0</v>
          </cell>
          <cell r="CN960">
            <v>0</v>
          </cell>
          <cell r="CO960">
            <v>0</v>
          </cell>
          <cell r="CP960">
            <v>0</v>
          </cell>
          <cell r="CQ960">
            <v>0</v>
          </cell>
          <cell r="CR960">
            <v>0</v>
          </cell>
          <cell r="CS960">
            <v>0</v>
          </cell>
          <cell r="CT960">
            <v>0</v>
          </cell>
          <cell r="CU960">
            <v>0</v>
          </cell>
          <cell r="CV960">
            <v>0</v>
          </cell>
          <cell r="CW960">
            <v>0</v>
          </cell>
          <cell r="CX960">
            <v>0</v>
          </cell>
          <cell r="CY960">
            <v>0</v>
          </cell>
          <cell r="CZ960">
            <v>0</v>
          </cell>
          <cell r="DA960">
            <v>0</v>
          </cell>
          <cell r="DB960">
            <v>0</v>
          </cell>
          <cell r="DC960">
            <v>0</v>
          </cell>
          <cell r="DD960">
            <v>0</v>
          </cell>
          <cell r="DE960">
            <v>0</v>
          </cell>
          <cell r="DF960">
            <v>0</v>
          </cell>
          <cell r="DG960">
            <v>0</v>
          </cell>
          <cell r="DH960">
            <v>0</v>
          </cell>
          <cell r="DI960">
            <v>0</v>
          </cell>
          <cell r="DJ960">
            <v>0</v>
          </cell>
          <cell r="DK960">
            <v>0</v>
          </cell>
          <cell r="DL960">
            <v>0</v>
          </cell>
          <cell r="DM960">
            <v>0</v>
          </cell>
          <cell r="DN960">
            <v>0</v>
          </cell>
          <cell r="DO960">
            <v>0</v>
          </cell>
          <cell r="DP960">
            <v>0</v>
          </cell>
          <cell r="DQ960">
            <v>0</v>
          </cell>
          <cell r="DR960">
            <v>0</v>
          </cell>
          <cell r="DS960">
            <v>0</v>
          </cell>
          <cell r="DT960">
            <v>0</v>
          </cell>
          <cell r="DU960">
            <v>0</v>
          </cell>
          <cell r="DV960">
            <v>0</v>
          </cell>
          <cell r="DW960">
            <v>0</v>
          </cell>
          <cell r="DX960">
            <v>0</v>
          </cell>
          <cell r="DY960">
            <v>0</v>
          </cell>
          <cell r="DZ960">
            <v>0</v>
          </cell>
          <cell r="EA960">
            <v>0</v>
          </cell>
          <cell r="EB960">
            <v>0</v>
          </cell>
          <cell r="EC960">
            <v>0</v>
          </cell>
          <cell r="ED960">
            <v>0</v>
          </cell>
          <cell r="EE960">
            <v>0</v>
          </cell>
        </row>
        <row r="961">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cell r="BZ961">
            <v>0</v>
          </cell>
          <cell r="CA961">
            <v>0</v>
          </cell>
          <cell r="CB961">
            <v>0</v>
          </cell>
          <cell r="CC961">
            <v>0</v>
          </cell>
          <cell r="CD961">
            <v>0</v>
          </cell>
          <cell r="CE961">
            <v>0</v>
          </cell>
          <cell r="CF961">
            <v>0</v>
          </cell>
          <cell r="CG961">
            <v>0</v>
          </cell>
          <cell r="CH961">
            <v>0</v>
          </cell>
          <cell r="CI961">
            <v>0</v>
          </cell>
          <cell r="CJ961">
            <v>0</v>
          </cell>
          <cell r="CK961">
            <v>0</v>
          </cell>
          <cell r="CL961">
            <v>0</v>
          </cell>
          <cell r="CM961">
            <v>0</v>
          </cell>
          <cell r="CN961">
            <v>0</v>
          </cell>
          <cell r="CO961">
            <v>0</v>
          </cell>
          <cell r="CP961">
            <v>0</v>
          </cell>
          <cell r="CQ961">
            <v>0</v>
          </cell>
          <cell r="CR961">
            <v>0</v>
          </cell>
          <cell r="CS961">
            <v>0</v>
          </cell>
          <cell r="CT961">
            <v>0</v>
          </cell>
          <cell r="CU961">
            <v>0</v>
          </cell>
          <cell r="CV961">
            <v>0</v>
          </cell>
          <cell r="CW961">
            <v>0</v>
          </cell>
          <cell r="CX961">
            <v>0</v>
          </cell>
          <cell r="CY961">
            <v>0</v>
          </cell>
          <cell r="CZ961">
            <v>0</v>
          </cell>
          <cell r="DA961">
            <v>0</v>
          </cell>
          <cell r="DB961">
            <v>0</v>
          </cell>
          <cell r="DC961">
            <v>0</v>
          </cell>
          <cell r="DD961">
            <v>0</v>
          </cell>
          <cell r="DE961">
            <v>0</v>
          </cell>
          <cell r="DF961">
            <v>0</v>
          </cell>
          <cell r="DG961">
            <v>0</v>
          </cell>
          <cell r="DH961">
            <v>0</v>
          </cell>
          <cell r="DI961">
            <v>0</v>
          </cell>
          <cell r="DJ961">
            <v>0</v>
          </cell>
          <cell r="DK961">
            <v>0</v>
          </cell>
          <cell r="DL961">
            <v>0</v>
          </cell>
          <cell r="DM961">
            <v>0</v>
          </cell>
          <cell r="DN961">
            <v>0</v>
          </cell>
          <cell r="DO961">
            <v>0</v>
          </cell>
          <cell r="DP961">
            <v>0</v>
          </cell>
          <cell r="DQ961">
            <v>0</v>
          </cell>
          <cell r="DR961">
            <v>0</v>
          </cell>
          <cell r="DS961">
            <v>0</v>
          </cell>
          <cell r="DT961">
            <v>0</v>
          </cell>
          <cell r="DU961">
            <v>0</v>
          </cell>
          <cell r="DV961">
            <v>0</v>
          </cell>
          <cell r="DW961">
            <v>0</v>
          </cell>
          <cell r="DX961">
            <v>0</v>
          </cell>
          <cell r="DY961">
            <v>0</v>
          </cell>
          <cell r="DZ961">
            <v>0</v>
          </cell>
          <cell r="EA961">
            <v>0</v>
          </cell>
          <cell r="EB961">
            <v>0</v>
          </cell>
          <cell r="EC961">
            <v>0</v>
          </cell>
          <cell r="ED961">
            <v>0</v>
          </cell>
          <cell r="EE961">
            <v>0</v>
          </cell>
        </row>
        <row r="962">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cell r="BZ962">
            <v>0</v>
          </cell>
          <cell r="CA962">
            <v>0</v>
          </cell>
          <cell r="CB962">
            <v>0</v>
          </cell>
          <cell r="CC962">
            <v>0</v>
          </cell>
          <cell r="CD962">
            <v>0</v>
          </cell>
          <cell r="CE962">
            <v>0</v>
          </cell>
          <cell r="CF962">
            <v>0</v>
          </cell>
          <cell r="CG962">
            <v>0</v>
          </cell>
          <cell r="CH962">
            <v>0</v>
          </cell>
          <cell r="CI962">
            <v>0</v>
          </cell>
          <cell r="CJ962">
            <v>0</v>
          </cell>
          <cell r="CK962">
            <v>0</v>
          </cell>
          <cell r="CL962">
            <v>0</v>
          </cell>
          <cell r="CM962">
            <v>0</v>
          </cell>
          <cell r="CN962">
            <v>0</v>
          </cell>
          <cell r="CO962">
            <v>0</v>
          </cell>
          <cell r="CP962">
            <v>0</v>
          </cell>
          <cell r="CQ962">
            <v>0</v>
          </cell>
          <cell r="CR962">
            <v>0</v>
          </cell>
          <cell r="CS962">
            <v>0</v>
          </cell>
          <cell r="CT962">
            <v>0</v>
          </cell>
          <cell r="CU962">
            <v>0</v>
          </cell>
          <cell r="CV962">
            <v>0</v>
          </cell>
          <cell r="CW962">
            <v>0</v>
          </cell>
          <cell r="CX962">
            <v>0</v>
          </cell>
          <cell r="CY962">
            <v>0</v>
          </cell>
          <cell r="CZ962">
            <v>0</v>
          </cell>
          <cell r="DA962">
            <v>0</v>
          </cell>
          <cell r="DB962">
            <v>0</v>
          </cell>
          <cell r="DC962">
            <v>0</v>
          </cell>
          <cell r="DD962">
            <v>0</v>
          </cell>
          <cell r="DE962">
            <v>0</v>
          </cell>
          <cell r="DF962">
            <v>0</v>
          </cell>
          <cell r="DG962">
            <v>0</v>
          </cell>
          <cell r="DH962">
            <v>0</v>
          </cell>
          <cell r="DI962">
            <v>0</v>
          </cell>
          <cell r="DJ962">
            <v>0</v>
          </cell>
          <cell r="DK962">
            <v>0</v>
          </cell>
          <cell r="DL962">
            <v>0</v>
          </cell>
          <cell r="DM962">
            <v>0</v>
          </cell>
          <cell r="DN962">
            <v>0</v>
          </cell>
          <cell r="DO962">
            <v>0</v>
          </cell>
          <cell r="DP962">
            <v>0</v>
          </cell>
          <cell r="DQ962">
            <v>0</v>
          </cell>
          <cell r="DR962">
            <v>0</v>
          </cell>
          <cell r="DS962">
            <v>0</v>
          </cell>
          <cell r="DT962">
            <v>0</v>
          </cell>
          <cell r="DU962">
            <v>0</v>
          </cell>
          <cell r="DV962">
            <v>0</v>
          </cell>
          <cell r="DW962">
            <v>0</v>
          </cell>
          <cell r="DX962">
            <v>0</v>
          </cell>
          <cell r="DY962">
            <v>0</v>
          </cell>
          <cell r="DZ962">
            <v>0</v>
          </cell>
          <cell r="EA962">
            <v>0</v>
          </cell>
          <cell r="EB962">
            <v>0</v>
          </cell>
          <cell r="EC962">
            <v>0</v>
          </cell>
          <cell r="ED962">
            <v>0</v>
          </cell>
          <cell r="EE962">
            <v>0</v>
          </cell>
        </row>
        <row r="963">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cell r="BZ963">
            <v>0</v>
          </cell>
          <cell r="CA963">
            <v>0</v>
          </cell>
          <cell r="CB963">
            <v>0</v>
          </cell>
          <cell r="CC963">
            <v>0</v>
          </cell>
          <cell r="CD963">
            <v>0</v>
          </cell>
          <cell r="CE963">
            <v>0</v>
          </cell>
          <cell r="CF963">
            <v>0</v>
          </cell>
          <cell r="CG963">
            <v>0</v>
          </cell>
          <cell r="CH963">
            <v>0</v>
          </cell>
          <cell r="CI963">
            <v>0</v>
          </cell>
          <cell r="CJ963">
            <v>0</v>
          </cell>
          <cell r="CK963">
            <v>0</v>
          </cell>
          <cell r="CL963">
            <v>0</v>
          </cell>
          <cell r="CM963">
            <v>0</v>
          </cell>
          <cell r="CN963">
            <v>0</v>
          </cell>
          <cell r="CO963">
            <v>0</v>
          </cell>
          <cell r="CP963">
            <v>0</v>
          </cell>
          <cell r="CQ963">
            <v>0</v>
          </cell>
          <cell r="CR963">
            <v>0</v>
          </cell>
          <cell r="CS963">
            <v>0</v>
          </cell>
          <cell r="CT963">
            <v>0</v>
          </cell>
          <cell r="CU963">
            <v>0</v>
          </cell>
          <cell r="CV963">
            <v>0</v>
          </cell>
          <cell r="CW963">
            <v>0</v>
          </cell>
          <cell r="CX963">
            <v>0</v>
          </cell>
          <cell r="CY963">
            <v>0</v>
          </cell>
          <cell r="CZ963">
            <v>0</v>
          </cell>
          <cell r="DA963">
            <v>0</v>
          </cell>
          <cell r="DB963">
            <v>0</v>
          </cell>
          <cell r="DC963">
            <v>0</v>
          </cell>
          <cell r="DD963">
            <v>0</v>
          </cell>
          <cell r="DE963">
            <v>0</v>
          </cell>
          <cell r="DF963">
            <v>0</v>
          </cell>
          <cell r="DG963">
            <v>0</v>
          </cell>
          <cell r="DH963">
            <v>0</v>
          </cell>
          <cell r="DI963">
            <v>0</v>
          </cell>
          <cell r="DJ963">
            <v>0</v>
          </cell>
          <cell r="DK963">
            <v>0</v>
          </cell>
          <cell r="DL963">
            <v>0</v>
          </cell>
          <cell r="DM963">
            <v>0</v>
          </cell>
          <cell r="DN963">
            <v>0</v>
          </cell>
          <cell r="DO963">
            <v>0</v>
          </cell>
          <cell r="DP963">
            <v>0</v>
          </cell>
          <cell r="DQ963">
            <v>0</v>
          </cell>
          <cell r="DR963">
            <v>0</v>
          </cell>
          <cell r="DS963">
            <v>0</v>
          </cell>
          <cell r="DT963">
            <v>0</v>
          </cell>
          <cell r="DU963">
            <v>0</v>
          </cell>
          <cell r="DV963">
            <v>0</v>
          </cell>
          <cell r="DW963">
            <v>0</v>
          </cell>
          <cell r="DX963">
            <v>0</v>
          </cell>
          <cell r="DY963">
            <v>0</v>
          </cell>
          <cell r="DZ963">
            <v>0</v>
          </cell>
          <cell r="EA963">
            <v>0</v>
          </cell>
          <cell r="EB963">
            <v>0</v>
          </cell>
          <cell r="EC963">
            <v>0</v>
          </cell>
          <cell r="ED963">
            <v>0</v>
          </cell>
          <cell r="EE963">
            <v>0</v>
          </cell>
        </row>
        <row r="964">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cell r="BZ964">
            <v>0</v>
          </cell>
          <cell r="CA964">
            <v>0</v>
          </cell>
          <cell r="CB964">
            <v>0</v>
          </cell>
          <cell r="CC964">
            <v>0</v>
          </cell>
          <cell r="CD964">
            <v>0</v>
          </cell>
          <cell r="CE964">
            <v>0</v>
          </cell>
          <cell r="CF964">
            <v>0</v>
          </cell>
          <cell r="CG964">
            <v>0</v>
          </cell>
          <cell r="CH964">
            <v>0</v>
          </cell>
          <cell r="CI964">
            <v>0</v>
          </cell>
          <cell r="CJ964">
            <v>0</v>
          </cell>
          <cell r="CK964">
            <v>0</v>
          </cell>
          <cell r="CL964">
            <v>0</v>
          </cell>
          <cell r="CM964">
            <v>0</v>
          </cell>
          <cell r="CN964">
            <v>0</v>
          </cell>
          <cell r="CO964">
            <v>0</v>
          </cell>
          <cell r="CP964">
            <v>0</v>
          </cell>
          <cell r="CQ964">
            <v>0</v>
          </cell>
          <cell r="CR964">
            <v>0</v>
          </cell>
          <cell r="CS964">
            <v>0</v>
          </cell>
          <cell r="CT964">
            <v>0</v>
          </cell>
          <cell r="CU964">
            <v>0</v>
          </cell>
          <cell r="CV964">
            <v>0</v>
          </cell>
          <cell r="CW964">
            <v>0</v>
          </cell>
          <cell r="CX964">
            <v>0</v>
          </cell>
          <cell r="CY964">
            <v>0</v>
          </cell>
          <cell r="CZ964">
            <v>0</v>
          </cell>
          <cell r="DA964">
            <v>0</v>
          </cell>
          <cell r="DB964">
            <v>0</v>
          </cell>
          <cell r="DC964">
            <v>0</v>
          </cell>
          <cell r="DD964">
            <v>0</v>
          </cell>
          <cell r="DE964">
            <v>0</v>
          </cell>
          <cell r="DF964">
            <v>0</v>
          </cell>
          <cell r="DG964">
            <v>0</v>
          </cell>
          <cell r="DH964">
            <v>0</v>
          </cell>
          <cell r="DI964">
            <v>0</v>
          </cell>
          <cell r="DJ964">
            <v>0</v>
          </cell>
          <cell r="DK964">
            <v>0</v>
          </cell>
          <cell r="DL964">
            <v>0</v>
          </cell>
          <cell r="DM964">
            <v>0</v>
          </cell>
          <cell r="DN964">
            <v>0</v>
          </cell>
          <cell r="DO964">
            <v>0</v>
          </cell>
          <cell r="DP964">
            <v>0</v>
          </cell>
          <cell r="DQ964">
            <v>0</v>
          </cell>
          <cell r="DR964">
            <v>0</v>
          </cell>
          <cell r="DS964">
            <v>0</v>
          </cell>
          <cell r="DT964">
            <v>0</v>
          </cell>
          <cell r="DU964">
            <v>0</v>
          </cell>
          <cell r="DV964">
            <v>0</v>
          </cell>
          <cell r="DW964">
            <v>0</v>
          </cell>
          <cell r="DX964">
            <v>0</v>
          </cell>
          <cell r="DY964">
            <v>0</v>
          </cell>
          <cell r="DZ964">
            <v>0</v>
          </cell>
          <cell r="EA964">
            <v>0</v>
          </cell>
          <cell r="EB964">
            <v>0</v>
          </cell>
          <cell r="EC964">
            <v>0</v>
          </cell>
          <cell r="ED964">
            <v>0</v>
          </cell>
          <cell r="EE964">
            <v>0</v>
          </cell>
        </row>
        <row r="965">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cell r="BZ965">
            <v>0</v>
          </cell>
          <cell r="CA965">
            <v>0</v>
          </cell>
          <cell r="CB965">
            <v>0</v>
          </cell>
          <cell r="CC965">
            <v>0</v>
          </cell>
          <cell r="CD965">
            <v>0</v>
          </cell>
          <cell r="CE965">
            <v>0</v>
          </cell>
          <cell r="CF965">
            <v>0</v>
          </cell>
          <cell r="CG965">
            <v>0</v>
          </cell>
          <cell r="CH965">
            <v>0</v>
          </cell>
          <cell r="CI965">
            <v>0</v>
          </cell>
          <cell r="CJ965">
            <v>0</v>
          </cell>
          <cell r="CK965">
            <v>0</v>
          </cell>
          <cell r="CL965">
            <v>0</v>
          </cell>
          <cell r="CM965">
            <v>0</v>
          </cell>
          <cell r="CN965">
            <v>0</v>
          </cell>
          <cell r="CO965">
            <v>0</v>
          </cell>
          <cell r="CP965">
            <v>0</v>
          </cell>
          <cell r="CQ965">
            <v>0</v>
          </cell>
          <cell r="CR965">
            <v>0</v>
          </cell>
          <cell r="CS965">
            <v>0</v>
          </cell>
          <cell r="CT965">
            <v>0</v>
          </cell>
          <cell r="CU965">
            <v>0</v>
          </cell>
          <cell r="CV965">
            <v>0</v>
          </cell>
          <cell r="CW965">
            <v>0</v>
          </cell>
          <cell r="CX965">
            <v>0</v>
          </cell>
          <cell r="CY965">
            <v>0</v>
          </cell>
          <cell r="CZ965">
            <v>0</v>
          </cell>
          <cell r="DA965">
            <v>0</v>
          </cell>
          <cell r="DB965">
            <v>0</v>
          </cell>
          <cell r="DC965">
            <v>0</v>
          </cell>
          <cell r="DD965">
            <v>0</v>
          </cell>
          <cell r="DE965">
            <v>0</v>
          </cell>
          <cell r="DF965">
            <v>0</v>
          </cell>
          <cell r="DG965">
            <v>0</v>
          </cell>
          <cell r="DH965">
            <v>0</v>
          </cell>
          <cell r="DI965">
            <v>0</v>
          </cell>
          <cell r="DJ965">
            <v>0</v>
          </cell>
          <cell r="DK965">
            <v>0</v>
          </cell>
          <cell r="DL965">
            <v>0</v>
          </cell>
          <cell r="DM965">
            <v>0</v>
          </cell>
          <cell r="DN965">
            <v>0</v>
          </cell>
          <cell r="DO965">
            <v>0</v>
          </cell>
          <cell r="DP965">
            <v>0</v>
          </cell>
          <cell r="DQ965">
            <v>0</v>
          </cell>
          <cell r="DR965">
            <v>0</v>
          </cell>
          <cell r="DS965">
            <v>0</v>
          </cell>
          <cell r="DT965">
            <v>0</v>
          </cell>
          <cell r="DU965">
            <v>0</v>
          </cell>
          <cell r="DV965">
            <v>0</v>
          </cell>
          <cell r="DW965">
            <v>0</v>
          </cell>
          <cell r="DX965">
            <v>0</v>
          </cell>
          <cell r="DY965">
            <v>0</v>
          </cell>
          <cell r="DZ965">
            <v>0</v>
          </cell>
          <cell r="EA965">
            <v>0</v>
          </cell>
          <cell r="EB965">
            <v>0</v>
          </cell>
          <cell r="EC965">
            <v>0</v>
          </cell>
          <cell r="ED965">
            <v>0</v>
          </cell>
          <cell r="EE965">
            <v>0</v>
          </cell>
        </row>
        <row r="966">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cell r="BZ966">
            <v>0</v>
          </cell>
          <cell r="CA966">
            <v>0</v>
          </cell>
          <cell r="CB966">
            <v>0</v>
          </cell>
          <cell r="CC966">
            <v>0</v>
          </cell>
          <cell r="CD966">
            <v>0</v>
          </cell>
          <cell r="CE966">
            <v>0</v>
          </cell>
          <cell r="CF966">
            <v>0</v>
          </cell>
          <cell r="CG966">
            <v>0</v>
          </cell>
          <cell r="CH966">
            <v>0</v>
          </cell>
          <cell r="CI966">
            <v>0</v>
          </cell>
          <cell r="CJ966">
            <v>0</v>
          </cell>
          <cell r="CK966">
            <v>0</v>
          </cell>
          <cell r="CL966">
            <v>0</v>
          </cell>
          <cell r="CM966">
            <v>0</v>
          </cell>
          <cell r="CN966">
            <v>0</v>
          </cell>
          <cell r="CO966">
            <v>0</v>
          </cell>
          <cell r="CP966">
            <v>0</v>
          </cell>
          <cell r="CQ966">
            <v>0</v>
          </cell>
          <cell r="CR966">
            <v>0</v>
          </cell>
          <cell r="CS966">
            <v>0</v>
          </cell>
          <cell r="CT966">
            <v>0</v>
          </cell>
          <cell r="CU966">
            <v>0</v>
          </cell>
          <cell r="CV966">
            <v>0</v>
          </cell>
          <cell r="CW966">
            <v>0</v>
          </cell>
          <cell r="CX966">
            <v>0</v>
          </cell>
          <cell r="CY966">
            <v>0</v>
          </cell>
          <cell r="CZ966">
            <v>0</v>
          </cell>
          <cell r="DA966">
            <v>0</v>
          </cell>
          <cell r="DB966">
            <v>0</v>
          </cell>
          <cell r="DC966">
            <v>0</v>
          </cell>
          <cell r="DD966">
            <v>0</v>
          </cell>
          <cell r="DE966">
            <v>0</v>
          </cell>
          <cell r="DF966">
            <v>0</v>
          </cell>
          <cell r="DG966">
            <v>0</v>
          </cell>
          <cell r="DH966">
            <v>0</v>
          </cell>
          <cell r="DI966">
            <v>0</v>
          </cell>
          <cell r="DJ966">
            <v>0</v>
          </cell>
          <cell r="DK966">
            <v>0</v>
          </cell>
          <cell r="DL966">
            <v>0</v>
          </cell>
          <cell r="DM966">
            <v>0</v>
          </cell>
          <cell r="DN966">
            <v>0</v>
          </cell>
          <cell r="DO966">
            <v>0</v>
          </cell>
          <cell r="DP966">
            <v>0</v>
          </cell>
          <cell r="DQ966">
            <v>0</v>
          </cell>
          <cell r="DR966">
            <v>0</v>
          </cell>
          <cell r="DS966">
            <v>0</v>
          </cell>
          <cell r="DT966">
            <v>0</v>
          </cell>
          <cell r="DU966">
            <v>0</v>
          </cell>
          <cell r="DV966">
            <v>0</v>
          </cell>
          <cell r="DW966">
            <v>0</v>
          </cell>
          <cell r="DX966">
            <v>0</v>
          </cell>
          <cell r="DY966">
            <v>0</v>
          </cell>
          <cell r="DZ966">
            <v>0</v>
          </cell>
          <cell r="EA966">
            <v>0</v>
          </cell>
          <cell r="EB966">
            <v>0</v>
          </cell>
          <cell r="EC966">
            <v>0</v>
          </cell>
          <cell r="ED966">
            <v>0</v>
          </cell>
          <cell r="EE966">
            <v>0</v>
          </cell>
        </row>
        <row r="967">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cell r="BZ967">
            <v>0</v>
          </cell>
          <cell r="CA967">
            <v>0</v>
          </cell>
          <cell r="CB967">
            <v>0</v>
          </cell>
          <cell r="CC967">
            <v>0</v>
          </cell>
          <cell r="CD967">
            <v>0</v>
          </cell>
          <cell r="CE967">
            <v>0</v>
          </cell>
          <cell r="CF967">
            <v>0</v>
          </cell>
          <cell r="CG967">
            <v>0</v>
          </cell>
          <cell r="CH967">
            <v>0</v>
          </cell>
          <cell r="CI967">
            <v>0</v>
          </cell>
          <cell r="CJ967">
            <v>0</v>
          </cell>
          <cell r="CK967">
            <v>0</v>
          </cell>
          <cell r="CL967">
            <v>0</v>
          </cell>
          <cell r="CM967">
            <v>0</v>
          </cell>
          <cell r="CN967">
            <v>0</v>
          </cell>
          <cell r="CO967">
            <v>0</v>
          </cell>
          <cell r="CP967">
            <v>0</v>
          </cell>
          <cell r="CQ967">
            <v>0</v>
          </cell>
          <cell r="CR967">
            <v>0</v>
          </cell>
          <cell r="CS967">
            <v>0</v>
          </cell>
          <cell r="CT967">
            <v>0</v>
          </cell>
          <cell r="CU967">
            <v>0</v>
          </cell>
          <cell r="CV967">
            <v>0</v>
          </cell>
          <cell r="CW967">
            <v>0</v>
          </cell>
          <cell r="CX967">
            <v>0</v>
          </cell>
          <cell r="CY967">
            <v>0</v>
          </cell>
          <cell r="CZ967">
            <v>0</v>
          </cell>
          <cell r="DA967">
            <v>0</v>
          </cell>
          <cell r="DB967">
            <v>0</v>
          </cell>
          <cell r="DC967">
            <v>0</v>
          </cell>
          <cell r="DD967">
            <v>0</v>
          </cell>
          <cell r="DE967">
            <v>0</v>
          </cell>
          <cell r="DF967">
            <v>0</v>
          </cell>
          <cell r="DG967">
            <v>0</v>
          </cell>
          <cell r="DH967">
            <v>0</v>
          </cell>
          <cell r="DI967">
            <v>0</v>
          </cell>
          <cell r="DJ967">
            <v>0</v>
          </cell>
          <cell r="DK967">
            <v>0</v>
          </cell>
          <cell r="DL967">
            <v>0</v>
          </cell>
          <cell r="DM967">
            <v>0</v>
          </cell>
          <cell r="DN967">
            <v>0</v>
          </cell>
          <cell r="DO967">
            <v>0</v>
          </cell>
          <cell r="DP967">
            <v>0</v>
          </cell>
          <cell r="DQ967">
            <v>0</v>
          </cell>
          <cell r="DR967">
            <v>0</v>
          </cell>
          <cell r="DS967">
            <v>0</v>
          </cell>
          <cell r="DT967">
            <v>0</v>
          </cell>
          <cell r="DU967">
            <v>0</v>
          </cell>
          <cell r="DV967">
            <v>0</v>
          </cell>
          <cell r="DW967">
            <v>0</v>
          </cell>
          <cell r="DX967">
            <v>0</v>
          </cell>
          <cell r="DY967">
            <v>0</v>
          </cell>
          <cell r="DZ967">
            <v>0</v>
          </cell>
          <cell r="EA967">
            <v>0</v>
          </cell>
          <cell r="EB967">
            <v>0</v>
          </cell>
          <cell r="EC967">
            <v>0</v>
          </cell>
          <cell r="ED967">
            <v>0</v>
          </cell>
          <cell r="EE967">
            <v>0</v>
          </cell>
        </row>
        <row r="968">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cell r="BZ968">
            <v>0</v>
          </cell>
          <cell r="CA968">
            <v>0</v>
          </cell>
          <cell r="CB968">
            <v>0</v>
          </cell>
          <cell r="CC968">
            <v>0</v>
          </cell>
          <cell r="CD968">
            <v>0</v>
          </cell>
          <cell r="CE968">
            <v>0</v>
          </cell>
          <cell r="CF968">
            <v>0</v>
          </cell>
          <cell r="CG968">
            <v>0</v>
          </cell>
          <cell r="CH968">
            <v>0</v>
          </cell>
          <cell r="CI968">
            <v>0</v>
          </cell>
          <cell r="CJ968">
            <v>0</v>
          </cell>
          <cell r="CK968">
            <v>0</v>
          </cell>
          <cell r="CL968">
            <v>0</v>
          </cell>
          <cell r="CM968">
            <v>0</v>
          </cell>
          <cell r="CN968">
            <v>0</v>
          </cell>
          <cell r="CO968">
            <v>0</v>
          </cell>
          <cell r="CP968">
            <v>0</v>
          </cell>
          <cell r="CQ968">
            <v>0</v>
          </cell>
          <cell r="CR968">
            <v>0</v>
          </cell>
          <cell r="CS968">
            <v>0</v>
          </cell>
          <cell r="CT968">
            <v>0</v>
          </cell>
          <cell r="CU968">
            <v>0</v>
          </cell>
          <cell r="CV968">
            <v>0</v>
          </cell>
          <cell r="CW968">
            <v>0</v>
          </cell>
          <cell r="CX968">
            <v>0</v>
          </cell>
          <cell r="CY968">
            <v>0</v>
          </cell>
          <cell r="CZ968">
            <v>0</v>
          </cell>
          <cell r="DA968">
            <v>0</v>
          </cell>
          <cell r="DB968">
            <v>0</v>
          </cell>
          <cell r="DC968">
            <v>0</v>
          </cell>
          <cell r="DD968">
            <v>0</v>
          </cell>
          <cell r="DE968">
            <v>0</v>
          </cell>
          <cell r="DF968">
            <v>0</v>
          </cell>
          <cell r="DG968">
            <v>0</v>
          </cell>
          <cell r="DH968">
            <v>0</v>
          </cell>
          <cell r="DI968">
            <v>0</v>
          </cell>
          <cell r="DJ968">
            <v>0</v>
          </cell>
          <cell r="DK968">
            <v>0</v>
          </cell>
          <cell r="DL968">
            <v>0</v>
          </cell>
          <cell r="DM968">
            <v>0</v>
          </cell>
          <cell r="DN968">
            <v>0</v>
          </cell>
          <cell r="DO968">
            <v>0</v>
          </cell>
          <cell r="DP968">
            <v>0</v>
          </cell>
          <cell r="DQ968">
            <v>0</v>
          </cell>
          <cell r="DR968">
            <v>0</v>
          </cell>
          <cell r="DS968">
            <v>0</v>
          </cell>
          <cell r="DT968">
            <v>0</v>
          </cell>
          <cell r="DU968">
            <v>0</v>
          </cell>
          <cell r="DV968">
            <v>0</v>
          </cell>
          <cell r="DW968">
            <v>0</v>
          </cell>
          <cell r="DX968">
            <v>0</v>
          </cell>
          <cell r="DY968">
            <v>0</v>
          </cell>
          <cell r="DZ968">
            <v>0</v>
          </cell>
          <cell r="EA968">
            <v>0</v>
          </cell>
          <cell r="EB968">
            <v>0</v>
          </cell>
          <cell r="EC968">
            <v>0</v>
          </cell>
          <cell r="ED968">
            <v>0</v>
          </cell>
          <cell r="EE968">
            <v>0</v>
          </cell>
        </row>
        <row r="969">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cell r="BZ969">
            <v>0</v>
          </cell>
          <cell r="CA969">
            <v>0</v>
          </cell>
          <cell r="CB969">
            <v>0</v>
          </cell>
          <cell r="CC969">
            <v>0</v>
          </cell>
          <cell r="CD969">
            <v>0</v>
          </cell>
          <cell r="CE969">
            <v>0</v>
          </cell>
          <cell r="CF969">
            <v>0</v>
          </cell>
          <cell r="CG969">
            <v>0</v>
          </cell>
          <cell r="CH969">
            <v>0</v>
          </cell>
          <cell r="CI969">
            <v>0</v>
          </cell>
          <cell r="CJ969">
            <v>0</v>
          </cell>
          <cell r="CK969">
            <v>0</v>
          </cell>
          <cell r="CL969">
            <v>0</v>
          </cell>
          <cell r="CM969">
            <v>0</v>
          </cell>
          <cell r="CN969">
            <v>0</v>
          </cell>
          <cell r="CO969">
            <v>0</v>
          </cell>
          <cell r="CP969">
            <v>0</v>
          </cell>
          <cell r="CQ969">
            <v>0</v>
          </cell>
          <cell r="CR969">
            <v>0</v>
          </cell>
          <cell r="CS969">
            <v>0</v>
          </cell>
          <cell r="CT969">
            <v>0</v>
          </cell>
          <cell r="CU969">
            <v>0</v>
          </cell>
          <cell r="CV969">
            <v>0</v>
          </cell>
          <cell r="CW969">
            <v>0</v>
          </cell>
          <cell r="CX969">
            <v>0</v>
          </cell>
          <cell r="CY969">
            <v>0</v>
          </cell>
          <cell r="CZ969">
            <v>0</v>
          </cell>
          <cell r="DA969">
            <v>0</v>
          </cell>
          <cell r="DB969">
            <v>0</v>
          </cell>
          <cell r="DC969">
            <v>0</v>
          </cell>
          <cell r="DD969">
            <v>0</v>
          </cell>
          <cell r="DE969">
            <v>0</v>
          </cell>
          <cell r="DF969">
            <v>0</v>
          </cell>
          <cell r="DG969">
            <v>0</v>
          </cell>
          <cell r="DH969">
            <v>0</v>
          </cell>
          <cell r="DI969">
            <v>0</v>
          </cell>
          <cell r="DJ969">
            <v>0</v>
          </cell>
          <cell r="DK969">
            <v>0</v>
          </cell>
          <cell r="DL969">
            <v>0</v>
          </cell>
          <cell r="DM969">
            <v>0</v>
          </cell>
          <cell r="DN969">
            <v>0</v>
          </cell>
          <cell r="DO969">
            <v>0</v>
          </cell>
          <cell r="DP969">
            <v>0</v>
          </cell>
          <cell r="DQ969">
            <v>0</v>
          </cell>
          <cell r="DR969">
            <v>0</v>
          </cell>
          <cell r="DS969">
            <v>0</v>
          </cell>
          <cell r="DT969">
            <v>0</v>
          </cell>
          <cell r="DU969">
            <v>0</v>
          </cell>
          <cell r="DV969">
            <v>0</v>
          </cell>
          <cell r="DW969">
            <v>0</v>
          </cell>
          <cell r="DX969">
            <v>0</v>
          </cell>
          <cell r="DY969">
            <v>0</v>
          </cell>
          <cell r="DZ969">
            <v>0</v>
          </cell>
          <cell r="EA969">
            <v>0</v>
          </cell>
          <cell r="EB969">
            <v>0</v>
          </cell>
          <cell r="EC969">
            <v>0</v>
          </cell>
          <cell r="ED969">
            <v>0</v>
          </cell>
          <cell r="EE969">
            <v>0</v>
          </cell>
        </row>
        <row r="970">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cell r="BZ970">
            <v>0</v>
          </cell>
          <cell r="CA970">
            <v>0</v>
          </cell>
          <cell r="CB970">
            <v>0</v>
          </cell>
          <cell r="CC970">
            <v>0</v>
          </cell>
          <cell r="CD970">
            <v>0</v>
          </cell>
          <cell r="CE970">
            <v>0</v>
          </cell>
          <cell r="CF970">
            <v>0</v>
          </cell>
          <cell r="CG970">
            <v>0</v>
          </cell>
          <cell r="CH970">
            <v>0</v>
          </cell>
          <cell r="CI970">
            <v>0</v>
          </cell>
          <cell r="CJ970">
            <v>0</v>
          </cell>
          <cell r="CK970">
            <v>0</v>
          </cell>
          <cell r="CL970">
            <v>0</v>
          </cell>
          <cell r="CM970">
            <v>0</v>
          </cell>
          <cell r="CN970">
            <v>0</v>
          </cell>
          <cell r="CO970">
            <v>0</v>
          </cell>
          <cell r="CP970">
            <v>0</v>
          </cell>
          <cell r="CQ970">
            <v>0</v>
          </cell>
          <cell r="CR970">
            <v>0</v>
          </cell>
          <cell r="CS970">
            <v>0</v>
          </cell>
          <cell r="CT970">
            <v>0</v>
          </cell>
          <cell r="CU970">
            <v>0</v>
          </cell>
          <cell r="CV970">
            <v>0</v>
          </cell>
          <cell r="CW970">
            <v>0</v>
          </cell>
          <cell r="CX970">
            <v>0</v>
          </cell>
          <cell r="CY970">
            <v>0</v>
          </cell>
          <cell r="CZ970">
            <v>0</v>
          </cell>
          <cell r="DA970">
            <v>0</v>
          </cell>
          <cell r="DB970">
            <v>0</v>
          </cell>
          <cell r="DC970">
            <v>0</v>
          </cell>
          <cell r="DD970">
            <v>0</v>
          </cell>
          <cell r="DE970">
            <v>0</v>
          </cell>
          <cell r="DF970">
            <v>0</v>
          </cell>
          <cell r="DG970">
            <v>0</v>
          </cell>
          <cell r="DH970">
            <v>0</v>
          </cell>
          <cell r="DI970">
            <v>0</v>
          </cell>
          <cell r="DJ970">
            <v>0</v>
          </cell>
          <cell r="DK970">
            <v>0</v>
          </cell>
          <cell r="DL970">
            <v>0</v>
          </cell>
          <cell r="DM970">
            <v>0</v>
          </cell>
          <cell r="DN970">
            <v>0</v>
          </cell>
          <cell r="DO970">
            <v>0</v>
          </cell>
          <cell r="DP970">
            <v>0</v>
          </cell>
          <cell r="DQ970">
            <v>0</v>
          </cell>
          <cell r="DR970">
            <v>0</v>
          </cell>
          <cell r="DS970">
            <v>0</v>
          </cell>
          <cell r="DT970">
            <v>0</v>
          </cell>
          <cell r="DU970">
            <v>0</v>
          </cell>
          <cell r="DV970">
            <v>0</v>
          </cell>
          <cell r="DW970">
            <v>0</v>
          </cell>
          <cell r="DX970">
            <v>0</v>
          </cell>
          <cell r="DY970">
            <v>0</v>
          </cell>
          <cell r="DZ970">
            <v>0</v>
          </cell>
          <cell r="EA970">
            <v>0</v>
          </cell>
          <cell r="EB970">
            <v>0</v>
          </cell>
          <cell r="EC970">
            <v>0</v>
          </cell>
          <cell r="ED970">
            <v>0</v>
          </cell>
          <cell r="EE970">
            <v>0</v>
          </cell>
        </row>
        <row r="971">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cell r="BZ971">
            <v>0</v>
          </cell>
          <cell r="CA971">
            <v>0</v>
          </cell>
          <cell r="CB971">
            <v>0</v>
          </cell>
          <cell r="CC971">
            <v>0</v>
          </cell>
          <cell r="CD971">
            <v>0</v>
          </cell>
          <cell r="CE971">
            <v>0</v>
          </cell>
          <cell r="CF971">
            <v>0</v>
          </cell>
          <cell r="CG971">
            <v>0</v>
          </cell>
          <cell r="CH971">
            <v>0</v>
          </cell>
          <cell r="CI971">
            <v>0</v>
          </cell>
          <cell r="CJ971">
            <v>0</v>
          </cell>
          <cell r="CK971">
            <v>0</v>
          </cell>
          <cell r="CL971">
            <v>0</v>
          </cell>
          <cell r="CM971">
            <v>0</v>
          </cell>
          <cell r="CN971">
            <v>0</v>
          </cell>
          <cell r="CO971">
            <v>0</v>
          </cell>
          <cell r="CP971">
            <v>0</v>
          </cell>
          <cell r="CQ971">
            <v>0</v>
          </cell>
          <cell r="CR971">
            <v>0</v>
          </cell>
          <cell r="CS971">
            <v>0</v>
          </cell>
          <cell r="CT971">
            <v>0</v>
          </cell>
          <cell r="CU971">
            <v>0</v>
          </cell>
          <cell r="CV971">
            <v>0</v>
          </cell>
          <cell r="CW971">
            <v>0</v>
          </cell>
          <cell r="CX971">
            <v>0</v>
          </cell>
          <cell r="CY971">
            <v>0</v>
          </cell>
          <cell r="CZ971">
            <v>0</v>
          </cell>
          <cell r="DA971">
            <v>0</v>
          </cell>
          <cell r="DB971">
            <v>0</v>
          </cell>
          <cell r="DC971">
            <v>0</v>
          </cell>
          <cell r="DD971">
            <v>0</v>
          </cell>
          <cell r="DE971">
            <v>0</v>
          </cell>
          <cell r="DF971">
            <v>0</v>
          </cell>
          <cell r="DG971">
            <v>0</v>
          </cell>
          <cell r="DH971">
            <v>0</v>
          </cell>
          <cell r="DI971">
            <v>0</v>
          </cell>
          <cell r="DJ971">
            <v>0</v>
          </cell>
          <cell r="DK971">
            <v>0</v>
          </cell>
          <cell r="DL971">
            <v>0</v>
          </cell>
          <cell r="DM971">
            <v>0</v>
          </cell>
          <cell r="DN971">
            <v>0</v>
          </cell>
          <cell r="DO971">
            <v>0</v>
          </cell>
          <cell r="DP971">
            <v>0</v>
          </cell>
          <cell r="DQ971">
            <v>0</v>
          </cell>
          <cell r="DR971">
            <v>0</v>
          </cell>
          <cell r="DS971">
            <v>0</v>
          </cell>
          <cell r="DT971">
            <v>0</v>
          </cell>
          <cell r="DU971">
            <v>0</v>
          </cell>
          <cell r="DV971">
            <v>0</v>
          </cell>
          <cell r="DW971">
            <v>0</v>
          </cell>
          <cell r="DX971">
            <v>0</v>
          </cell>
          <cell r="DY971">
            <v>0</v>
          </cell>
          <cell r="DZ971">
            <v>0</v>
          </cell>
          <cell r="EA971">
            <v>0</v>
          </cell>
          <cell r="EB971">
            <v>0</v>
          </cell>
          <cell r="EC971">
            <v>0</v>
          </cell>
          <cell r="ED971">
            <v>0</v>
          </cell>
          <cell r="EE971">
            <v>0</v>
          </cell>
        </row>
        <row r="972">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cell r="BZ972">
            <v>0</v>
          </cell>
          <cell r="CA972">
            <v>0</v>
          </cell>
          <cell r="CB972">
            <v>0</v>
          </cell>
          <cell r="CC972">
            <v>0</v>
          </cell>
          <cell r="CD972">
            <v>0</v>
          </cell>
          <cell r="CE972">
            <v>0</v>
          </cell>
          <cell r="CF972">
            <v>0</v>
          </cell>
          <cell r="CG972">
            <v>0</v>
          </cell>
          <cell r="CH972">
            <v>0</v>
          </cell>
          <cell r="CI972">
            <v>0</v>
          </cell>
          <cell r="CJ972">
            <v>0</v>
          </cell>
          <cell r="CK972">
            <v>0</v>
          </cell>
          <cell r="CL972">
            <v>0</v>
          </cell>
          <cell r="CM972">
            <v>0</v>
          </cell>
          <cell r="CN972">
            <v>0</v>
          </cell>
          <cell r="CO972">
            <v>0</v>
          </cell>
          <cell r="CP972">
            <v>0</v>
          </cell>
          <cell r="CQ972">
            <v>0</v>
          </cell>
          <cell r="CR972">
            <v>0</v>
          </cell>
          <cell r="CS972">
            <v>0</v>
          </cell>
          <cell r="CT972">
            <v>0</v>
          </cell>
          <cell r="CU972">
            <v>0</v>
          </cell>
          <cell r="CV972">
            <v>0</v>
          </cell>
          <cell r="CW972">
            <v>0</v>
          </cell>
          <cell r="CX972">
            <v>0</v>
          </cell>
          <cell r="CY972">
            <v>0</v>
          </cell>
          <cell r="CZ972">
            <v>0</v>
          </cell>
          <cell r="DA972">
            <v>0</v>
          </cell>
          <cell r="DB972">
            <v>0</v>
          </cell>
          <cell r="DC972">
            <v>0</v>
          </cell>
          <cell r="DD972">
            <v>0</v>
          </cell>
          <cell r="DE972">
            <v>0</v>
          </cell>
          <cell r="DF972">
            <v>0</v>
          </cell>
          <cell r="DG972">
            <v>0</v>
          </cell>
          <cell r="DH972">
            <v>0</v>
          </cell>
          <cell r="DI972">
            <v>0</v>
          </cell>
          <cell r="DJ972">
            <v>0</v>
          </cell>
          <cell r="DK972">
            <v>0</v>
          </cell>
          <cell r="DL972">
            <v>0</v>
          </cell>
          <cell r="DM972">
            <v>0</v>
          </cell>
          <cell r="DN972">
            <v>0</v>
          </cell>
          <cell r="DO972">
            <v>0</v>
          </cell>
          <cell r="DP972">
            <v>0</v>
          </cell>
          <cell r="DQ972">
            <v>0</v>
          </cell>
          <cell r="DR972">
            <v>0</v>
          </cell>
          <cell r="DS972">
            <v>0</v>
          </cell>
          <cell r="DT972">
            <v>0</v>
          </cell>
          <cell r="DU972">
            <v>0</v>
          </cell>
          <cell r="DV972">
            <v>0</v>
          </cell>
          <cell r="DW972">
            <v>0</v>
          </cell>
          <cell r="DX972">
            <v>0</v>
          </cell>
          <cell r="DY972">
            <v>0</v>
          </cell>
          <cell r="DZ972">
            <v>0</v>
          </cell>
          <cell r="EA972">
            <v>0</v>
          </cell>
          <cell r="EB972">
            <v>0</v>
          </cell>
          <cell r="EC972">
            <v>0</v>
          </cell>
          <cell r="ED972">
            <v>0</v>
          </cell>
          <cell r="EE972">
            <v>0</v>
          </cell>
        </row>
        <row r="973">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0</v>
          </cell>
          <cell r="BZ973">
            <v>0</v>
          </cell>
          <cell r="CA973">
            <v>0</v>
          </cell>
          <cell r="CB973">
            <v>0</v>
          </cell>
          <cell r="CC973">
            <v>0</v>
          </cell>
          <cell r="CD973">
            <v>0</v>
          </cell>
          <cell r="CE973">
            <v>0</v>
          </cell>
          <cell r="CF973">
            <v>0</v>
          </cell>
          <cell r="CG973">
            <v>0</v>
          </cell>
          <cell r="CH973">
            <v>0</v>
          </cell>
          <cell r="CI973">
            <v>0</v>
          </cell>
          <cell r="CJ973">
            <v>0</v>
          </cell>
          <cell r="CK973">
            <v>0</v>
          </cell>
          <cell r="CL973">
            <v>0</v>
          </cell>
          <cell r="CM973">
            <v>0</v>
          </cell>
          <cell r="CN973">
            <v>0</v>
          </cell>
          <cell r="CO973">
            <v>0</v>
          </cell>
          <cell r="CP973">
            <v>0</v>
          </cell>
          <cell r="CQ973">
            <v>0</v>
          </cell>
          <cell r="CR973">
            <v>0</v>
          </cell>
          <cell r="CS973">
            <v>0</v>
          </cell>
          <cell r="CT973">
            <v>0</v>
          </cell>
          <cell r="CU973">
            <v>0</v>
          </cell>
          <cell r="CV973">
            <v>0</v>
          </cell>
          <cell r="CW973">
            <v>0</v>
          </cell>
          <cell r="CX973">
            <v>0</v>
          </cell>
          <cell r="CY973">
            <v>0</v>
          </cell>
          <cell r="CZ973">
            <v>0</v>
          </cell>
          <cell r="DA973">
            <v>0</v>
          </cell>
          <cell r="DB973">
            <v>0</v>
          </cell>
          <cell r="DC973">
            <v>0</v>
          </cell>
          <cell r="DD973">
            <v>0</v>
          </cell>
          <cell r="DE973">
            <v>0</v>
          </cell>
          <cell r="DF973">
            <v>0</v>
          </cell>
          <cell r="DG973">
            <v>0</v>
          </cell>
          <cell r="DH973">
            <v>0</v>
          </cell>
          <cell r="DI973">
            <v>0</v>
          </cell>
          <cell r="DJ973">
            <v>0</v>
          </cell>
          <cell r="DK973">
            <v>0</v>
          </cell>
          <cell r="DL973">
            <v>0</v>
          </cell>
          <cell r="DM973">
            <v>0</v>
          </cell>
          <cell r="DN973">
            <v>0</v>
          </cell>
          <cell r="DO973">
            <v>0</v>
          </cell>
          <cell r="DP973">
            <v>0</v>
          </cell>
          <cell r="DQ973">
            <v>0</v>
          </cell>
          <cell r="DR973">
            <v>0</v>
          </cell>
          <cell r="DS973">
            <v>0</v>
          </cell>
          <cell r="DT973">
            <v>0</v>
          </cell>
          <cell r="DU973">
            <v>0</v>
          </cell>
          <cell r="DV973">
            <v>0</v>
          </cell>
          <cell r="DW973">
            <v>0</v>
          </cell>
          <cell r="DX973">
            <v>0</v>
          </cell>
          <cell r="DY973">
            <v>0</v>
          </cell>
          <cell r="DZ973">
            <v>0</v>
          </cell>
          <cell r="EA973">
            <v>0</v>
          </cell>
          <cell r="EB973">
            <v>0</v>
          </cell>
          <cell r="EC973">
            <v>0</v>
          </cell>
          <cell r="ED973">
            <v>0</v>
          </cell>
          <cell r="EE973">
            <v>0</v>
          </cell>
        </row>
        <row r="974">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cell r="BZ974">
            <v>0</v>
          </cell>
          <cell r="CA974">
            <v>0</v>
          </cell>
          <cell r="CB974">
            <v>0</v>
          </cell>
          <cell r="CC974">
            <v>0</v>
          </cell>
          <cell r="CD974">
            <v>0</v>
          </cell>
          <cell r="CE974">
            <v>0</v>
          </cell>
          <cell r="CF974">
            <v>0</v>
          </cell>
          <cell r="CG974">
            <v>0</v>
          </cell>
          <cell r="CH974">
            <v>0</v>
          </cell>
          <cell r="CI974">
            <v>0</v>
          </cell>
          <cell r="CJ974">
            <v>0</v>
          </cell>
          <cell r="CK974">
            <v>0</v>
          </cell>
          <cell r="CL974">
            <v>0</v>
          </cell>
          <cell r="CM974">
            <v>0</v>
          </cell>
          <cell r="CN974">
            <v>0</v>
          </cell>
          <cell r="CO974">
            <v>0</v>
          </cell>
          <cell r="CP974">
            <v>0</v>
          </cell>
          <cell r="CQ974">
            <v>0</v>
          </cell>
          <cell r="CR974">
            <v>0</v>
          </cell>
          <cell r="CS974">
            <v>0</v>
          </cell>
          <cell r="CT974">
            <v>0</v>
          </cell>
          <cell r="CU974">
            <v>0</v>
          </cell>
          <cell r="CV974">
            <v>0</v>
          </cell>
          <cell r="CW974">
            <v>0</v>
          </cell>
          <cell r="CX974">
            <v>0</v>
          </cell>
          <cell r="CY974">
            <v>0</v>
          </cell>
          <cell r="CZ974">
            <v>0</v>
          </cell>
          <cell r="DA974">
            <v>0</v>
          </cell>
          <cell r="DB974">
            <v>0</v>
          </cell>
          <cell r="DC974">
            <v>0</v>
          </cell>
          <cell r="DD974">
            <v>0</v>
          </cell>
          <cell r="DE974">
            <v>0</v>
          </cell>
          <cell r="DF974">
            <v>0</v>
          </cell>
          <cell r="DG974">
            <v>0</v>
          </cell>
          <cell r="DH974">
            <v>0</v>
          </cell>
          <cell r="DI974">
            <v>0</v>
          </cell>
          <cell r="DJ974">
            <v>0</v>
          </cell>
          <cell r="DK974">
            <v>0</v>
          </cell>
          <cell r="DL974">
            <v>0</v>
          </cell>
          <cell r="DM974">
            <v>0</v>
          </cell>
          <cell r="DN974">
            <v>0</v>
          </cell>
          <cell r="DO974">
            <v>0</v>
          </cell>
          <cell r="DP974">
            <v>0</v>
          </cell>
          <cell r="DQ974">
            <v>0</v>
          </cell>
          <cell r="DR974">
            <v>0</v>
          </cell>
          <cell r="DS974">
            <v>0</v>
          </cell>
          <cell r="DT974">
            <v>0</v>
          </cell>
          <cell r="DU974">
            <v>0</v>
          </cell>
          <cell r="DV974">
            <v>0</v>
          </cell>
          <cell r="DW974">
            <v>0</v>
          </cell>
          <cell r="DX974">
            <v>0</v>
          </cell>
          <cell r="DY974">
            <v>0</v>
          </cell>
          <cell r="DZ974">
            <v>0</v>
          </cell>
          <cell r="EA974">
            <v>0</v>
          </cell>
          <cell r="EB974">
            <v>0</v>
          </cell>
          <cell r="EC974">
            <v>0</v>
          </cell>
          <cell r="ED974">
            <v>0</v>
          </cell>
          <cell r="EE974">
            <v>0</v>
          </cell>
        </row>
        <row r="975">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0</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cell r="DA975">
            <v>0</v>
          </cell>
          <cell r="DB975">
            <v>0</v>
          </cell>
          <cell r="DC975">
            <v>0</v>
          </cell>
          <cell r="DD975">
            <v>0</v>
          </cell>
          <cell r="DE975">
            <v>0</v>
          </cell>
          <cell r="DF975">
            <v>0</v>
          </cell>
          <cell r="DG975">
            <v>0</v>
          </cell>
          <cell r="DH975">
            <v>0</v>
          </cell>
          <cell r="DI975">
            <v>0</v>
          </cell>
          <cell r="DJ975">
            <v>0</v>
          </cell>
          <cell r="DK975">
            <v>0</v>
          </cell>
          <cell r="DL975">
            <v>0</v>
          </cell>
          <cell r="DM975">
            <v>0</v>
          </cell>
          <cell r="DN975">
            <v>0</v>
          </cell>
          <cell r="DO975">
            <v>0</v>
          </cell>
          <cell r="DP975">
            <v>0</v>
          </cell>
          <cell r="DQ975">
            <v>0</v>
          </cell>
          <cell r="DR975">
            <v>0</v>
          </cell>
          <cell r="DS975">
            <v>0</v>
          </cell>
          <cell r="DT975">
            <v>0</v>
          </cell>
          <cell r="DU975">
            <v>0</v>
          </cell>
          <cell r="DV975">
            <v>0</v>
          </cell>
          <cell r="DW975">
            <v>0</v>
          </cell>
          <cell r="DX975">
            <v>0</v>
          </cell>
          <cell r="DY975">
            <v>0</v>
          </cell>
          <cell r="DZ975">
            <v>0</v>
          </cell>
          <cell r="EA975">
            <v>0</v>
          </cell>
          <cell r="EB975">
            <v>0</v>
          </cell>
          <cell r="EC975">
            <v>0</v>
          </cell>
          <cell r="ED975">
            <v>0</v>
          </cell>
          <cell r="EE975">
            <v>0</v>
          </cell>
        </row>
        <row r="976">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cell r="BZ976">
            <v>0</v>
          </cell>
          <cell r="CA976">
            <v>0</v>
          </cell>
          <cell r="CB976">
            <v>0</v>
          </cell>
          <cell r="CC976">
            <v>0</v>
          </cell>
          <cell r="CD976">
            <v>0</v>
          </cell>
          <cell r="CE976">
            <v>0</v>
          </cell>
          <cell r="CF976">
            <v>0</v>
          </cell>
          <cell r="CG976">
            <v>0</v>
          </cell>
          <cell r="CH976">
            <v>0</v>
          </cell>
          <cell r="CI976">
            <v>0</v>
          </cell>
          <cell r="CJ976">
            <v>0</v>
          </cell>
          <cell r="CK976">
            <v>0</v>
          </cell>
          <cell r="CL976">
            <v>0</v>
          </cell>
          <cell r="CM976">
            <v>0</v>
          </cell>
          <cell r="CN976">
            <v>0</v>
          </cell>
          <cell r="CO976">
            <v>0</v>
          </cell>
          <cell r="CP976">
            <v>0</v>
          </cell>
          <cell r="CQ976">
            <v>0</v>
          </cell>
          <cell r="CR976">
            <v>0</v>
          </cell>
          <cell r="CS976">
            <v>0</v>
          </cell>
          <cell r="CT976">
            <v>0</v>
          </cell>
          <cell r="CU976">
            <v>0</v>
          </cell>
          <cell r="CV976">
            <v>0</v>
          </cell>
          <cell r="CW976">
            <v>0</v>
          </cell>
          <cell r="CX976">
            <v>0</v>
          </cell>
          <cell r="CY976">
            <v>0</v>
          </cell>
          <cell r="CZ976">
            <v>0</v>
          </cell>
          <cell r="DA976">
            <v>0</v>
          </cell>
          <cell r="DB976">
            <v>0</v>
          </cell>
          <cell r="DC976">
            <v>0</v>
          </cell>
          <cell r="DD976">
            <v>0</v>
          </cell>
          <cell r="DE976">
            <v>0</v>
          </cell>
          <cell r="DF976">
            <v>0</v>
          </cell>
          <cell r="DG976">
            <v>0</v>
          </cell>
          <cell r="DH976">
            <v>0</v>
          </cell>
          <cell r="DI976">
            <v>0</v>
          </cell>
          <cell r="DJ976">
            <v>0</v>
          </cell>
          <cell r="DK976">
            <v>0</v>
          </cell>
          <cell r="DL976">
            <v>0</v>
          </cell>
          <cell r="DM976">
            <v>0</v>
          </cell>
          <cell r="DN976">
            <v>0</v>
          </cell>
          <cell r="DO976">
            <v>0</v>
          </cell>
          <cell r="DP976">
            <v>0</v>
          </cell>
          <cell r="DQ976">
            <v>0</v>
          </cell>
          <cell r="DR976">
            <v>0</v>
          </cell>
          <cell r="DS976">
            <v>0</v>
          </cell>
          <cell r="DT976">
            <v>0</v>
          </cell>
          <cell r="DU976">
            <v>0</v>
          </cell>
          <cell r="DV976">
            <v>0</v>
          </cell>
          <cell r="DW976">
            <v>0</v>
          </cell>
          <cell r="DX976">
            <v>0</v>
          </cell>
          <cell r="DY976">
            <v>0</v>
          </cell>
          <cell r="DZ976">
            <v>0</v>
          </cell>
          <cell r="EA976">
            <v>0</v>
          </cell>
          <cell r="EB976">
            <v>0</v>
          </cell>
          <cell r="EC976">
            <v>0</v>
          </cell>
          <cell r="ED976">
            <v>0</v>
          </cell>
          <cell r="EE976">
            <v>0</v>
          </cell>
        </row>
        <row r="977">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cell r="BZ977">
            <v>0</v>
          </cell>
          <cell r="CA977">
            <v>0</v>
          </cell>
          <cell r="CB977">
            <v>0</v>
          </cell>
          <cell r="CC977">
            <v>0</v>
          </cell>
          <cell r="CD977">
            <v>0</v>
          </cell>
          <cell r="CE977">
            <v>0</v>
          </cell>
          <cell r="CF977">
            <v>0</v>
          </cell>
          <cell r="CG977">
            <v>0</v>
          </cell>
          <cell r="CH977">
            <v>0</v>
          </cell>
          <cell r="CI977">
            <v>0</v>
          </cell>
          <cell r="CJ977">
            <v>0</v>
          </cell>
          <cell r="CK977">
            <v>0</v>
          </cell>
          <cell r="CL977">
            <v>0</v>
          </cell>
          <cell r="CM977">
            <v>0</v>
          </cell>
          <cell r="CN977">
            <v>0</v>
          </cell>
          <cell r="CO977">
            <v>0</v>
          </cell>
          <cell r="CP977">
            <v>0</v>
          </cell>
          <cell r="CQ977">
            <v>0</v>
          </cell>
          <cell r="CR977">
            <v>0</v>
          </cell>
          <cell r="CS977">
            <v>0</v>
          </cell>
          <cell r="CT977">
            <v>0</v>
          </cell>
          <cell r="CU977">
            <v>0</v>
          </cell>
          <cell r="CV977">
            <v>0</v>
          </cell>
          <cell r="CW977">
            <v>0</v>
          </cell>
          <cell r="CX977">
            <v>0</v>
          </cell>
          <cell r="CY977">
            <v>0</v>
          </cell>
          <cell r="CZ977">
            <v>0</v>
          </cell>
          <cell r="DA977">
            <v>0</v>
          </cell>
          <cell r="DB977">
            <v>0</v>
          </cell>
          <cell r="DC977">
            <v>0</v>
          </cell>
          <cell r="DD977">
            <v>0</v>
          </cell>
          <cell r="DE977">
            <v>0</v>
          </cell>
          <cell r="DF977">
            <v>0</v>
          </cell>
          <cell r="DG977">
            <v>0</v>
          </cell>
          <cell r="DH977">
            <v>0</v>
          </cell>
          <cell r="DI977">
            <v>0</v>
          </cell>
          <cell r="DJ977">
            <v>0</v>
          </cell>
          <cell r="DK977">
            <v>0</v>
          </cell>
          <cell r="DL977">
            <v>0</v>
          </cell>
          <cell r="DM977">
            <v>0</v>
          </cell>
          <cell r="DN977">
            <v>0</v>
          </cell>
          <cell r="DO977">
            <v>0</v>
          </cell>
          <cell r="DP977">
            <v>0</v>
          </cell>
          <cell r="DQ977">
            <v>0</v>
          </cell>
          <cell r="DR977">
            <v>0</v>
          </cell>
          <cell r="DS977">
            <v>0</v>
          </cell>
          <cell r="DT977">
            <v>0</v>
          </cell>
          <cell r="DU977">
            <v>0</v>
          </cell>
          <cell r="DV977">
            <v>0</v>
          </cell>
          <cell r="DW977">
            <v>0</v>
          </cell>
          <cell r="DX977">
            <v>0</v>
          </cell>
          <cell r="DY977">
            <v>0</v>
          </cell>
          <cell r="DZ977">
            <v>0</v>
          </cell>
          <cell r="EA977">
            <v>0</v>
          </cell>
          <cell r="EB977">
            <v>0</v>
          </cell>
          <cell r="EC977">
            <v>0</v>
          </cell>
          <cell r="ED977">
            <v>0</v>
          </cell>
          <cell r="EE977">
            <v>0</v>
          </cell>
        </row>
        <row r="978">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cell r="BZ978">
            <v>0</v>
          </cell>
          <cell r="CA978">
            <v>0</v>
          </cell>
          <cell r="CB978">
            <v>0</v>
          </cell>
          <cell r="CC978">
            <v>0</v>
          </cell>
          <cell r="CD978">
            <v>0</v>
          </cell>
          <cell r="CE978">
            <v>0</v>
          </cell>
          <cell r="CF978">
            <v>0</v>
          </cell>
          <cell r="CG978">
            <v>0</v>
          </cell>
          <cell r="CH978">
            <v>0</v>
          </cell>
          <cell r="CI978">
            <v>0</v>
          </cell>
          <cell r="CJ978">
            <v>0</v>
          </cell>
          <cell r="CK978">
            <v>0</v>
          </cell>
          <cell r="CL978">
            <v>0</v>
          </cell>
          <cell r="CM978">
            <v>0</v>
          </cell>
          <cell r="CN978">
            <v>0</v>
          </cell>
          <cell r="CO978">
            <v>0</v>
          </cell>
          <cell r="CP978">
            <v>0</v>
          </cell>
          <cell r="CQ978">
            <v>0</v>
          </cell>
          <cell r="CR978">
            <v>0</v>
          </cell>
          <cell r="CS978">
            <v>0</v>
          </cell>
          <cell r="CT978">
            <v>0</v>
          </cell>
          <cell r="CU978">
            <v>0</v>
          </cell>
          <cell r="CV978">
            <v>0</v>
          </cell>
          <cell r="CW978">
            <v>0</v>
          </cell>
          <cell r="CX978">
            <v>0</v>
          </cell>
          <cell r="CY978">
            <v>0</v>
          </cell>
          <cell r="CZ978">
            <v>0</v>
          </cell>
          <cell r="DA978">
            <v>0</v>
          </cell>
          <cell r="DB978">
            <v>0</v>
          </cell>
          <cell r="DC978">
            <v>0</v>
          </cell>
          <cell r="DD978">
            <v>0</v>
          </cell>
          <cell r="DE978">
            <v>0</v>
          </cell>
          <cell r="DF978">
            <v>0</v>
          </cell>
          <cell r="DG978">
            <v>0</v>
          </cell>
          <cell r="DH978">
            <v>0</v>
          </cell>
          <cell r="DI978">
            <v>0</v>
          </cell>
          <cell r="DJ978">
            <v>0</v>
          </cell>
          <cell r="DK978">
            <v>0</v>
          </cell>
          <cell r="DL978">
            <v>0</v>
          </cell>
          <cell r="DM978">
            <v>0</v>
          </cell>
          <cell r="DN978">
            <v>0</v>
          </cell>
          <cell r="DO978">
            <v>0</v>
          </cell>
          <cell r="DP978">
            <v>0</v>
          </cell>
          <cell r="DQ978">
            <v>0</v>
          </cell>
          <cell r="DR978">
            <v>0</v>
          </cell>
          <cell r="DS978">
            <v>0</v>
          </cell>
          <cell r="DT978">
            <v>0</v>
          </cell>
          <cell r="DU978">
            <v>0</v>
          </cell>
          <cell r="DV978">
            <v>0</v>
          </cell>
          <cell r="DW978">
            <v>0</v>
          </cell>
          <cell r="DX978">
            <v>0</v>
          </cell>
          <cell r="DY978">
            <v>0</v>
          </cell>
          <cell r="DZ978">
            <v>0</v>
          </cell>
          <cell r="EA978">
            <v>0</v>
          </cell>
          <cell r="EB978">
            <v>0</v>
          </cell>
          <cell r="EC978">
            <v>0</v>
          </cell>
          <cell r="ED978">
            <v>0</v>
          </cell>
          <cell r="EE978">
            <v>0</v>
          </cell>
        </row>
        <row r="979">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cell r="BZ979">
            <v>0</v>
          </cell>
          <cell r="CA979">
            <v>0</v>
          </cell>
          <cell r="CB979">
            <v>0</v>
          </cell>
          <cell r="CC979">
            <v>0</v>
          </cell>
          <cell r="CD979">
            <v>0</v>
          </cell>
          <cell r="CE979">
            <v>0</v>
          </cell>
          <cell r="CF979">
            <v>0</v>
          </cell>
          <cell r="CG979">
            <v>0</v>
          </cell>
          <cell r="CH979">
            <v>0</v>
          </cell>
          <cell r="CI979">
            <v>0</v>
          </cell>
          <cell r="CJ979">
            <v>0</v>
          </cell>
          <cell r="CK979">
            <v>0</v>
          </cell>
          <cell r="CL979">
            <v>0</v>
          </cell>
          <cell r="CM979">
            <v>0</v>
          </cell>
          <cell r="CN979">
            <v>0</v>
          </cell>
          <cell r="CO979">
            <v>0</v>
          </cell>
          <cell r="CP979">
            <v>0</v>
          </cell>
          <cell r="CQ979">
            <v>0</v>
          </cell>
          <cell r="CR979">
            <v>0</v>
          </cell>
          <cell r="CS979">
            <v>0</v>
          </cell>
          <cell r="CT979">
            <v>0</v>
          </cell>
          <cell r="CU979">
            <v>0</v>
          </cell>
          <cell r="CV979">
            <v>0</v>
          </cell>
          <cell r="CW979">
            <v>0</v>
          </cell>
          <cell r="CX979">
            <v>0</v>
          </cell>
          <cell r="CY979">
            <v>0</v>
          </cell>
          <cell r="CZ979">
            <v>0</v>
          </cell>
          <cell r="DA979">
            <v>0</v>
          </cell>
          <cell r="DB979">
            <v>0</v>
          </cell>
          <cell r="DC979">
            <v>0</v>
          </cell>
          <cell r="DD979">
            <v>0</v>
          </cell>
          <cell r="DE979">
            <v>0</v>
          </cell>
          <cell r="DF979">
            <v>0</v>
          </cell>
          <cell r="DG979">
            <v>0</v>
          </cell>
          <cell r="DH979">
            <v>0</v>
          </cell>
          <cell r="DI979">
            <v>0</v>
          </cell>
          <cell r="DJ979">
            <v>0</v>
          </cell>
          <cell r="DK979">
            <v>0</v>
          </cell>
          <cell r="DL979">
            <v>0</v>
          </cell>
          <cell r="DM979">
            <v>0</v>
          </cell>
          <cell r="DN979">
            <v>0</v>
          </cell>
          <cell r="DO979">
            <v>0</v>
          </cell>
          <cell r="DP979">
            <v>0</v>
          </cell>
          <cell r="DQ979">
            <v>0</v>
          </cell>
          <cell r="DR979">
            <v>0</v>
          </cell>
          <cell r="DS979">
            <v>0</v>
          </cell>
          <cell r="DT979">
            <v>0</v>
          </cell>
          <cell r="DU979">
            <v>0</v>
          </cell>
          <cell r="DV979">
            <v>0</v>
          </cell>
          <cell r="DW979">
            <v>0</v>
          </cell>
          <cell r="DX979">
            <v>0</v>
          </cell>
          <cell r="DY979">
            <v>0</v>
          </cell>
          <cell r="DZ979">
            <v>0</v>
          </cell>
          <cell r="EA979">
            <v>0</v>
          </cell>
          <cell r="EB979">
            <v>0</v>
          </cell>
          <cell r="EC979">
            <v>0</v>
          </cell>
          <cell r="ED979">
            <v>0</v>
          </cell>
          <cell r="EE979">
            <v>0</v>
          </cell>
        </row>
        <row r="980">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cell r="BZ980">
            <v>0</v>
          </cell>
          <cell r="CA980">
            <v>0</v>
          </cell>
          <cell r="CB980">
            <v>0</v>
          </cell>
          <cell r="CC980">
            <v>0</v>
          </cell>
          <cell r="CD980">
            <v>0</v>
          </cell>
          <cell r="CE980">
            <v>0</v>
          </cell>
          <cell r="CF980">
            <v>0</v>
          </cell>
          <cell r="CG980">
            <v>0</v>
          </cell>
          <cell r="CH980">
            <v>0</v>
          </cell>
          <cell r="CI980">
            <v>0</v>
          </cell>
          <cell r="CJ980">
            <v>0</v>
          </cell>
          <cell r="CK980">
            <v>0</v>
          </cell>
          <cell r="CL980">
            <v>0</v>
          </cell>
          <cell r="CM980">
            <v>0</v>
          </cell>
          <cell r="CN980">
            <v>0</v>
          </cell>
          <cell r="CO980">
            <v>0</v>
          </cell>
          <cell r="CP980">
            <v>0</v>
          </cell>
          <cell r="CQ980">
            <v>0</v>
          </cell>
          <cell r="CR980">
            <v>0</v>
          </cell>
          <cell r="CS980">
            <v>0</v>
          </cell>
          <cell r="CT980">
            <v>0</v>
          </cell>
          <cell r="CU980">
            <v>0</v>
          </cell>
          <cell r="CV980">
            <v>0</v>
          </cell>
          <cell r="CW980">
            <v>0</v>
          </cell>
          <cell r="CX980">
            <v>0</v>
          </cell>
          <cell r="CY980">
            <v>0</v>
          </cell>
          <cell r="CZ980">
            <v>0</v>
          </cell>
          <cell r="DA980">
            <v>0</v>
          </cell>
          <cell r="DB980">
            <v>0</v>
          </cell>
          <cell r="DC980">
            <v>0</v>
          </cell>
          <cell r="DD980">
            <v>0</v>
          </cell>
          <cell r="DE980">
            <v>0</v>
          </cell>
          <cell r="DF980">
            <v>0</v>
          </cell>
          <cell r="DG980">
            <v>0</v>
          </cell>
          <cell r="DH980">
            <v>0</v>
          </cell>
          <cell r="DI980">
            <v>0</v>
          </cell>
          <cell r="DJ980">
            <v>0</v>
          </cell>
          <cell r="DK980">
            <v>0</v>
          </cell>
          <cell r="DL980">
            <v>0</v>
          </cell>
          <cell r="DM980">
            <v>0</v>
          </cell>
          <cell r="DN980">
            <v>0</v>
          </cell>
          <cell r="DO980">
            <v>0</v>
          </cell>
          <cell r="DP980">
            <v>0</v>
          </cell>
          <cell r="DQ980">
            <v>0</v>
          </cell>
          <cell r="DR980">
            <v>0</v>
          </cell>
          <cell r="DS980">
            <v>0</v>
          </cell>
          <cell r="DT980">
            <v>0</v>
          </cell>
          <cell r="DU980">
            <v>0</v>
          </cell>
          <cell r="DV980">
            <v>0</v>
          </cell>
          <cell r="DW980">
            <v>0</v>
          </cell>
          <cell r="DX980">
            <v>0</v>
          </cell>
          <cell r="DY980">
            <v>0</v>
          </cell>
          <cell r="DZ980">
            <v>0</v>
          </cell>
          <cell r="EA980">
            <v>0</v>
          </cell>
          <cell r="EB980">
            <v>0</v>
          </cell>
          <cell r="EC980">
            <v>0</v>
          </cell>
          <cell r="ED980">
            <v>0</v>
          </cell>
          <cell r="EE980">
            <v>0</v>
          </cell>
        </row>
        <row r="981">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0</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0</v>
          </cell>
          <cell r="BZ981">
            <v>0</v>
          </cell>
          <cell r="CA981">
            <v>0</v>
          </cell>
          <cell r="CB981">
            <v>0</v>
          </cell>
          <cell r="CC981">
            <v>0</v>
          </cell>
          <cell r="CD981">
            <v>0</v>
          </cell>
          <cell r="CE981">
            <v>0</v>
          </cell>
          <cell r="CF981">
            <v>0</v>
          </cell>
          <cell r="CG981">
            <v>0</v>
          </cell>
          <cell r="CH981">
            <v>0</v>
          </cell>
          <cell r="CI981">
            <v>0</v>
          </cell>
          <cell r="CJ981">
            <v>0</v>
          </cell>
          <cell r="CK981">
            <v>0</v>
          </cell>
          <cell r="CL981">
            <v>0</v>
          </cell>
          <cell r="CM981">
            <v>0</v>
          </cell>
          <cell r="CN981">
            <v>0</v>
          </cell>
          <cell r="CO981">
            <v>0</v>
          </cell>
          <cell r="CP981">
            <v>0</v>
          </cell>
          <cell r="CQ981">
            <v>0</v>
          </cell>
          <cell r="CR981">
            <v>0</v>
          </cell>
          <cell r="CS981">
            <v>0</v>
          </cell>
          <cell r="CT981">
            <v>0</v>
          </cell>
          <cell r="CU981">
            <v>0</v>
          </cell>
          <cell r="CV981">
            <v>0</v>
          </cell>
          <cell r="CW981">
            <v>0</v>
          </cell>
          <cell r="CX981">
            <v>0</v>
          </cell>
          <cell r="CY981">
            <v>0</v>
          </cell>
          <cell r="CZ981">
            <v>0</v>
          </cell>
          <cell r="DA981">
            <v>0</v>
          </cell>
          <cell r="DB981">
            <v>0</v>
          </cell>
          <cell r="DC981">
            <v>0</v>
          </cell>
          <cell r="DD981">
            <v>0</v>
          </cell>
          <cell r="DE981">
            <v>0</v>
          </cell>
          <cell r="DF981">
            <v>0</v>
          </cell>
          <cell r="DG981">
            <v>0</v>
          </cell>
          <cell r="DH981">
            <v>0</v>
          </cell>
          <cell r="DI981">
            <v>0</v>
          </cell>
          <cell r="DJ981">
            <v>0</v>
          </cell>
          <cell r="DK981">
            <v>0</v>
          </cell>
          <cell r="DL981">
            <v>0</v>
          </cell>
          <cell r="DM981">
            <v>0</v>
          </cell>
          <cell r="DN981">
            <v>0</v>
          </cell>
          <cell r="DO981">
            <v>0</v>
          </cell>
          <cell r="DP981">
            <v>0</v>
          </cell>
          <cell r="DQ981">
            <v>0</v>
          </cell>
          <cell r="DR981">
            <v>0</v>
          </cell>
          <cell r="DS981">
            <v>0</v>
          </cell>
          <cell r="DT981">
            <v>0</v>
          </cell>
          <cell r="DU981">
            <v>0</v>
          </cell>
          <cell r="DV981">
            <v>0</v>
          </cell>
          <cell r="DW981">
            <v>0</v>
          </cell>
          <cell r="DX981">
            <v>0</v>
          </cell>
          <cell r="DY981">
            <v>0</v>
          </cell>
          <cell r="DZ981">
            <v>0</v>
          </cell>
          <cell r="EA981">
            <v>0</v>
          </cell>
          <cell r="EB981">
            <v>0</v>
          </cell>
          <cell r="EC981">
            <v>0</v>
          </cell>
          <cell r="ED981">
            <v>0</v>
          </cell>
          <cell r="EE981">
            <v>0</v>
          </cell>
        </row>
        <row r="982">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v>0</v>
          </cell>
          <cell r="CJ982">
            <v>0</v>
          </cell>
          <cell r="CK982">
            <v>0</v>
          </cell>
          <cell r="CL982">
            <v>0</v>
          </cell>
          <cell r="CM982">
            <v>0</v>
          </cell>
          <cell r="CN982">
            <v>0</v>
          </cell>
          <cell r="CO982">
            <v>0</v>
          </cell>
          <cell r="CP982">
            <v>0</v>
          </cell>
          <cell r="CQ982">
            <v>0</v>
          </cell>
          <cell r="CR982">
            <v>0</v>
          </cell>
          <cell r="CS982">
            <v>0</v>
          </cell>
          <cell r="CT982">
            <v>0</v>
          </cell>
          <cell r="CU982">
            <v>0</v>
          </cell>
          <cell r="CV982">
            <v>0</v>
          </cell>
          <cell r="CW982">
            <v>0</v>
          </cell>
          <cell r="CX982">
            <v>0</v>
          </cell>
          <cell r="CY982">
            <v>0</v>
          </cell>
          <cell r="CZ982">
            <v>0</v>
          </cell>
          <cell r="DA982">
            <v>0</v>
          </cell>
          <cell r="DB982">
            <v>0</v>
          </cell>
          <cell r="DC982">
            <v>0</v>
          </cell>
          <cell r="DD982">
            <v>0</v>
          </cell>
          <cell r="DE982">
            <v>0</v>
          </cell>
          <cell r="DF982">
            <v>0</v>
          </cell>
          <cell r="DG982">
            <v>0</v>
          </cell>
          <cell r="DH982">
            <v>0</v>
          </cell>
          <cell r="DI982">
            <v>0</v>
          </cell>
          <cell r="DJ982">
            <v>0</v>
          </cell>
          <cell r="DK982">
            <v>0</v>
          </cell>
          <cell r="DL982">
            <v>0</v>
          </cell>
          <cell r="DM982">
            <v>0</v>
          </cell>
          <cell r="DN982">
            <v>0</v>
          </cell>
          <cell r="DO982">
            <v>0</v>
          </cell>
          <cell r="DP982">
            <v>0</v>
          </cell>
          <cell r="DQ982">
            <v>0</v>
          </cell>
          <cell r="DR982">
            <v>0</v>
          </cell>
          <cell r="DS982">
            <v>0</v>
          </cell>
          <cell r="DT982">
            <v>0</v>
          </cell>
          <cell r="DU982">
            <v>0</v>
          </cell>
          <cell r="DV982">
            <v>0</v>
          </cell>
          <cell r="DW982">
            <v>0</v>
          </cell>
          <cell r="DX982">
            <v>0</v>
          </cell>
          <cell r="DY982">
            <v>0</v>
          </cell>
          <cell r="DZ982">
            <v>0</v>
          </cell>
          <cell r="EA982">
            <v>0</v>
          </cell>
          <cell r="EB982">
            <v>0</v>
          </cell>
          <cell r="EC982">
            <v>0</v>
          </cell>
          <cell r="ED982">
            <v>0</v>
          </cell>
          <cell r="EE982">
            <v>0</v>
          </cell>
        </row>
        <row r="983">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cell r="BZ983">
            <v>0</v>
          </cell>
          <cell r="CA983">
            <v>0</v>
          </cell>
          <cell r="CB983">
            <v>0</v>
          </cell>
          <cell r="CC983">
            <v>0</v>
          </cell>
          <cell r="CD983">
            <v>0</v>
          </cell>
          <cell r="CE983">
            <v>0</v>
          </cell>
          <cell r="CF983">
            <v>0</v>
          </cell>
          <cell r="CG983">
            <v>0</v>
          </cell>
          <cell r="CH983">
            <v>0</v>
          </cell>
          <cell r="CI983">
            <v>0</v>
          </cell>
          <cell r="CJ983">
            <v>0</v>
          </cell>
          <cell r="CK983">
            <v>0</v>
          </cell>
          <cell r="CL983">
            <v>0</v>
          </cell>
          <cell r="CM983">
            <v>0</v>
          </cell>
          <cell r="CN983">
            <v>0</v>
          </cell>
          <cell r="CO983">
            <v>0</v>
          </cell>
          <cell r="CP983">
            <v>0</v>
          </cell>
          <cell r="CQ983">
            <v>0</v>
          </cell>
          <cell r="CR983">
            <v>0</v>
          </cell>
          <cell r="CS983">
            <v>0</v>
          </cell>
          <cell r="CT983">
            <v>0</v>
          </cell>
          <cell r="CU983">
            <v>0</v>
          </cell>
          <cell r="CV983">
            <v>0</v>
          </cell>
          <cell r="CW983">
            <v>0</v>
          </cell>
          <cell r="CX983">
            <v>0</v>
          </cell>
          <cell r="CY983">
            <v>0</v>
          </cell>
          <cell r="CZ983">
            <v>0</v>
          </cell>
          <cell r="DA983">
            <v>0</v>
          </cell>
          <cell r="DB983">
            <v>0</v>
          </cell>
          <cell r="DC983">
            <v>0</v>
          </cell>
          <cell r="DD983">
            <v>0</v>
          </cell>
          <cell r="DE983">
            <v>0</v>
          </cell>
          <cell r="DF983">
            <v>0</v>
          </cell>
          <cell r="DG983">
            <v>0</v>
          </cell>
          <cell r="DH983">
            <v>0</v>
          </cell>
          <cell r="DI983">
            <v>0</v>
          </cell>
          <cell r="DJ983">
            <v>0</v>
          </cell>
          <cell r="DK983">
            <v>0</v>
          </cell>
          <cell r="DL983">
            <v>0</v>
          </cell>
          <cell r="DM983">
            <v>0</v>
          </cell>
          <cell r="DN983">
            <v>0</v>
          </cell>
          <cell r="DO983">
            <v>0</v>
          </cell>
          <cell r="DP983">
            <v>0</v>
          </cell>
          <cell r="DQ983">
            <v>0</v>
          </cell>
          <cell r="DR983">
            <v>0</v>
          </cell>
          <cell r="DS983">
            <v>0</v>
          </cell>
          <cell r="DT983">
            <v>0</v>
          </cell>
          <cell r="DU983">
            <v>0</v>
          </cell>
          <cell r="DV983">
            <v>0</v>
          </cell>
          <cell r="DW983">
            <v>0</v>
          </cell>
          <cell r="DX983">
            <v>0</v>
          </cell>
          <cell r="DY983">
            <v>0</v>
          </cell>
          <cell r="DZ983">
            <v>0</v>
          </cell>
          <cell r="EA983">
            <v>0</v>
          </cell>
          <cell r="EB983">
            <v>0</v>
          </cell>
          <cell r="EC983">
            <v>0</v>
          </cell>
          <cell r="ED983">
            <v>0</v>
          </cell>
          <cell r="EE983">
            <v>0</v>
          </cell>
        </row>
        <row r="984">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0</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0</v>
          </cell>
          <cell r="BZ984">
            <v>0</v>
          </cell>
          <cell r="CA984">
            <v>0</v>
          </cell>
          <cell r="CB984">
            <v>0</v>
          </cell>
          <cell r="CC984">
            <v>0</v>
          </cell>
          <cell r="CD984">
            <v>0</v>
          </cell>
          <cell r="CE984">
            <v>0</v>
          </cell>
          <cell r="CF984">
            <v>0</v>
          </cell>
          <cell r="CG984">
            <v>0</v>
          </cell>
          <cell r="CH984">
            <v>0</v>
          </cell>
          <cell r="CI984">
            <v>0</v>
          </cell>
          <cell r="CJ984">
            <v>0</v>
          </cell>
          <cell r="CK984">
            <v>0</v>
          </cell>
          <cell r="CL984">
            <v>0</v>
          </cell>
          <cell r="CM984">
            <v>0</v>
          </cell>
          <cell r="CN984">
            <v>0</v>
          </cell>
          <cell r="CO984">
            <v>0</v>
          </cell>
          <cell r="CP984">
            <v>0</v>
          </cell>
          <cell r="CQ984">
            <v>0</v>
          </cell>
          <cell r="CR984">
            <v>0</v>
          </cell>
          <cell r="CS984">
            <v>0</v>
          </cell>
          <cell r="CT984">
            <v>0</v>
          </cell>
          <cell r="CU984">
            <v>0</v>
          </cell>
          <cell r="CV984">
            <v>0</v>
          </cell>
          <cell r="CW984">
            <v>0</v>
          </cell>
          <cell r="CX984">
            <v>0</v>
          </cell>
          <cell r="CY984">
            <v>0</v>
          </cell>
          <cell r="CZ984">
            <v>0</v>
          </cell>
          <cell r="DA984">
            <v>0</v>
          </cell>
          <cell r="DB984">
            <v>0</v>
          </cell>
          <cell r="DC984">
            <v>0</v>
          </cell>
          <cell r="DD984">
            <v>0</v>
          </cell>
          <cell r="DE984">
            <v>0</v>
          </cell>
          <cell r="DF984">
            <v>0</v>
          </cell>
          <cell r="DG984">
            <v>0</v>
          </cell>
          <cell r="DH984">
            <v>0</v>
          </cell>
          <cell r="DI984">
            <v>0</v>
          </cell>
          <cell r="DJ984">
            <v>0</v>
          </cell>
          <cell r="DK984">
            <v>0</v>
          </cell>
          <cell r="DL984">
            <v>0</v>
          </cell>
          <cell r="DM984">
            <v>0</v>
          </cell>
          <cell r="DN984">
            <v>0</v>
          </cell>
          <cell r="DO984">
            <v>0</v>
          </cell>
          <cell r="DP984">
            <v>0</v>
          </cell>
          <cell r="DQ984">
            <v>0</v>
          </cell>
          <cell r="DR984">
            <v>0</v>
          </cell>
          <cell r="DS984">
            <v>0</v>
          </cell>
          <cell r="DT984">
            <v>0</v>
          </cell>
          <cell r="DU984">
            <v>0</v>
          </cell>
          <cell r="DV984">
            <v>0</v>
          </cell>
          <cell r="DW984">
            <v>0</v>
          </cell>
          <cell r="DX984">
            <v>0</v>
          </cell>
          <cell r="DY984">
            <v>0</v>
          </cell>
          <cell r="DZ984">
            <v>0</v>
          </cell>
          <cell r="EA984">
            <v>0</v>
          </cell>
          <cell r="EB984">
            <v>0</v>
          </cell>
          <cell r="EC984">
            <v>0</v>
          </cell>
          <cell r="ED984">
            <v>0</v>
          </cell>
          <cell r="EE984">
            <v>0</v>
          </cell>
        </row>
        <row r="985">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cell r="BZ985">
            <v>0</v>
          </cell>
          <cell r="CA985">
            <v>0</v>
          </cell>
          <cell r="CB985">
            <v>0</v>
          </cell>
          <cell r="CC985">
            <v>0</v>
          </cell>
          <cell r="CD985">
            <v>0</v>
          </cell>
          <cell r="CE985">
            <v>0</v>
          </cell>
          <cell r="CF985">
            <v>0</v>
          </cell>
          <cell r="CG985">
            <v>0</v>
          </cell>
          <cell r="CH985">
            <v>0</v>
          </cell>
          <cell r="CI985">
            <v>0</v>
          </cell>
          <cell r="CJ985">
            <v>0</v>
          </cell>
          <cell r="CK985">
            <v>0</v>
          </cell>
          <cell r="CL985">
            <v>0</v>
          </cell>
          <cell r="CM985">
            <v>0</v>
          </cell>
          <cell r="CN985">
            <v>0</v>
          </cell>
          <cell r="CO985">
            <v>0</v>
          </cell>
          <cell r="CP985">
            <v>0</v>
          </cell>
          <cell r="CQ985">
            <v>0</v>
          </cell>
          <cell r="CR985">
            <v>0</v>
          </cell>
          <cell r="CS985">
            <v>0</v>
          </cell>
          <cell r="CT985">
            <v>0</v>
          </cell>
          <cell r="CU985">
            <v>0</v>
          </cell>
          <cell r="CV985">
            <v>0</v>
          </cell>
          <cell r="CW985">
            <v>0</v>
          </cell>
          <cell r="CX985">
            <v>0</v>
          </cell>
          <cell r="CY985">
            <v>0</v>
          </cell>
          <cell r="CZ985">
            <v>0</v>
          </cell>
          <cell r="DA985">
            <v>0</v>
          </cell>
          <cell r="DB985">
            <v>0</v>
          </cell>
          <cell r="DC985">
            <v>0</v>
          </cell>
          <cell r="DD985">
            <v>0</v>
          </cell>
          <cell r="DE985">
            <v>0</v>
          </cell>
          <cell r="DF985">
            <v>0</v>
          </cell>
          <cell r="DG985">
            <v>0</v>
          </cell>
          <cell r="DH985">
            <v>0</v>
          </cell>
          <cell r="DI985">
            <v>0</v>
          </cell>
          <cell r="DJ985">
            <v>0</v>
          </cell>
          <cell r="DK985">
            <v>0</v>
          </cell>
          <cell r="DL985">
            <v>0</v>
          </cell>
          <cell r="DM985">
            <v>0</v>
          </cell>
          <cell r="DN985">
            <v>0</v>
          </cell>
          <cell r="DO985">
            <v>0</v>
          </cell>
          <cell r="DP985">
            <v>0</v>
          </cell>
          <cell r="DQ985">
            <v>0</v>
          </cell>
          <cell r="DR985">
            <v>0</v>
          </cell>
          <cell r="DS985">
            <v>0</v>
          </cell>
          <cell r="DT985">
            <v>0</v>
          </cell>
          <cell r="DU985">
            <v>0</v>
          </cell>
          <cell r="DV985">
            <v>0</v>
          </cell>
          <cell r="DW985">
            <v>0</v>
          </cell>
          <cell r="DX985">
            <v>0</v>
          </cell>
          <cell r="DY985">
            <v>0</v>
          </cell>
          <cell r="DZ985">
            <v>0</v>
          </cell>
          <cell r="EA985">
            <v>0</v>
          </cell>
          <cell r="EB985">
            <v>0</v>
          </cell>
          <cell r="EC985">
            <v>0</v>
          </cell>
          <cell r="ED985">
            <v>0</v>
          </cell>
          <cell r="EE985">
            <v>0</v>
          </cell>
        </row>
        <row r="986">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cell r="BZ986">
            <v>0</v>
          </cell>
          <cell r="CA986">
            <v>0</v>
          </cell>
          <cell r="CB986">
            <v>0</v>
          </cell>
          <cell r="CC986">
            <v>0</v>
          </cell>
          <cell r="CD986">
            <v>0</v>
          </cell>
          <cell r="CE986">
            <v>0</v>
          </cell>
          <cell r="CF986">
            <v>0</v>
          </cell>
          <cell r="CG986">
            <v>0</v>
          </cell>
          <cell r="CH986">
            <v>0</v>
          </cell>
          <cell r="CI986">
            <v>0</v>
          </cell>
          <cell r="CJ986">
            <v>0</v>
          </cell>
          <cell r="CK986">
            <v>0</v>
          </cell>
          <cell r="CL986">
            <v>0</v>
          </cell>
          <cell r="CM986">
            <v>0</v>
          </cell>
          <cell r="CN986">
            <v>0</v>
          </cell>
          <cell r="CO986">
            <v>0</v>
          </cell>
          <cell r="CP986">
            <v>0</v>
          </cell>
          <cell r="CQ986">
            <v>0</v>
          </cell>
          <cell r="CR986">
            <v>0</v>
          </cell>
          <cell r="CS986">
            <v>0</v>
          </cell>
          <cell r="CT986">
            <v>0</v>
          </cell>
          <cell r="CU986">
            <v>0</v>
          </cell>
          <cell r="CV986">
            <v>0</v>
          </cell>
          <cell r="CW986">
            <v>0</v>
          </cell>
          <cell r="CX986">
            <v>0</v>
          </cell>
          <cell r="CY986">
            <v>0</v>
          </cell>
          <cell r="CZ986">
            <v>0</v>
          </cell>
          <cell r="DA986">
            <v>0</v>
          </cell>
          <cell r="DB986">
            <v>0</v>
          </cell>
          <cell r="DC986">
            <v>0</v>
          </cell>
          <cell r="DD986">
            <v>0</v>
          </cell>
          <cell r="DE986">
            <v>0</v>
          </cell>
          <cell r="DF986">
            <v>0</v>
          </cell>
          <cell r="DG986">
            <v>0</v>
          </cell>
          <cell r="DH986">
            <v>0</v>
          </cell>
          <cell r="DI986">
            <v>0</v>
          </cell>
          <cell r="DJ986">
            <v>0</v>
          </cell>
          <cell r="DK986">
            <v>0</v>
          </cell>
          <cell r="DL986">
            <v>0</v>
          </cell>
          <cell r="DM986">
            <v>0</v>
          </cell>
          <cell r="DN986">
            <v>0</v>
          </cell>
          <cell r="DO986">
            <v>0</v>
          </cell>
          <cell r="DP986">
            <v>0</v>
          </cell>
          <cell r="DQ986">
            <v>0</v>
          </cell>
          <cell r="DR986">
            <v>0</v>
          </cell>
          <cell r="DS986">
            <v>0</v>
          </cell>
          <cell r="DT986">
            <v>0</v>
          </cell>
          <cell r="DU986">
            <v>0</v>
          </cell>
          <cell r="DV986">
            <v>0</v>
          </cell>
          <cell r="DW986">
            <v>0</v>
          </cell>
          <cell r="DX986">
            <v>0</v>
          </cell>
          <cell r="DY986">
            <v>0</v>
          </cell>
          <cell r="DZ986">
            <v>0</v>
          </cell>
          <cell r="EA986">
            <v>0</v>
          </cell>
          <cell r="EB986">
            <v>0</v>
          </cell>
          <cell r="EC986">
            <v>0</v>
          </cell>
          <cell r="ED986">
            <v>0</v>
          </cell>
          <cell r="EE986">
            <v>0</v>
          </cell>
        </row>
        <row r="987">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cell r="BZ987">
            <v>0</v>
          </cell>
          <cell r="CA987">
            <v>0</v>
          </cell>
          <cell r="CB987">
            <v>0</v>
          </cell>
          <cell r="CC987">
            <v>0</v>
          </cell>
          <cell r="CD987">
            <v>0</v>
          </cell>
          <cell r="CE987">
            <v>0</v>
          </cell>
          <cell r="CF987">
            <v>0</v>
          </cell>
          <cell r="CG987">
            <v>0</v>
          </cell>
          <cell r="CH987">
            <v>0</v>
          </cell>
          <cell r="CI987">
            <v>0</v>
          </cell>
          <cell r="CJ987">
            <v>0</v>
          </cell>
          <cell r="CK987">
            <v>0</v>
          </cell>
          <cell r="CL987">
            <v>0</v>
          </cell>
          <cell r="CM987">
            <v>0</v>
          </cell>
          <cell r="CN987">
            <v>0</v>
          </cell>
          <cell r="CO987">
            <v>0</v>
          </cell>
          <cell r="CP987">
            <v>0</v>
          </cell>
          <cell r="CQ987">
            <v>0</v>
          </cell>
          <cell r="CR987">
            <v>0</v>
          </cell>
          <cell r="CS987">
            <v>0</v>
          </cell>
          <cell r="CT987">
            <v>0</v>
          </cell>
          <cell r="CU987">
            <v>0</v>
          </cell>
          <cell r="CV987">
            <v>0</v>
          </cell>
          <cell r="CW987">
            <v>0</v>
          </cell>
          <cell r="CX987">
            <v>0</v>
          </cell>
          <cell r="CY987">
            <v>0</v>
          </cell>
          <cell r="CZ987">
            <v>0</v>
          </cell>
          <cell r="DA987">
            <v>0</v>
          </cell>
          <cell r="DB987">
            <v>0</v>
          </cell>
          <cell r="DC987">
            <v>0</v>
          </cell>
          <cell r="DD987">
            <v>0</v>
          </cell>
          <cell r="DE987">
            <v>0</v>
          </cell>
          <cell r="DF987">
            <v>0</v>
          </cell>
          <cell r="DG987">
            <v>0</v>
          </cell>
          <cell r="DH987">
            <v>0</v>
          </cell>
          <cell r="DI987">
            <v>0</v>
          </cell>
          <cell r="DJ987">
            <v>0</v>
          </cell>
          <cell r="DK987">
            <v>0</v>
          </cell>
          <cell r="DL987">
            <v>0</v>
          </cell>
          <cell r="DM987">
            <v>0</v>
          </cell>
          <cell r="DN987">
            <v>0</v>
          </cell>
          <cell r="DO987">
            <v>0</v>
          </cell>
          <cell r="DP987">
            <v>0</v>
          </cell>
          <cell r="DQ987">
            <v>0</v>
          </cell>
          <cell r="DR987">
            <v>0</v>
          </cell>
          <cell r="DS987">
            <v>0</v>
          </cell>
          <cell r="DT987">
            <v>0</v>
          </cell>
          <cell r="DU987">
            <v>0</v>
          </cell>
          <cell r="DV987">
            <v>0</v>
          </cell>
          <cell r="DW987">
            <v>0</v>
          </cell>
          <cell r="DX987">
            <v>0</v>
          </cell>
          <cell r="DY987">
            <v>0</v>
          </cell>
          <cell r="DZ987">
            <v>0</v>
          </cell>
          <cell r="EA987">
            <v>0</v>
          </cell>
          <cell r="EB987">
            <v>0</v>
          </cell>
          <cell r="EC987">
            <v>0</v>
          </cell>
          <cell r="ED987">
            <v>0</v>
          </cell>
          <cell r="EE987">
            <v>0</v>
          </cell>
        </row>
        <row r="988">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cell r="BZ988">
            <v>0</v>
          </cell>
          <cell r="CA988">
            <v>0</v>
          </cell>
          <cell r="CB988">
            <v>0</v>
          </cell>
          <cell r="CC988">
            <v>0</v>
          </cell>
          <cell r="CD988">
            <v>0</v>
          </cell>
          <cell r="CE988">
            <v>0</v>
          </cell>
          <cell r="CF988">
            <v>0</v>
          </cell>
          <cell r="CG988">
            <v>0</v>
          </cell>
          <cell r="CH988">
            <v>0</v>
          </cell>
          <cell r="CI988">
            <v>0</v>
          </cell>
          <cell r="CJ988">
            <v>0</v>
          </cell>
          <cell r="CK988">
            <v>0</v>
          </cell>
          <cell r="CL988">
            <v>0</v>
          </cell>
          <cell r="CM988">
            <v>0</v>
          </cell>
          <cell r="CN988">
            <v>0</v>
          </cell>
          <cell r="CO988">
            <v>0</v>
          </cell>
          <cell r="CP988">
            <v>0</v>
          </cell>
          <cell r="CQ988">
            <v>0</v>
          </cell>
          <cell r="CR988">
            <v>0</v>
          </cell>
          <cell r="CS988">
            <v>0</v>
          </cell>
          <cell r="CT988">
            <v>0</v>
          </cell>
          <cell r="CU988">
            <v>0</v>
          </cell>
          <cell r="CV988">
            <v>0</v>
          </cell>
          <cell r="CW988">
            <v>0</v>
          </cell>
          <cell r="CX988">
            <v>0</v>
          </cell>
          <cell r="CY988">
            <v>0</v>
          </cell>
          <cell r="CZ988">
            <v>0</v>
          </cell>
          <cell r="DA988">
            <v>0</v>
          </cell>
          <cell r="DB988">
            <v>0</v>
          </cell>
          <cell r="DC988">
            <v>0</v>
          </cell>
          <cell r="DD988">
            <v>0</v>
          </cell>
          <cell r="DE988">
            <v>0</v>
          </cell>
          <cell r="DF988">
            <v>0</v>
          </cell>
          <cell r="DG988">
            <v>0</v>
          </cell>
          <cell r="DH988">
            <v>0</v>
          </cell>
          <cell r="DI988">
            <v>0</v>
          </cell>
          <cell r="DJ988">
            <v>0</v>
          </cell>
          <cell r="DK988">
            <v>0</v>
          </cell>
          <cell r="DL988">
            <v>0</v>
          </cell>
          <cell r="DM988">
            <v>0</v>
          </cell>
          <cell r="DN988">
            <v>0</v>
          </cell>
          <cell r="DO988">
            <v>0</v>
          </cell>
          <cell r="DP988">
            <v>0</v>
          </cell>
          <cell r="DQ988">
            <v>0</v>
          </cell>
          <cell r="DR988">
            <v>0</v>
          </cell>
          <cell r="DS988">
            <v>0</v>
          </cell>
          <cell r="DT988">
            <v>0</v>
          </cell>
          <cell r="DU988">
            <v>0</v>
          </cell>
          <cell r="DV988">
            <v>0</v>
          </cell>
          <cell r="DW988">
            <v>0</v>
          </cell>
          <cell r="DX988">
            <v>0</v>
          </cell>
          <cell r="DY988">
            <v>0</v>
          </cell>
          <cell r="DZ988">
            <v>0</v>
          </cell>
          <cell r="EA988">
            <v>0</v>
          </cell>
          <cell r="EB988">
            <v>0</v>
          </cell>
          <cell r="EC988">
            <v>0</v>
          </cell>
          <cell r="ED988">
            <v>0</v>
          </cell>
          <cell r="EE988">
            <v>0</v>
          </cell>
        </row>
        <row r="989">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cell r="BZ989">
            <v>0</v>
          </cell>
          <cell r="CA989">
            <v>0</v>
          </cell>
          <cell r="CB989">
            <v>0</v>
          </cell>
          <cell r="CC989">
            <v>0</v>
          </cell>
          <cell r="CD989">
            <v>0</v>
          </cell>
          <cell r="CE989">
            <v>0</v>
          </cell>
          <cell r="CF989">
            <v>0</v>
          </cell>
          <cell r="CG989">
            <v>0</v>
          </cell>
          <cell r="CH989">
            <v>0</v>
          </cell>
          <cell r="CI989">
            <v>0</v>
          </cell>
          <cell r="CJ989">
            <v>0</v>
          </cell>
          <cell r="CK989">
            <v>0</v>
          </cell>
          <cell r="CL989">
            <v>0</v>
          </cell>
          <cell r="CM989">
            <v>0</v>
          </cell>
          <cell r="CN989">
            <v>0</v>
          </cell>
          <cell r="CO989">
            <v>0</v>
          </cell>
          <cell r="CP989">
            <v>0</v>
          </cell>
          <cell r="CQ989">
            <v>0</v>
          </cell>
          <cell r="CR989">
            <v>0</v>
          </cell>
          <cell r="CS989">
            <v>0</v>
          </cell>
          <cell r="CT989">
            <v>0</v>
          </cell>
          <cell r="CU989">
            <v>0</v>
          </cell>
          <cell r="CV989">
            <v>0</v>
          </cell>
          <cell r="CW989">
            <v>0</v>
          </cell>
          <cell r="CX989">
            <v>0</v>
          </cell>
          <cell r="CY989">
            <v>0</v>
          </cell>
          <cell r="CZ989">
            <v>0</v>
          </cell>
          <cell r="DA989">
            <v>0</v>
          </cell>
          <cell r="DB989">
            <v>0</v>
          </cell>
          <cell r="DC989">
            <v>0</v>
          </cell>
          <cell r="DD989">
            <v>0</v>
          </cell>
          <cell r="DE989">
            <v>0</v>
          </cell>
          <cell r="DF989">
            <v>0</v>
          </cell>
          <cell r="DG989">
            <v>0</v>
          </cell>
          <cell r="DH989">
            <v>0</v>
          </cell>
          <cell r="DI989">
            <v>0</v>
          </cell>
          <cell r="DJ989">
            <v>0</v>
          </cell>
          <cell r="DK989">
            <v>0</v>
          </cell>
          <cell r="DL989">
            <v>0</v>
          </cell>
          <cell r="DM989">
            <v>0</v>
          </cell>
          <cell r="DN989">
            <v>0</v>
          </cell>
          <cell r="DO989">
            <v>0</v>
          </cell>
          <cell r="DP989">
            <v>0</v>
          </cell>
          <cell r="DQ989">
            <v>0</v>
          </cell>
          <cell r="DR989">
            <v>0</v>
          </cell>
          <cell r="DS989">
            <v>0</v>
          </cell>
          <cell r="DT989">
            <v>0</v>
          </cell>
          <cell r="DU989">
            <v>0</v>
          </cell>
          <cell r="DV989">
            <v>0</v>
          </cell>
          <cell r="DW989">
            <v>0</v>
          </cell>
          <cell r="DX989">
            <v>0</v>
          </cell>
          <cell r="DY989">
            <v>0</v>
          </cell>
          <cell r="DZ989">
            <v>0</v>
          </cell>
          <cell r="EA989">
            <v>0</v>
          </cell>
          <cell r="EB989">
            <v>0</v>
          </cell>
          <cell r="EC989">
            <v>0</v>
          </cell>
          <cell r="ED989">
            <v>0</v>
          </cell>
          <cell r="EE989">
            <v>0</v>
          </cell>
        </row>
        <row r="990">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cell r="BZ990">
            <v>0</v>
          </cell>
          <cell r="CA990">
            <v>0</v>
          </cell>
          <cell r="CB990">
            <v>0</v>
          </cell>
          <cell r="CC990">
            <v>0</v>
          </cell>
          <cell r="CD990">
            <v>0</v>
          </cell>
          <cell r="CE990">
            <v>0</v>
          </cell>
          <cell r="CF990">
            <v>0</v>
          </cell>
          <cell r="CG990">
            <v>0</v>
          </cell>
          <cell r="CH990">
            <v>0</v>
          </cell>
          <cell r="CI990">
            <v>0</v>
          </cell>
          <cell r="CJ990">
            <v>0</v>
          </cell>
          <cell r="CK990">
            <v>0</v>
          </cell>
          <cell r="CL990">
            <v>0</v>
          </cell>
          <cell r="CM990">
            <v>0</v>
          </cell>
          <cell r="CN990">
            <v>0</v>
          </cell>
          <cell r="CO990">
            <v>0</v>
          </cell>
          <cell r="CP990">
            <v>0</v>
          </cell>
          <cell r="CQ990">
            <v>0</v>
          </cell>
          <cell r="CR990">
            <v>0</v>
          </cell>
          <cell r="CS990">
            <v>0</v>
          </cell>
          <cell r="CT990">
            <v>0</v>
          </cell>
          <cell r="CU990">
            <v>0</v>
          </cell>
          <cell r="CV990">
            <v>0</v>
          </cell>
          <cell r="CW990">
            <v>0</v>
          </cell>
          <cell r="CX990">
            <v>0</v>
          </cell>
          <cell r="CY990">
            <v>0</v>
          </cell>
          <cell r="CZ990">
            <v>0</v>
          </cell>
          <cell r="DA990">
            <v>0</v>
          </cell>
          <cell r="DB990">
            <v>0</v>
          </cell>
          <cell r="DC990">
            <v>0</v>
          </cell>
          <cell r="DD990">
            <v>0</v>
          </cell>
          <cell r="DE990">
            <v>0</v>
          </cell>
          <cell r="DF990">
            <v>0</v>
          </cell>
          <cell r="DG990">
            <v>0</v>
          </cell>
          <cell r="DH990">
            <v>0</v>
          </cell>
          <cell r="DI990">
            <v>0</v>
          </cell>
          <cell r="DJ990">
            <v>0</v>
          </cell>
          <cell r="DK990">
            <v>0</v>
          </cell>
          <cell r="DL990">
            <v>0</v>
          </cell>
          <cell r="DM990">
            <v>0</v>
          </cell>
          <cell r="DN990">
            <v>0</v>
          </cell>
          <cell r="DO990">
            <v>0</v>
          </cell>
          <cell r="DP990">
            <v>0</v>
          </cell>
          <cell r="DQ990">
            <v>0</v>
          </cell>
          <cell r="DR990">
            <v>0</v>
          </cell>
          <cell r="DS990">
            <v>0</v>
          </cell>
          <cell r="DT990">
            <v>0</v>
          </cell>
          <cell r="DU990">
            <v>0</v>
          </cell>
          <cell r="DV990">
            <v>0</v>
          </cell>
          <cell r="DW990">
            <v>0</v>
          </cell>
          <cell r="DX990">
            <v>0</v>
          </cell>
          <cell r="DY990">
            <v>0</v>
          </cell>
          <cell r="DZ990">
            <v>0</v>
          </cell>
          <cell r="EA990">
            <v>0</v>
          </cell>
          <cell r="EB990">
            <v>0</v>
          </cell>
          <cell r="EC990">
            <v>0</v>
          </cell>
          <cell r="ED990">
            <v>0</v>
          </cell>
        </row>
        <row r="991">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cell r="BZ991">
            <v>0</v>
          </cell>
          <cell r="CA991">
            <v>0</v>
          </cell>
          <cell r="CB991">
            <v>0</v>
          </cell>
          <cell r="CC991">
            <v>0</v>
          </cell>
          <cell r="CD991">
            <v>0</v>
          </cell>
          <cell r="CE991">
            <v>0</v>
          </cell>
          <cell r="CF991">
            <v>0</v>
          </cell>
          <cell r="CG991">
            <v>0</v>
          </cell>
          <cell r="CH991">
            <v>0</v>
          </cell>
          <cell r="CI991">
            <v>0</v>
          </cell>
          <cell r="CJ991">
            <v>0</v>
          </cell>
          <cell r="CK991">
            <v>0</v>
          </cell>
          <cell r="CL991">
            <v>0</v>
          </cell>
          <cell r="CM991">
            <v>0</v>
          </cell>
          <cell r="CN991">
            <v>0</v>
          </cell>
          <cell r="CO991">
            <v>0</v>
          </cell>
          <cell r="CP991">
            <v>0</v>
          </cell>
          <cell r="CQ991">
            <v>0</v>
          </cell>
          <cell r="CR991">
            <v>0</v>
          </cell>
          <cell r="CS991">
            <v>0</v>
          </cell>
          <cell r="CT991">
            <v>0</v>
          </cell>
          <cell r="CU991">
            <v>0</v>
          </cell>
          <cell r="CV991">
            <v>0</v>
          </cell>
          <cell r="CW991">
            <v>0</v>
          </cell>
          <cell r="CX991">
            <v>0</v>
          </cell>
          <cell r="CY991">
            <v>0</v>
          </cell>
          <cell r="CZ991">
            <v>0</v>
          </cell>
          <cell r="DA991">
            <v>0</v>
          </cell>
          <cell r="DB991">
            <v>0</v>
          </cell>
          <cell r="DC991">
            <v>0</v>
          </cell>
          <cell r="DD991">
            <v>0</v>
          </cell>
          <cell r="DE991">
            <v>0</v>
          </cell>
          <cell r="DF991">
            <v>0</v>
          </cell>
          <cell r="DG991">
            <v>0</v>
          </cell>
          <cell r="DH991">
            <v>0</v>
          </cell>
          <cell r="DI991">
            <v>0</v>
          </cell>
          <cell r="DJ991">
            <v>0</v>
          </cell>
          <cell r="DK991">
            <v>0</v>
          </cell>
          <cell r="DL991">
            <v>0</v>
          </cell>
          <cell r="DM991">
            <v>0</v>
          </cell>
          <cell r="DN991">
            <v>0</v>
          </cell>
          <cell r="DO991">
            <v>0</v>
          </cell>
          <cell r="DP991">
            <v>0</v>
          </cell>
          <cell r="DQ991">
            <v>0</v>
          </cell>
          <cell r="DR991">
            <v>0</v>
          </cell>
          <cell r="DS991">
            <v>0</v>
          </cell>
          <cell r="DT991">
            <v>0</v>
          </cell>
          <cell r="DU991">
            <v>0</v>
          </cell>
          <cell r="DV991">
            <v>0</v>
          </cell>
          <cell r="DW991">
            <v>0</v>
          </cell>
          <cell r="DX991">
            <v>0</v>
          </cell>
          <cell r="DY991">
            <v>0</v>
          </cell>
          <cell r="DZ991">
            <v>0</v>
          </cell>
          <cell r="EA991">
            <v>0</v>
          </cell>
          <cell r="EB991">
            <v>0</v>
          </cell>
          <cell r="EC991">
            <v>0</v>
          </cell>
          <cell r="ED991">
            <v>0</v>
          </cell>
        </row>
        <row r="992">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0</v>
          </cell>
          <cell r="CN992">
            <v>0</v>
          </cell>
          <cell r="CO992">
            <v>0</v>
          </cell>
          <cell r="CP992">
            <v>0</v>
          </cell>
          <cell r="CQ992">
            <v>0</v>
          </cell>
          <cell r="CR992">
            <v>0</v>
          </cell>
          <cell r="CS992">
            <v>0</v>
          </cell>
          <cell r="CT992">
            <v>0</v>
          </cell>
          <cell r="CU992">
            <v>0</v>
          </cell>
          <cell r="CV992">
            <v>0</v>
          </cell>
          <cell r="CW992">
            <v>0</v>
          </cell>
          <cell r="CX992">
            <v>0</v>
          </cell>
          <cell r="CY992">
            <v>0</v>
          </cell>
          <cell r="CZ992">
            <v>0</v>
          </cell>
          <cell r="DA992">
            <v>0</v>
          </cell>
          <cell r="DB992">
            <v>0</v>
          </cell>
          <cell r="DC992">
            <v>0</v>
          </cell>
          <cell r="DD992">
            <v>0</v>
          </cell>
          <cell r="DE992">
            <v>0</v>
          </cell>
          <cell r="DF992">
            <v>0</v>
          </cell>
          <cell r="DG992">
            <v>0</v>
          </cell>
          <cell r="DH992">
            <v>0</v>
          </cell>
          <cell r="DI992">
            <v>0</v>
          </cell>
          <cell r="DJ992">
            <v>0</v>
          </cell>
          <cell r="DK992">
            <v>0</v>
          </cell>
          <cell r="DL992">
            <v>0</v>
          </cell>
          <cell r="DM992">
            <v>0</v>
          </cell>
          <cell r="DN992">
            <v>0</v>
          </cell>
          <cell r="DO992">
            <v>0</v>
          </cell>
          <cell r="DP992">
            <v>0</v>
          </cell>
          <cell r="DQ992">
            <v>0</v>
          </cell>
          <cell r="DR992">
            <v>0</v>
          </cell>
          <cell r="DS992">
            <v>0</v>
          </cell>
          <cell r="DT992">
            <v>0</v>
          </cell>
          <cell r="DU992">
            <v>0</v>
          </cell>
          <cell r="DV992">
            <v>0</v>
          </cell>
          <cell r="DW992">
            <v>0</v>
          </cell>
          <cell r="DX992">
            <v>0</v>
          </cell>
          <cell r="DY992">
            <v>0</v>
          </cell>
          <cell r="DZ992">
            <v>0</v>
          </cell>
          <cell r="EA992">
            <v>0</v>
          </cell>
          <cell r="EB992">
            <v>0</v>
          </cell>
          <cell r="EC992">
            <v>0</v>
          </cell>
          <cell r="ED992">
            <v>0</v>
          </cell>
          <cell r="EE992">
            <v>0</v>
          </cell>
        </row>
        <row r="993">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cell r="BZ993">
            <v>0</v>
          </cell>
          <cell r="CA993">
            <v>0</v>
          </cell>
          <cell r="CB993">
            <v>0</v>
          </cell>
          <cell r="CC993">
            <v>0</v>
          </cell>
          <cell r="CD993">
            <v>0</v>
          </cell>
          <cell r="CE993">
            <v>0</v>
          </cell>
          <cell r="CF993">
            <v>0</v>
          </cell>
          <cell r="CG993">
            <v>0</v>
          </cell>
          <cell r="CH993">
            <v>0</v>
          </cell>
          <cell r="CI993">
            <v>0</v>
          </cell>
          <cell r="CJ993">
            <v>0</v>
          </cell>
          <cell r="CK993">
            <v>0</v>
          </cell>
          <cell r="CL993">
            <v>0</v>
          </cell>
          <cell r="CM993">
            <v>0</v>
          </cell>
          <cell r="CN993">
            <v>0</v>
          </cell>
          <cell r="CO993">
            <v>0</v>
          </cell>
          <cell r="CP993">
            <v>0</v>
          </cell>
          <cell r="CQ993">
            <v>0</v>
          </cell>
          <cell r="CR993">
            <v>0</v>
          </cell>
          <cell r="CS993">
            <v>0</v>
          </cell>
          <cell r="CT993">
            <v>0</v>
          </cell>
          <cell r="CU993">
            <v>0</v>
          </cell>
          <cell r="CV993">
            <v>0</v>
          </cell>
          <cell r="CW993">
            <v>0</v>
          </cell>
          <cell r="CX993">
            <v>0</v>
          </cell>
          <cell r="CY993">
            <v>0</v>
          </cell>
          <cell r="CZ993">
            <v>0</v>
          </cell>
          <cell r="DA993">
            <v>0</v>
          </cell>
          <cell r="DB993">
            <v>0</v>
          </cell>
          <cell r="DC993">
            <v>0</v>
          </cell>
          <cell r="DD993">
            <v>0</v>
          </cell>
          <cell r="DE993">
            <v>0</v>
          </cell>
          <cell r="DF993">
            <v>0</v>
          </cell>
          <cell r="DG993">
            <v>0</v>
          </cell>
          <cell r="DH993">
            <v>0</v>
          </cell>
          <cell r="DI993">
            <v>0</v>
          </cell>
          <cell r="DJ993">
            <v>0</v>
          </cell>
          <cell r="DK993">
            <v>0</v>
          </cell>
          <cell r="DL993">
            <v>0</v>
          </cell>
          <cell r="DM993">
            <v>0</v>
          </cell>
          <cell r="DN993">
            <v>0</v>
          </cell>
          <cell r="DO993">
            <v>0</v>
          </cell>
          <cell r="DP993">
            <v>0</v>
          </cell>
          <cell r="DQ993">
            <v>0</v>
          </cell>
          <cell r="DR993">
            <v>0</v>
          </cell>
          <cell r="DS993">
            <v>0</v>
          </cell>
          <cell r="DT993">
            <v>0</v>
          </cell>
          <cell r="DU993">
            <v>0</v>
          </cell>
          <cell r="DV993">
            <v>0</v>
          </cell>
          <cell r="DW993">
            <v>0</v>
          </cell>
          <cell r="DX993">
            <v>0</v>
          </cell>
          <cell r="DY993">
            <v>0</v>
          </cell>
          <cell r="DZ993">
            <v>0</v>
          </cell>
          <cell r="EA993">
            <v>0</v>
          </cell>
          <cell r="EB993">
            <v>0</v>
          </cell>
          <cell r="EC993">
            <v>0</v>
          </cell>
          <cell r="ED993">
            <v>0</v>
          </cell>
          <cell r="EE993">
            <v>0</v>
          </cell>
        </row>
        <row r="994">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cell r="BZ994">
            <v>0</v>
          </cell>
          <cell r="CA994">
            <v>0</v>
          </cell>
          <cell r="CB994">
            <v>0</v>
          </cell>
          <cell r="CC994">
            <v>0</v>
          </cell>
          <cell r="CD994">
            <v>0</v>
          </cell>
          <cell r="CE994">
            <v>0</v>
          </cell>
          <cell r="CF994">
            <v>0</v>
          </cell>
          <cell r="CG994">
            <v>0</v>
          </cell>
          <cell r="CH994">
            <v>0</v>
          </cell>
          <cell r="CI994">
            <v>0</v>
          </cell>
          <cell r="CJ994">
            <v>0</v>
          </cell>
          <cell r="CK994">
            <v>0</v>
          </cell>
          <cell r="CL994">
            <v>0</v>
          </cell>
          <cell r="CM994">
            <v>0</v>
          </cell>
          <cell r="CN994">
            <v>0</v>
          </cell>
          <cell r="CO994">
            <v>0</v>
          </cell>
          <cell r="CP994">
            <v>0</v>
          </cell>
          <cell r="CQ994">
            <v>0</v>
          </cell>
          <cell r="CR994">
            <v>0</v>
          </cell>
          <cell r="CS994">
            <v>0</v>
          </cell>
          <cell r="CT994">
            <v>0</v>
          </cell>
          <cell r="CU994">
            <v>0</v>
          </cell>
          <cell r="CV994">
            <v>0</v>
          </cell>
          <cell r="CW994">
            <v>0</v>
          </cell>
          <cell r="CX994">
            <v>0</v>
          </cell>
          <cell r="CY994">
            <v>0</v>
          </cell>
          <cell r="CZ994">
            <v>0</v>
          </cell>
          <cell r="DA994">
            <v>0</v>
          </cell>
          <cell r="DB994">
            <v>0</v>
          </cell>
          <cell r="DC994">
            <v>0</v>
          </cell>
          <cell r="DD994">
            <v>0</v>
          </cell>
          <cell r="DE994">
            <v>0</v>
          </cell>
          <cell r="DF994">
            <v>0</v>
          </cell>
          <cell r="DG994">
            <v>0</v>
          </cell>
          <cell r="DH994">
            <v>0</v>
          </cell>
          <cell r="DI994">
            <v>0</v>
          </cell>
          <cell r="DJ994">
            <v>0</v>
          </cell>
          <cell r="DK994">
            <v>0</v>
          </cell>
          <cell r="DL994">
            <v>0</v>
          </cell>
          <cell r="DM994">
            <v>0</v>
          </cell>
          <cell r="DN994">
            <v>0</v>
          </cell>
          <cell r="DO994">
            <v>0</v>
          </cell>
          <cell r="DP994">
            <v>0</v>
          </cell>
          <cell r="DQ994">
            <v>0</v>
          </cell>
          <cell r="DR994">
            <v>0</v>
          </cell>
          <cell r="DS994">
            <v>0</v>
          </cell>
          <cell r="DT994">
            <v>0</v>
          </cell>
          <cell r="DU994">
            <v>0</v>
          </cell>
          <cell r="DV994">
            <v>0</v>
          </cell>
          <cell r="DW994">
            <v>0</v>
          </cell>
          <cell r="DX994">
            <v>0</v>
          </cell>
          <cell r="DY994">
            <v>0</v>
          </cell>
          <cell r="DZ994">
            <v>0</v>
          </cell>
          <cell r="EA994">
            <v>0</v>
          </cell>
          <cell r="EB994">
            <v>0</v>
          </cell>
          <cell r="EC994">
            <v>0</v>
          </cell>
          <cell r="ED994">
            <v>0</v>
          </cell>
          <cell r="EE994">
            <v>0</v>
          </cell>
        </row>
        <row r="995">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cell r="BZ995">
            <v>0</v>
          </cell>
          <cell r="CA995">
            <v>0</v>
          </cell>
          <cell r="CB995">
            <v>0</v>
          </cell>
          <cell r="CC995">
            <v>0</v>
          </cell>
          <cell r="CD995">
            <v>0</v>
          </cell>
          <cell r="CE995">
            <v>0</v>
          </cell>
          <cell r="CF995">
            <v>0</v>
          </cell>
          <cell r="CG995">
            <v>0</v>
          </cell>
          <cell r="CH995">
            <v>0</v>
          </cell>
          <cell r="CI995">
            <v>0</v>
          </cell>
          <cell r="CJ995">
            <v>0</v>
          </cell>
          <cell r="CK995">
            <v>0</v>
          </cell>
          <cell r="CL995">
            <v>0</v>
          </cell>
          <cell r="CM995">
            <v>0</v>
          </cell>
          <cell r="CN995">
            <v>0</v>
          </cell>
          <cell r="CO995">
            <v>0</v>
          </cell>
          <cell r="CP995">
            <v>0</v>
          </cell>
          <cell r="CQ995">
            <v>0</v>
          </cell>
          <cell r="CR995">
            <v>0</v>
          </cell>
          <cell r="CS995">
            <v>0</v>
          </cell>
          <cell r="CT995">
            <v>0</v>
          </cell>
          <cell r="CU995">
            <v>0</v>
          </cell>
          <cell r="CV995">
            <v>0</v>
          </cell>
          <cell r="CW995">
            <v>0</v>
          </cell>
          <cell r="CX995">
            <v>0</v>
          </cell>
          <cell r="CY995">
            <v>0</v>
          </cell>
          <cell r="CZ995">
            <v>0</v>
          </cell>
          <cell r="DA995">
            <v>0</v>
          </cell>
          <cell r="DB995">
            <v>0</v>
          </cell>
          <cell r="DC995">
            <v>0</v>
          </cell>
          <cell r="DD995">
            <v>0</v>
          </cell>
          <cell r="DE995">
            <v>0</v>
          </cell>
          <cell r="DF995">
            <v>0</v>
          </cell>
          <cell r="DG995">
            <v>0</v>
          </cell>
          <cell r="DH995">
            <v>0</v>
          </cell>
          <cell r="DI995">
            <v>0</v>
          </cell>
          <cell r="DJ995">
            <v>0</v>
          </cell>
          <cell r="DK995">
            <v>0</v>
          </cell>
          <cell r="DL995">
            <v>0</v>
          </cell>
          <cell r="DM995">
            <v>0</v>
          </cell>
          <cell r="DN995">
            <v>0</v>
          </cell>
          <cell r="DO995">
            <v>0</v>
          </cell>
          <cell r="DP995">
            <v>0</v>
          </cell>
          <cell r="DQ995">
            <v>0</v>
          </cell>
          <cell r="DR995">
            <v>0</v>
          </cell>
          <cell r="DS995">
            <v>0</v>
          </cell>
          <cell r="DT995">
            <v>0</v>
          </cell>
          <cell r="DU995">
            <v>0</v>
          </cell>
          <cell r="DV995">
            <v>0</v>
          </cell>
          <cell r="DW995">
            <v>0</v>
          </cell>
          <cell r="DX995">
            <v>0</v>
          </cell>
          <cell r="DY995">
            <v>0</v>
          </cell>
          <cell r="DZ995">
            <v>0</v>
          </cell>
          <cell r="EA995">
            <v>0</v>
          </cell>
          <cell r="EB995">
            <v>0</v>
          </cell>
          <cell r="EC995">
            <v>0</v>
          </cell>
          <cell r="ED995">
            <v>0</v>
          </cell>
          <cell r="EE995">
            <v>0</v>
          </cell>
        </row>
        <row r="996">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cell r="BZ996">
            <v>0</v>
          </cell>
          <cell r="CA996">
            <v>0</v>
          </cell>
          <cell r="CB996">
            <v>0</v>
          </cell>
          <cell r="CC996">
            <v>0</v>
          </cell>
          <cell r="CD996">
            <v>0</v>
          </cell>
          <cell r="CE996">
            <v>0</v>
          </cell>
          <cell r="CF996">
            <v>0</v>
          </cell>
          <cell r="CG996">
            <v>0</v>
          </cell>
          <cell r="CH996">
            <v>0</v>
          </cell>
          <cell r="CI996">
            <v>0</v>
          </cell>
          <cell r="CJ996">
            <v>0</v>
          </cell>
          <cell r="CK996">
            <v>0</v>
          </cell>
          <cell r="CL996">
            <v>0</v>
          </cell>
          <cell r="CM996">
            <v>0</v>
          </cell>
          <cell r="CN996">
            <v>0</v>
          </cell>
          <cell r="CO996">
            <v>0</v>
          </cell>
          <cell r="CP996">
            <v>0</v>
          </cell>
          <cell r="CQ996">
            <v>0</v>
          </cell>
          <cell r="CR996">
            <v>0</v>
          </cell>
          <cell r="CS996">
            <v>0</v>
          </cell>
          <cell r="CT996">
            <v>0</v>
          </cell>
          <cell r="CU996">
            <v>0</v>
          </cell>
          <cell r="CV996">
            <v>0</v>
          </cell>
          <cell r="CW996">
            <v>0</v>
          </cell>
          <cell r="CX996">
            <v>0</v>
          </cell>
          <cell r="CY996">
            <v>0</v>
          </cell>
          <cell r="CZ996">
            <v>0</v>
          </cell>
          <cell r="DA996">
            <v>0</v>
          </cell>
          <cell r="DB996">
            <v>0</v>
          </cell>
          <cell r="DC996">
            <v>0</v>
          </cell>
          <cell r="DD996">
            <v>0</v>
          </cell>
          <cell r="DE996">
            <v>0</v>
          </cell>
          <cell r="DF996">
            <v>0</v>
          </cell>
          <cell r="DG996">
            <v>0</v>
          </cell>
          <cell r="DH996">
            <v>0</v>
          </cell>
          <cell r="DI996">
            <v>0</v>
          </cell>
          <cell r="DJ996">
            <v>0</v>
          </cell>
          <cell r="DK996">
            <v>0</v>
          </cell>
          <cell r="DL996">
            <v>0</v>
          </cell>
          <cell r="DM996">
            <v>0</v>
          </cell>
          <cell r="DN996">
            <v>0</v>
          </cell>
          <cell r="DO996">
            <v>0</v>
          </cell>
          <cell r="DP996">
            <v>0</v>
          </cell>
          <cell r="DQ996">
            <v>0</v>
          </cell>
          <cell r="DR996">
            <v>0</v>
          </cell>
          <cell r="DS996">
            <v>0</v>
          </cell>
          <cell r="DT996">
            <v>0</v>
          </cell>
          <cell r="DU996">
            <v>0</v>
          </cell>
          <cell r="DV996">
            <v>0</v>
          </cell>
          <cell r="DW996">
            <v>0</v>
          </cell>
          <cell r="DX996">
            <v>0</v>
          </cell>
          <cell r="DY996">
            <v>0</v>
          </cell>
          <cell r="DZ996">
            <v>0</v>
          </cell>
          <cell r="EA996">
            <v>0</v>
          </cell>
          <cell r="EB996">
            <v>0</v>
          </cell>
          <cell r="EC996">
            <v>0</v>
          </cell>
          <cell r="ED996">
            <v>0</v>
          </cell>
        </row>
      </sheetData>
      <sheetData sheetId="5">
        <row r="3">
          <cell r="F3">
            <v>43101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Data"/>
      <sheetName val="Summary"/>
      <sheetName val="Avoided Costs"/>
      <sheetName val="AC Dollars"/>
      <sheetName val="Delta"/>
      <sheetName val="NPC"/>
      <sheetName val="BASE"/>
      <sheetName val="Trapped Adj"/>
      <sheetName val="EIM"/>
      <sheetName val="Integration"/>
      <sheetName val="FuelCalc"/>
      <sheetName val="Hermiston"/>
      <sheetName val="GRID LTC ($)"/>
      <sheetName val="GRID LTC (MWH)"/>
      <sheetName val="GRID Emergency Purchase (MWh)"/>
      <sheetName val="GRID Emergency Purchase ($)"/>
      <sheetName val="GRID Transmission Costs ($)"/>
      <sheetName val="GRID Fuel Price ($MMBTu)"/>
      <sheetName val="GRID Fuel Used (MMBTu)"/>
      <sheetName val="GRID Thermal Fuel Burn ($)"/>
      <sheetName val="GRID Thermal Generation (MWH)"/>
      <sheetName val="GRID Hydro Generation (MWH)"/>
      <sheetName val="GRID Purchases (MWH)"/>
      <sheetName val="GRID Purchases ($)"/>
      <sheetName val="GRID Sales (MWH)"/>
      <sheetName val="GRID Sales ($)"/>
      <sheetName val="GRID Nameplate (MW)"/>
      <sheetName val="GRID Load (MWH)"/>
      <sheetName val="GRID ST Firm Sales (MWH)"/>
      <sheetName val="GRID ST Firm Sales ($)"/>
      <sheetName val="GRID ST Firm Purchases (MWH)"/>
      <sheetName val="GRID ST Firm Purchases ($)"/>
      <sheetName val="GRID Reserves (MWh)"/>
      <sheetName val="MacroBuilder"/>
      <sheetName val="NPC Version Log"/>
    </sheetNames>
    <sheetDataSet>
      <sheetData sheetId="0"/>
      <sheetData sheetId="1"/>
      <sheetData sheetId="2"/>
      <sheetData sheetId="3"/>
      <sheetData sheetId="4">
        <row r="1">
          <cell r="F1">
            <v>0</v>
          </cell>
          <cell r="G1">
            <v>0</v>
          </cell>
          <cell r="H1">
            <v>0</v>
          </cell>
          <cell r="I1">
            <v>0</v>
          </cell>
          <cell r="J1">
            <v>0</v>
          </cell>
          <cell r="K1">
            <v>0</v>
          </cell>
          <cell r="L1">
            <v>0</v>
          </cell>
          <cell r="M1">
            <v>0</v>
          </cell>
          <cell r="N1">
            <v>0</v>
          </cell>
          <cell r="O1">
            <v>0</v>
          </cell>
          <cell r="P1">
            <v>0</v>
          </cell>
          <cell r="Q1">
            <v>0</v>
          </cell>
          <cell r="R1">
            <v>0</v>
          </cell>
          <cell r="S1">
            <v>0</v>
          </cell>
          <cell r="T1">
            <v>0</v>
          </cell>
          <cell r="U1">
            <v>0</v>
          </cell>
          <cell r="V1">
            <v>0</v>
          </cell>
          <cell r="W1">
            <v>0</v>
          </cell>
          <cell r="X1">
            <v>0</v>
          </cell>
          <cell r="Y1">
            <v>0</v>
          </cell>
          <cell r="Z1">
            <v>0</v>
          </cell>
          <cell r="AA1">
            <v>0</v>
          </cell>
          <cell r="AB1">
            <v>0</v>
          </cell>
          <cell r="AC1">
            <v>0</v>
          </cell>
          <cell r="AD1">
            <v>0</v>
          </cell>
          <cell r="AE1">
            <v>0</v>
          </cell>
          <cell r="AF1">
            <v>0</v>
          </cell>
          <cell r="AG1">
            <v>0</v>
          </cell>
          <cell r="AH1">
            <v>0</v>
          </cell>
          <cell r="AI1">
            <v>0</v>
          </cell>
          <cell r="AJ1">
            <v>0</v>
          </cell>
          <cell r="AK1">
            <v>0</v>
          </cell>
          <cell r="AL1">
            <v>0</v>
          </cell>
          <cell r="AM1">
            <v>0</v>
          </cell>
          <cell r="AN1">
            <v>0</v>
          </cell>
          <cell r="AO1">
            <v>0</v>
          </cell>
          <cell r="AP1">
            <v>0</v>
          </cell>
          <cell r="AQ1">
            <v>0</v>
          </cell>
          <cell r="AR1">
            <v>0</v>
          </cell>
          <cell r="AS1">
            <v>0</v>
          </cell>
          <cell r="AT1">
            <v>0</v>
          </cell>
          <cell r="AU1">
            <v>0</v>
          </cell>
          <cell r="AV1">
            <v>0</v>
          </cell>
          <cell r="AW1">
            <v>0</v>
          </cell>
          <cell r="AX1">
            <v>0</v>
          </cell>
          <cell r="AY1">
            <v>0</v>
          </cell>
          <cell r="AZ1">
            <v>0</v>
          </cell>
          <cell r="BA1">
            <v>0</v>
          </cell>
          <cell r="BB1">
            <v>0</v>
          </cell>
          <cell r="BC1">
            <v>0</v>
          </cell>
          <cell r="BD1">
            <v>0</v>
          </cell>
          <cell r="BE1">
            <v>0</v>
          </cell>
          <cell r="BF1">
            <v>0</v>
          </cell>
          <cell r="BG1">
            <v>0</v>
          </cell>
          <cell r="BH1">
            <v>0</v>
          </cell>
          <cell r="BI1">
            <v>0</v>
          </cell>
          <cell r="BJ1">
            <v>0</v>
          </cell>
          <cell r="BK1">
            <v>0</v>
          </cell>
          <cell r="BL1">
            <v>0</v>
          </cell>
          <cell r="BM1">
            <v>0</v>
          </cell>
          <cell r="BN1">
            <v>0</v>
          </cell>
          <cell r="BO1">
            <v>0</v>
          </cell>
          <cell r="BP1">
            <v>0</v>
          </cell>
          <cell r="BQ1">
            <v>0</v>
          </cell>
          <cell r="BR1">
            <v>0</v>
          </cell>
          <cell r="BS1">
            <v>0</v>
          </cell>
          <cell r="BT1">
            <v>0</v>
          </cell>
          <cell r="BU1">
            <v>0</v>
          </cell>
          <cell r="BV1">
            <v>0</v>
          </cell>
          <cell r="BW1">
            <v>0</v>
          </cell>
          <cell r="BX1">
            <v>0</v>
          </cell>
          <cell r="BY1">
            <v>0</v>
          </cell>
          <cell r="BZ1">
            <v>0</v>
          </cell>
          <cell r="CA1">
            <v>0</v>
          </cell>
          <cell r="CB1">
            <v>0</v>
          </cell>
          <cell r="CC1">
            <v>0</v>
          </cell>
          <cell r="CD1">
            <v>0</v>
          </cell>
          <cell r="CE1">
            <v>0</v>
          </cell>
          <cell r="CF1">
            <v>0</v>
          </cell>
          <cell r="CG1">
            <v>0</v>
          </cell>
          <cell r="CH1">
            <v>0</v>
          </cell>
          <cell r="CI1">
            <v>0</v>
          </cell>
          <cell r="CJ1">
            <v>0</v>
          </cell>
          <cell r="CK1">
            <v>0</v>
          </cell>
          <cell r="CL1">
            <v>0</v>
          </cell>
          <cell r="CM1">
            <v>0</v>
          </cell>
          <cell r="CN1">
            <v>0</v>
          </cell>
          <cell r="CO1">
            <v>0</v>
          </cell>
          <cell r="CP1">
            <v>0</v>
          </cell>
          <cell r="CQ1">
            <v>0</v>
          </cell>
          <cell r="CR1">
            <v>0</v>
          </cell>
          <cell r="CS1">
            <v>0</v>
          </cell>
          <cell r="CT1">
            <v>0</v>
          </cell>
          <cell r="CU1">
            <v>0</v>
          </cell>
          <cell r="CV1">
            <v>0</v>
          </cell>
          <cell r="CW1">
            <v>0</v>
          </cell>
          <cell r="CX1">
            <v>0</v>
          </cell>
          <cell r="CY1">
            <v>0</v>
          </cell>
          <cell r="CZ1">
            <v>0</v>
          </cell>
          <cell r="DA1">
            <v>0</v>
          </cell>
          <cell r="DB1">
            <v>0</v>
          </cell>
          <cell r="DC1">
            <v>0</v>
          </cell>
          <cell r="DD1">
            <v>0</v>
          </cell>
          <cell r="DE1">
            <v>0</v>
          </cell>
          <cell r="DF1">
            <v>0</v>
          </cell>
          <cell r="DG1">
            <v>0</v>
          </cell>
          <cell r="DH1">
            <v>0</v>
          </cell>
          <cell r="DI1">
            <v>0</v>
          </cell>
          <cell r="DJ1">
            <v>0</v>
          </cell>
          <cell r="DK1">
            <v>0</v>
          </cell>
          <cell r="DL1">
            <v>0</v>
          </cell>
          <cell r="DM1">
            <v>0</v>
          </cell>
          <cell r="DN1">
            <v>0</v>
          </cell>
          <cell r="DO1">
            <v>0</v>
          </cell>
          <cell r="DP1">
            <v>0</v>
          </cell>
          <cell r="DQ1">
            <v>0</v>
          </cell>
          <cell r="DR1">
            <v>0</v>
          </cell>
          <cell r="DS1">
            <v>0</v>
          </cell>
          <cell r="DT1">
            <v>0</v>
          </cell>
          <cell r="DU1">
            <v>0</v>
          </cell>
          <cell r="DV1">
            <v>0</v>
          </cell>
          <cell r="DW1">
            <v>0</v>
          </cell>
          <cell r="DX1">
            <v>0</v>
          </cell>
          <cell r="DY1">
            <v>0</v>
          </cell>
          <cell r="DZ1">
            <v>0</v>
          </cell>
          <cell r="EA1">
            <v>0</v>
          </cell>
          <cell r="EB1">
            <v>0</v>
          </cell>
          <cell r="EC1">
            <v>0</v>
          </cell>
          <cell r="ED1">
            <v>0</v>
          </cell>
        </row>
        <row r="2">
          <cell r="J2">
            <v>0</v>
          </cell>
          <cell r="W2">
            <v>0</v>
          </cell>
          <cell r="AJ2">
            <v>0</v>
          </cell>
          <cell r="AW2">
            <v>0</v>
          </cell>
          <cell r="BJ2">
            <v>0</v>
          </cell>
          <cell r="BW2">
            <v>0</v>
          </cell>
          <cell r="CJ2">
            <v>0</v>
          </cell>
          <cell r="CW2">
            <v>0</v>
          </cell>
          <cell r="DJ2">
            <v>0</v>
          </cell>
          <cell r="DW2">
            <v>0</v>
          </cell>
        </row>
        <row r="3">
          <cell r="F3">
            <v>46753</v>
          </cell>
          <cell r="G3">
            <v>46784</v>
          </cell>
          <cell r="H3">
            <v>46813</v>
          </cell>
          <cell r="I3">
            <v>46844</v>
          </cell>
          <cell r="J3">
            <v>46874</v>
          </cell>
          <cell r="K3">
            <v>46905</v>
          </cell>
          <cell r="L3">
            <v>46935</v>
          </cell>
          <cell r="M3">
            <v>46966</v>
          </cell>
          <cell r="N3">
            <v>46997</v>
          </cell>
          <cell r="O3">
            <v>47027</v>
          </cell>
          <cell r="P3">
            <v>47058</v>
          </cell>
          <cell r="Q3">
            <v>47088</v>
          </cell>
          <cell r="R3">
            <v>2029</v>
          </cell>
          <cell r="S3">
            <v>47119</v>
          </cell>
          <cell r="T3">
            <v>47150</v>
          </cell>
          <cell r="U3">
            <v>47178</v>
          </cell>
          <cell r="V3">
            <v>47209</v>
          </cell>
          <cell r="W3">
            <v>47239</v>
          </cell>
          <cell r="X3">
            <v>47270</v>
          </cell>
          <cell r="Y3">
            <v>47300</v>
          </cell>
          <cell r="Z3">
            <v>47331</v>
          </cell>
          <cell r="AA3">
            <v>47362</v>
          </cell>
          <cell r="AB3">
            <v>47392</v>
          </cell>
          <cell r="AC3">
            <v>47423</v>
          </cell>
          <cell r="AD3">
            <v>47453</v>
          </cell>
          <cell r="AE3">
            <v>2030</v>
          </cell>
          <cell r="AF3">
            <v>47484</v>
          </cell>
          <cell r="AG3">
            <v>47515</v>
          </cell>
          <cell r="AH3">
            <v>47543</v>
          </cell>
          <cell r="AI3">
            <v>47574</v>
          </cell>
          <cell r="AJ3">
            <v>47604</v>
          </cell>
          <cell r="AK3">
            <v>47635</v>
          </cell>
          <cell r="AL3">
            <v>47665</v>
          </cell>
          <cell r="AM3">
            <v>47696</v>
          </cell>
          <cell r="AN3">
            <v>47727</v>
          </cell>
          <cell r="AO3">
            <v>47757</v>
          </cell>
          <cell r="AP3">
            <v>47788</v>
          </cell>
          <cell r="AQ3">
            <v>47818</v>
          </cell>
          <cell r="AR3">
            <v>2031</v>
          </cell>
          <cell r="AS3">
            <v>47849</v>
          </cell>
          <cell r="AT3">
            <v>47880</v>
          </cell>
          <cell r="AU3">
            <v>47908</v>
          </cell>
          <cell r="AV3">
            <v>47939</v>
          </cell>
          <cell r="AW3">
            <v>47969</v>
          </cell>
          <cell r="AX3">
            <v>48000</v>
          </cell>
          <cell r="AY3">
            <v>48030</v>
          </cell>
          <cell r="AZ3">
            <v>48061</v>
          </cell>
          <cell r="BA3">
            <v>48092</v>
          </cell>
          <cell r="BB3">
            <v>48122</v>
          </cell>
          <cell r="BC3">
            <v>48153</v>
          </cell>
          <cell r="BD3">
            <v>48183</v>
          </cell>
          <cell r="BE3">
            <v>2032</v>
          </cell>
          <cell r="BF3">
            <v>48214</v>
          </cell>
          <cell r="BG3">
            <v>48245</v>
          </cell>
          <cell r="BH3">
            <v>48274</v>
          </cell>
          <cell r="BI3">
            <v>48305</v>
          </cell>
          <cell r="BJ3">
            <v>48335</v>
          </cell>
          <cell r="BK3">
            <v>48366</v>
          </cell>
          <cell r="BL3">
            <v>48396</v>
          </cell>
          <cell r="BM3">
            <v>48427</v>
          </cell>
          <cell r="BN3">
            <v>48458</v>
          </cell>
          <cell r="BO3">
            <v>48488</v>
          </cell>
          <cell r="BP3">
            <v>48519</v>
          </cell>
          <cell r="BQ3">
            <v>48549</v>
          </cell>
          <cell r="BR3">
            <v>2033</v>
          </cell>
          <cell r="BS3">
            <v>48580</v>
          </cell>
          <cell r="BT3">
            <v>48611</v>
          </cell>
          <cell r="BU3">
            <v>48639</v>
          </cell>
          <cell r="BV3">
            <v>48670</v>
          </cell>
          <cell r="BW3">
            <v>48700</v>
          </cell>
          <cell r="BX3">
            <v>48731</v>
          </cell>
          <cell r="BY3">
            <v>48761</v>
          </cell>
          <cell r="BZ3">
            <v>48792</v>
          </cell>
          <cell r="CA3">
            <v>48823</v>
          </cell>
          <cell r="CB3">
            <v>48853</v>
          </cell>
          <cell r="CC3">
            <v>48884</v>
          </cell>
          <cell r="CD3">
            <v>48914</v>
          </cell>
          <cell r="CE3">
            <v>2034</v>
          </cell>
          <cell r="CF3">
            <v>48945</v>
          </cell>
          <cell r="CG3">
            <v>48976</v>
          </cell>
          <cell r="CH3">
            <v>49004</v>
          </cell>
          <cell r="CI3">
            <v>49035</v>
          </cell>
          <cell r="CJ3">
            <v>49065</v>
          </cell>
          <cell r="CK3">
            <v>49096</v>
          </cell>
          <cell r="CL3">
            <v>49126</v>
          </cell>
          <cell r="CM3">
            <v>49157</v>
          </cell>
          <cell r="CN3">
            <v>49188</v>
          </cell>
          <cell r="CO3">
            <v>49218</v>
          </cell>
          <cell r="CP3">
            <v>49249</v>
          </cell>
          <cell r="CQ3">
            <v>49279</v>
          </cell>
          <cell r="CR3">
            <v>2035</v>
          </cell>
          <cell r="CS3">
            <v>49310</v>
          </cell>
          <cell r="CT3">
            <v>49341</v>
          </cell>
          <cell r="CU3">
            <v>49369</v>
          </cell>
          <cell r="CV3">
            <v>49400</v>
          </cell>
          <cell r="CW3">
            <v>49430</v>
          </cell>
          <cell r="CX3">
            <v>49461</v>
          </cell>
          <cell r="CY3">
            <v>49491</v>
          </cell>
          <cell r="CZ3">
            <v>49522</v>
          </cell>
          <cell r="DA3">
            <v>49553</v>
          </cell>
          <cell r="DB3">
            <v>49583</v>
          </cell>
          <cell r="DC3">
            <v>49614</v>
          </cell>
          <cell r="DD3">
            <v>49644</v>
          </cell>
          <cell r="DE3">
            <v>2036</v>
          </cell>
          <cell r="DF3">
            <v>49675</v>
          </cell>
          <cell r="DG3">
            <v>49706</v>
          </cell>
          <cell r="DH3">
            <v>49735</v>
          </cell>
          <cell r="DI3">
            <v>49766</v>
          </cell>
          <cell r="DJ3">
            <v>49796</v>
          </cell>
          <cell r="DK3">
            <v>49827</v>
          </cell>
          <cell r="DL3">
            <v>49857</v>
          </cell>
          <cell r="DM3">
            <v>49888</v>
          </cell>
          <cell r="DN3">
            <v>49919</v>
          </cell>
          <cell r="DO3">
            <v>49949</v>
          </cell>
          <cell r="DP3">
            <v>49980</v>
          </cell>
          <cell r="DQ3">
            <v>50010</v>
          </cell>
          <cell r="DR3">
            <v>2037</v>
          </cell>
          <cell r="DS3">
            <v>50041</v>
          </cell>
          <cell r="DT3">
            <v>50072</v>
          </cell>
          <cell r="DU3">
            <v>50100</v>
          </cell>
          <cell r="DV3">
            <v>50131</v>
          </cell>
          <cell r="DW3">
            <v>50161</v>
          </cell>
          <cell r="DX3">
            <v>50192</v>
          </cell>
          <cell r="DY3">
            <v>50222</v>
          </cell>
          <cell r="DZ3">
            <v>50253</v>
          </cell>
          <cell r="EA3">
            <v>50284</v>
          </cell>
          <cell r="EB3">
            <v>50314</v>
          </cell>
          <cell r="EC3">
            <v>50345</v>
          </cell>
          <cell r="ED3">
            <v>50375</v>
          </cell>
        </row>
        <row r="4">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cell r="DW4">
            <v>0</v>
          </cell>
          <cell r="DX4">
            <v>0</v>
          </cell>
          <cell r="DY4">
            <v>0</v>
          </cell>
          <cell r="DZ4">
            <v>0</v>
          </cell>
          <cell r="EA4">
            <v>0</v>
          </cell>
          <cell r="EB4">
            <v>0</v>
          </cell>
          <cell r="EC4">
            <v>0</v>
          </cell>
          <cell r="ED4">
            <v>0</v>
          </cell>
          <cell r="EE4">
            <v>0</v>
          </cell>
        </row>
        <row r="5">
          <cell r="R5" t="str">
            <v>$</v>
          </cell>
          <cell r="AE5" t="str">
            <v>$</v>
          </cell>
          <cell r="AR5" t="str">
            <v>$</v>
          </cell>
          <cell r="BE5" t="str">
            <v>$</v>
          </cell>
          <cell r="BR5" t="str">
            <v>$</v>
          </cell>
          <cell r="CE5" t="str">
            <v>$</v>
          </cell>
          <cell r="CR5" t="str">
            <v>$</v>
          </cell>
          <cell r="DE5" t="str">
            <v>$</v>
          </cell>
          <cell r="DR5" t="str">
            <v>$</v>
          </cell>
        </row>
        <row r="8">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row>
        <row r="9">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row>
        <row r="10">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row>
        <row r="11">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row>
        <row r="12">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row>
        <row r="13">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row>
        <row r="14">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row>
        <row r="15">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row>
        <row r="16">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row>
        <row r="17">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row>
        <row r="18">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row>
        <row r="19">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row>
        <row r="20">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row>
        <row r="21">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row>
        <row r="22">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row>
        <row r="23">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row>
        <row r="24">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row>
        <row r="25">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row>
        <row r="26">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row>
        <row r="27">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row>
        <row r="28">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row>
        <row r="29">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row>
        <row r="30">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row>
        <row r="31">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row>
        <row r="32">
          <cell r="F32">
            <v>-601.9000000001397</v>
          </cell>
          <cell r="G32">
            <v>1084.7000000001863</v>
          </cell>
          <cell r="H32">
            <v>264</v>
          </cell>
          <cell r="I32">
            <v>240.5</v>
          </cell>
          <cell r="J32">
            <v>340.60000000009313</v>
          </cell>
          <cell r="K32">
            <v>985.39999999990687</v>
          </cell>
          <cell r="L32">
            <v>1158</v>
          </cell>
          <cell r="M32">
            <v>-1630.2000000001863</v>
          </cell>
          <cell r="N32">
            <v>-381.79999999981374</v>
          </cell>
          <cell r="O32">
            <v>94.899999999906868</v>
          </cell>
          <cell r="P32">
            <v>-1435.4000000003725</v>
          </cell>
          <cell r="Q32">
            <v>-1769</v>
          </cell>
          <cell r="R32">
            <v>-200.60000000149012</v>
          </cell>
          <cell r="S32">
            <v>-567.80000000004657</v>
          </cell>
          <cell r="T32">
            <v>-1928</v>
          </cell>
          <cell r="U32">
            <v>289.5</v>
          </cell>
          <cell r="V32">
            <v>-143.70000000018626</v>
          </cell>
          <cell r="W32">
            <v>-41.300000000046566</v>
          </cell>
          <cell r="X32">
            <v>2188</v>
          </cell>
          <cell r="Y32">
            <v>1144</v>
          </cell>
          <cell r="Z32">
            <v>-113</v>
          </cell>
          <cell r="AA32">
            <v>1069.2999999998137</v>
          </cell>
          <cell r="AB32">
            <v>625.19999999995343</v>
          </cell>
          <cell r="AC32">
            <v>-241</v>
          </cell>
          <cell r="AD32">
            <v>-2481.7999999998137</v>
          </cell>
          <cell r="AE32">
            <v>-4030.3000000007451</v>
          </cell>
          <cell r="AF32">
            <v>-860.5</v>
          </cell>
          <cell r="AG32">
            <v>-1124.7999999998137</v>
          </cell>
          <cell r="AH32">
            <v>-88</v>
          </cell>
          <cell r="AI32">
            <v>111.59999999962747</v>
          </cell>
          <cell r="AJ32">
            <v>-46.199999999953434</v>
          </cell>
          <cell r="AK32">
            <v>715.5</v>
          </cell>
          <cell r="AL32">
            <v>1375</v>
          </cell>
          <cell r="AM32">
            <v>-1208.2999999998137</v>
          </cell>
          <cell r="AN32">
            <v>869.70000000018626</v>
          </cell>
          <cell r="AO32">
            <v>-105.80000000004657</v>
          </cell>
          <cell r="AP32">
            <v>-879</v>
          </cell>
          <cell r="AQ32">
            <v>-2789.5</v>
          </cell>
          <cell r="AR32">
            <v>-7665.9000000059605</v>
          </cell>
          <cell r="AS32">
            <v>-634.20000000018626</v>
          </cell>
          <cell r="AT32">
            <v>-2350.7000000001863</v>
          </cell>
          <cell r="AU32">
            <v>50</v>
          </cell>
          <cell r="AV32">
            <v>-196.20000000018626</v>
          </cell>
          <cell r="AW32">
            <v>-662.9000000001397</v>
          </cell>
          <cell r="AX32">
            <v>1232.3000000000466</v>
          </cell>
          <cell r="AY32">
            <v>1166</v>
          </cell>
          <cell r="AZ32">
            <v>-2804.2999999998137</v>
          </cell>
          <cell r="BA32">
            <v>1804</v>
          </cell>
          <cell r="BB32">
            <v>-1286</v>
          </cell>
          <cell r="BC32">
            <v>-620.20000000018626</v>
          </cell>
          <cell r="BD32">
            <v>-3363.7000000001863</v>
          </cell>
          <cell r="BE32">
            <v>-2643.2999999895692</v>
          </cell>
          <cell r="BF32">
            <v>-1751.5</v>
          </cell>
          <cell r="BG32">
            <v>429</v>
          </cell>
          <cell r="BH32">
            <v>-16.5</v>
          </cell>
          <cell r="BI32">
            <v>-144</v>
          </cell>
          <cell r="BJ32">
            <v>83.599999999860302</v>
          </cell>
          <cell r="BK32">
            <v>240.70000000018626</v>
          </cell>
          <cell r="BL32">
            <v>542.5</v>
          </cell>
          <cell r="BM32">
            <v>706.70000000018626</v>
          </cell>
          <cell r="BN32">
            <v>810.59999999962747</v>
          </cell>
          <cell r="BO32">
            <v>670.70000000018626</v>
          </cell>
          <cell r="BP32">
            <v>-1001.5</v>
          </cell>
          <cell r="BQ32">
            <v>-3213.5999999996275</v>
          </cell>
          <cell r="BR32">
            <v>-888.90000000596046</v>
          </cell>
          <cell r="BS32">
            <v>-791</v>
          </cell>
          <cell r="BT32">
            <v>-1206.2000000001863</v>
          </cell>
          <cell r="BU32">
            <v>488.20000000018626</v>
          </cell>
          <cell r="BV32">
            <v>261.29999999981374</v>
          </cell>
          <cell r="BW32">
            <v>481.9000000001397</v>
          </cell>
          <cell r="BX32">
            <v>-57.5</v>
          </cell>
          <cell r="BY32">
            <v>860</v>
          </cell>
          <cell r="BZ32">
            <v>-939.59999999962747</v>
          </cell>
          <cell r="CA32">
            <v>2093.7999999998137</v>
          </cell>
          <cell r="CB32">
            <v>-236.5</v>
          </cell>
          <cell r="CC32">
            <v>-1211.2999999998137</v>
          </cell>
          <cell r="CD32">
            <v>-632</v>
          </cell>
          <cell r="CE32">
            <v>-3002.9999999925494</v>
          </cell>
          <cell r="CF32">
            <v>-980</v>
          </cell>
          <cell r="CG32">
            <v>-3375</v>
          </cell>
          <cell r="CH32">
            <v>1119.2000000001863</v>
          </cell>
          <cell r="CI32">
            <v>502</v>
          </cell>
          <cell r="CJ32">
            <v>-443</v>
          </cell>
          <cell r="CK32">
            <v>1022.2000000001863</v>
          </cell>
          <cell r="CL32">
            <v>942</v>
          </cell>
          <cell r="CM32">
            <v>-135.20000000018626</v>
          </cell>
          <cell r="CN32">
            <v>1392.5999999996275</v>
          </cell>
          <cell r="CO32">
            <v>-17.400000000372529</v>
          </cell>
          <cell r="CP32">
            <v>-1255.7999999998137</v>
          </cell>
          <cell r="CQ32">
            <v>-1774.5999999996275</v>
          </cell>
          <cell r="CR32">
            <v>-4507.2000000029802</v>
          </cell>
          <cell r="CS32">
            <v>-1356.7000000001863</v>
          </cell>
          <cell r="CT32">
            <v>-2103.2000000001863</v>
          </cell>
          <cell r="CU32">
            <v>510.70000000018626</v>
          </cell>
          <cell r="CV32">
            <v>-388.29999999981374</v>
          </cell>
          <cell r="CW32">
            <v>-150.40000000037253</v>
          </cell>
          <cell r="CX32">
            <v>2175.2000000001863</v>
          </cell>
          <cell r="CY32">
            <v>177</v>
          </cell>
          <cell r="CZ32">
            <v>-1559</v>
          </cell>
          <cell r="DA32">
            <v>299</v>
          </cell>
          <cell r="DB32">
            <v>532.79999999981374</v>
          </cell>
          <cell r="DC32">
            <v>-1753.2999999998137</v>
          </cell>
          <cell r="DD32">
            <v>-891</v>
          </cell>
          <cell r="DE32">
            <v>184.70000000298023</v>
          </cell>
          <cell r="DF32">
            <v>-921</v>
          </cell>
          <cell r="DG32">
            <v>-875.5</v>
          </cell>
          <cell r="DH32">
            <v>-257</v>
          </cell>
          <cell r="DI32">
            <v>318.70000000018626</v>
          </cell>
          <cell r="DJ32">
            <v>946.40000000037253</v>
          </cell>
          <cell r="DK32">
            <v>2103.7999999998137</v>
          </cell>
          <cell r="DL32">
            <v>286.5</v>
          </cell>
          <cell r="DM32">
            <v>-2098.7000000001863</v>
          </cell>
          <cell r="DN32">
            <v>2721.5</v>
          </cell>
          <cell r="DO32">
            <v>-191.20000000018626</v>
          </cell>
          <cell r="DP32">
            <v>32.200000000186265</v>
          </cell>
          <cell r="DQ32">
            <v>-1881</v>
          </cell>
          <cell r="DR32">
            <v>-7891.8000000044703</v>
          </cell>
          <cell r="DS32">
            <v>-2234.7999999998137</v>
          </cell>
          <cell r="DT32">
            <v>-1389</v>
          </cell>
          <cell r="DU32">
            <v>-698.29999999981374</v>
          </cell>
          <cell r="DV32">
            <v>-2458.4000000003725</v>
          </cell>
          <cell r="DW32">
            <v>-1062.5</v>
          </cell>
          <cell r="DX32">
            <v>2058.0999999998603</v>
          </cell>
          <cell r="DY32">
            <v>-132.5</v>
          </cell>
          <cell r="DZ32">
            <v>54</v>
          </cell>
          <cell r="EA32">
            <v>234</v>
          </cell>
          <cell r="EB32">
            <v>-988.20000000018626</v>
          </cell>
          <cell r="EC32">
            <v>-486</v>
          </cell>
          <cell r="ED32">
            <v>-788.20000000018626</v>
          </cell>
          <cell r="EE32">
            <v>0</v>
          </cell>
        </row>
        <row r="33">
          <cell r="F33">
            <v>-2190.5</v>
          </cell>
          <cell r="G33">
            <v>16</v>
          </cell>
          <cell r="H33">
            <v>4800</v>
          </cell>
          <cell r="I33">
            <v>-534.20000000018626</v>
          </cell>
          <cell r="J33">
            <v>3807.3999999999069</v>
          </cell>
          <cell r="K33">
            <v>561.59999999962747</v>
          </cell>
          <cell r="L33">
            <v>-124</v>
          </cell>
          <cell r="M33">
            <v>3777</v>
          </cell>
          <cell r="N33">
            <v>9844</v>
          </cell>
          <cell r="O33">
            <v>4176.5</v>
          </cell>
          <cell r="P33">
            <v>-2744</v>
          </cell>
          <cell r="Q33">
            <v>-2206</v>
          </cell>
          <cell r="R33">
            <v>-6997.4000000059605</v>
          </cell>
          <cell r="S33">
            <v>-4406.5</v>
          </cell>
          <cell r="T33">
            <v>-516</v>
          </cell>
          <cell r="U33">
            <v>-649</v>
          </cell>
          <cell r="V33">
            <v>-2346.7000000001863</v>
          </cell>
          <cell r="W33">
            <v>650.10000000009313</v>
          </cell>
          <cell r="X33">
            <v>-301.79999999981374</v>
          </cell>
          <cell r="Y33">
            <v>-5394</v>
          </cell>
          <cell r="Z33">
            <v>3762</v>
          </cell>
          <cell r="AA33">
            <v>3311</v>
          </cell>
          <cell r="AB33">
            <v>1763.5</v>
          </cell>
          <cell r="AC33">
            <v>-7460</v>
          </cell>
          <cell r="AD33">
            <v>4590</v>
          </cell>
          <cell r="AE33">
            <v>-12670.80000000447</v>
          </cell>
          <cell r="AF33">
            <v>-10318</v>
          </cell>
          <cell r="AG33">
            <v>-6916.7000000001863</v>
          </cell>
          <cell r="AH33">
            <v>-3382.5</v>
          </cell>
          <cell r="AI33">
            <v>-4774</v>
          </cell>
          <cell r="AJ33">
            <v>2533.8999999999069</v>
          </cell>
          <cell r="AK33">
            <v>717</v>
          </cell>
          <cell r="AL33">
            <v>2527.5</v>
          </cell>
          <cell r="AM33">
            <v>6203</v>
          </cell>
          <cell r="AN33">
            <v>16879</v>
          </cell>
          <cell r="AO33">
            <v>2354.5</v>
          </cell>
          <cell r="AP33">
            <v>-6627.5</v>
          </cell>
          <cell r="AQ33">
            <v>-11867</v>
          </cell>
          <cell r="AR33">
            <v>-33556.5</v>
          </cell>
          <cell r="AS33">
            <v>-18282</v>
          </cell>
          <cell r="AT33">
            <v>-6413</v>
          </cell>
          <cell r="AU33">
            <v>-3910.5</v>
          </cell>
          <cell r="AV33">
            <v>-2685.7999999998137</v>
          </cell>
          <cell r="AW33">
            <v>1950.3000000000466</v>
          </cell>
          <cell r="AX33">
            <v>1302</v>
          </cell>
          <cell r="AY33">
            <v>6176</v>
          </cell>
          <cell r="AZ33">
            <v>5140</v>
          </cell>
          <cell r="BA33">
            <v>-3211</v>
          </cell>
          <cell r="BB33">
            <v>-167</v>
          </cell>
          <cell r="BC33">
            <v>-13203.5</v>
          </cell>
          <cell r="BD33">
            <v>-252</v>
          </cell>
          <cell r="BE33">
            <v>-5042.7999999970198</v>
          </cell>
          <cell r="BF33">
            <v>-8464</v>
          </cell>
          <cell r="BG33">
            <v>-7928</v>
          </cell>
          <cell r="BH33">
            <v>-5658</v>
          </cell>
          <cell r="BI33">
            <v>-293</v>
          </cell>
          <cell r="BJ33">
            <v>1417</v>
          </cell>
          <cell r="BK33">
            <v>-2145.7999999998137</v>
          </cell>
          <cell r="BL33">
            <v>8651</v>
          </cell>
          <cell r="BM33">
            <v>-2433</v>
          </cell>
          <cell r="BN33">
            <v>17299</v>
          </cell>
          <cell r="BO33">
            <v>-2940.5</v>
          </cell>
          <cell r="BP33">
            <v>-8808.5</v>
          </cell>
          <cell r="BQ33">
            <v>6261</v>
          </cell>
          <cell r="BR33">
            <v>-38925.899999991059</v>
          </cell>
          <cell r="BS33">
            <v>-10502.5</v>
          </cell>
          <cell r="BT33">
            <v>-5882.5</v>
          </cell>
          <cell r="BU33">
            <v>-4057.5</v>
          </cell>
          <cell r="BV33">
            <v>122.20000000018626</v>
          </cell>
          <cell r="BW33">
            <v>697</v>
          </cell>
          <cell r="BX33">
            <v>-215.5</v>
          </cell>
          <cell r="BY33">
            <v>-1755.5</v>
          </cell>
          <cell r="BZ33">
            <v>-148.5</v>
          </cell>
          <cell r="CA33">
            <v>11521.5</v>
          </cell>
          <cell r="CB33">
            <v>867.5</v>
          </cell>
          <cell r="CC33">
            <v>-4008.5</v>
          </cell>
          <cell r="CD33">
            <v>-25563.599999999627</v>
          </cell>
          <cell r="CE33">
            <v>7950.5</v>
          </cell>
          <cell r="CF33">
            <v>-10216.5</v>
          </cell>
          <cell r="CG33">
            <v>-6589.5</v>
          </cell>
          <cell r="CH33">
            <v>-2604</v>
          </cell>
          <cell r="CI33">
            <v>-2984.2999999998137</v>
          </cell>
          <cell r="CJ33">
            <v>1968.7999999998137</v>
          </cell>
          <cell r="CK33">
            <v>1637.5</v>
          </cell>
          <cell r="CL33">
            <v>7304</v>
          </cell>
          <cell r="CM33">
            <v>4637</v>
          </cell>
          <cell r="CN33">
            <v>13691.5</v>
          </cell>
          <cell r="CO33">
            <v>6988</v>
          </cell>
          <cell r="CP33">
            <v>-5034</v>
          </cell>
          <cell r="CQ33">
            <v>-848</v>
          </cell>
          <cell r="CR33">
            <v>-5996.7000000029802</v>
          </cell>
          <cell r="CS33">
            <v>-8434.5</v>
          </cell>
          <cell r="CT33">
            <v>-8461.7000000001863</v>
          </cell>
          <cell r="CU33">
            <v>-3387</v>
          </cell>
          <cell r="CV33">
            <v>-3990.2999999998137</v>
          </cell>
          <cell r="CW33">
            <v>1830.2000000001863</v>
          </cell>
          <cell r="CX33">
            <v>-336.70000000018626</v>
          </cell>
          <cell r="CY33">
            <v>13451</v>
          </cell>
          <cell r="CZ33">
            <v>4986</v>
          </cell>
          <cell r="DA33">
            <v>6720.5</v>
          </cell>
          <cell r="DB33">
            <v>-1151.5</v>
          </cell>
          <cell r="DC33">
            <v>-6437.5</v>
          </cell>
          <cell r="DD33">
            <v>-785.20000000018626</v>
          </cell>
          <cell r="DE33">
            <v>2410.3999999985099</v>
          </cell>
          <cell r="DF33">
            <v>-5869</v>
          </cell>
          <cell r="DG33">
            <v>-8781.5</v>
          </cell>
          <cell r="DH33">
            <v>-3166</v>
          </cell>
          <cell r="DI33">
            <v>-5536</v>
          </cell>
          <cell r="DJ33">
            <v>1517.2999999998137</v>
          </cell>
          <cell r="DK33">
            <v>1698.2999999998137</v>
          </cell>
          <cell r="DL33">
            <v>10183</v>
          </cell>
          <cell r="DM33">
            <v>11626</v>
          </cell>
          <cell r="DN33">
            <v>10952</v>
          </cell>
          <cell r="DO33">
            <v>2596.5</v>
          </cell>
          <cell r="DP33">
            <v>-13505.5</v>
          </cell>
          <cell r="DQ33">
            <v>695.29999999981374</v>
          </cell>
          <cell r="DR33">
            <v>1922.570000000298</v>
          </cell>
          <cell r="DS33">
            <v>225.0999999998603</v>
          </cell>
          <cell r="DT33">
            <v>-2023.6000000000931</v>
          </cell>
          <cell r="DU33">
            <v>-5604.7000000001863</v>
          </cell>
          <cell r="DV33">
            <v>-5600.9000000001397</v>
          </cell>
          <cell r="DW33">
            <v>-644.70000000006985</v>
          </cell>
          <cell r="DX33">
            <v>7460.8999999999069</v>
          </cell>
          <cell r="DY33">
            <v>1877.4699999999721</v>
          </cell>
          <cell r="DZ33">
            <v>15077.299999999814</v>
          </cell>
          <cell r="EA33">
            <v>-620.20000000018626</v>
          </cell>
          <cell r="EB33">
            <v>-2464.5999999998603</v>
          </cell>
          <cell r="EC33">
            <v>-6096.7000000001863</v>
          </cell>
          <cell r="ED33">
            <v>337.19999999995343</v>
          </cell>
          <cell r="EE33">
            <v>0</v>
          </cell>
        </row>
        <row r="34">
          <cell r="F34">
            <v>36.200000000186265</v>
          </cell>
          <cell r="G34">
            <v>-366</v>
          </cell>
          <cell r="H34">
            <v>-1928</v>
          </cell>
          <cell r="I34">
            <v>-2456.7000000001863</v>
          </cell>
          <cell r="J34">
            <v>-313.67999999999302</v>
          </cell>
          <cell r="K34">
            <v>-431.40000000037253</v>
          </cell>
          <cell r="L34">
            <v>7406</v>
          </cell>
          <cell r="M34">
            <v>3197</v>
          </cell>
          <cell r="N34">
            <v>149</v>
          </cell>
          <cell r="O34">
            <v>-689</v>
          </cell>
          <cell r="P34">
            <v>-2126</v>
          </cell>
          <cell r="Q34">
            <v>-3528</v>
          </cell>
          <cell r="R34">
            <v>1727.4099999964237</v>
          </cell>
          <cell r="S34">
            <v>-1076.2000000001863</v>
          </cell>
          <cell r="T34">
            <v>-2028</v>
          </cell>
          <cell r="U34">
            <v>-2013</v>
          </cell>
          <cell r="V34">
            <v>-694.79999999981374</v>
          </cell>
          <cell r="W34">
            <v>-456.5899999999674</v>
          </cell>
          <cell r="X34">
            <v>-1783.2000000001863</v>
          </cell>
          <cell r="Y34">
            <v>9786</v>
          </cell>
          <cell r="Z34">
            <v>10654.200000000186</v>
          </cell>
          <cell r="AA34">
            <v>2482.5</v>
          </cell>
          <cell r="AB34">
            <v>-104</v>
          </cell>
          <cell r="AC34">
            <v>-2300.5</v>
          </cell>
          <cell r="AD34">
            <v>-10739</v>
          </cell>
          <cell r="AE34">
            <v>-8679.0199999958277</v>
          </cell>
          <cell r="AF34">
            <v>-2793.2999999998137</v>
          </cell>
          <cell r="AG34">
            <v>-4782</v>
          </cell>
          <cell r="AH34">
            <v>-4448.5</v>
          </cell>
          <cell r="AI34">
            <v>-2664.7999999998137</v>
          </cell>
          <cell r="AJ34">
            <v>-477.31999999994878</v>
          </cell>
          <cell r="AK34">
            <v>-1315.6000000000931</v>
          </cell>
          <cell r="AL34">
            <v>6648</v>
          </cell>
          <cell r="AM34">
            <v>13081</v>
          </cell>
          <cell r="AN34">
            <v>1853</v>
          </cell>
          <cell r="AO34">
            <v>486.5</v>
          </cell>
          <cell r="AP34">
            <v>-3002</v>
          </cell>
          <cell r="AQ34">
            <v>-11264</v>
          </cell>
          <cell r="AR34">
            <v>-13726.659999996424</v>
          </cell>
          <cell r="AS34">
            <v>-3136</v>
          </cell>
          <cell r="AT34">
            <v>-2825.7000000001863</v>
          </cell>
          <cell r="AU34">
            <v>-6278</v>
          </cell>
          <cell r="AV34">
            <v>-2484.5</v>
          </cell>
          <cell r="AW34">
            <v>169.03999999992084</v>
          </cell>
          <cell r="AX34">
            <v>-169</v>
          </cell>
          <cell r="AY34">
            <v>1506</v>
          </cell>
          <cell r="AZ34">
            <v>10690</v>
          </cell>
          <cell r="BA34">
            <v>486</v>
          </cell>
          <cell r="BB34">
            <v>-84.5</v>
          </cell>
          <cell r="BC34">
            <v>-1302</v>
          </cell>
          <cell r="BD34">
            <v>-10298</v>
          </cell>
          <cell r="BE34">
            <v>-5940.0600000023842</v>
          </cell>
          <cell r="BF34">
            <v>-3264.5</v>
          </cell>
          <cell r="BG34">
            <v>-4106.5</v>
          </cell>
          <cell r="BH34">
            <v>-5626</v>
          </cell>
          <cell r="BI34">
            <v>-3415</v>
          </cell>
          <cell r="BJ34">
            <v>-468.96000000007916</v>
          </cell>
          <cell r="BK34">
            <v>-210.79999999981374</v>
          </cell>
          <cell r="BL34">
            <v>5428</v>
          </cell>
          <cell r="BM34">
            <v>12306.200000000186</v>
          </cell>
          <cell r="BN34">
            <v>2263</v>
          </cell>
          <cell r="BO34">
            <v>483</v>
          </cell>
          <cell r="BP34">
            <v>-2383</v>
          </cell>
          <cell r="BQ34">
            <v>-6945.5</v>
          </cell>
          <cell r="BR34">
            <v>2488.7999999970198</v>
          </cell>
          <cell r="BS34">
            <v>-2491.2000000001863</v>
          </cell>
          <cell r="BT34">
            <v>-781</v>
          </cell>
          <cell r="BU34">
            <v>-4218.5</v>
          </cell>
          <cell r="BV34">
            <v>-2256</v>
          </cell>
          <cell r="BW34">
            <v>-353</v>
          </cell>
          <cell r="BX34">
            <v>-734.29999999981374</v>
          </cell>
          <cell r="BY34">
            <v>2506</v>
          </cell>
          <cell r="BZ34">
            <v>13781.799999999814</v>
          </cell>
          <cell r="CA34">
            <v>188</v>
          </cell>
          <cell r="CB34">
            <v>-264.5</v>
          </cell>
          <cell r="CC34">
            <v>41</v>
          </cell>
          <cell r="CD34">
            <v>-2929.5</v>
          </cell>
          <cell r="CE34">
            <v>953</v>
          </cell>
          <cell r="CF34">
            <v>-416.30000000004657</v>
          </cell>
          <cell r="CG34">
            <v>-1224</v>
          </cell>
          <cell r="CH34">
            <v>-3822</v>
          </cell>
          <cell r="CI34">
            <v>-3697</v>
          </cell>
          <cell r="CJ34">
            <v>-2211.8000000000466</v>
          </cell>
          <cell r="CK34">
            <v>7541.7999999998137</v>
          </cell>
          <cell r="CL34">
            <v>-3410</v>
          </cell>
          <cell r="CM34">
            <v>13253.799999999814</v>
          </cell>
          <cell r="CN34">
            <v>1594.5</v>
          </cell>
          <cell r="CO34">
            <v>-1942.5</v>
          </cell>
          <cell r="CP34">
            <v>-2319.5</v>
          </cell>
          <cell r="CQ34">
            <v>-2394</v>
          </cell>
          <cell r="CR34">
            <v>-1253.3900000154972</v>
          </cell>
          <cell r="CS34">
            <v>-2126.2999999998137</v>
          </cell>
          <cell r="CT34">
            <v>-534.5</v>
          </cell>
          <cell r="CU34">
            <v>-3875.5</v>
          </cell>
          <cell r="CV34">
            <v>-2550.5</v>
          </cell>
          <cell r="CW34">
            <v>-918.18999999994412</v>
          </cell>
          <cell r="CX34">
            <v>-619.70000000018626</v>
          </cell>
          <cell r="CY34">
            <v>-1708</v>
          </cell>
          <cell r="CZ34">
            <v>10861.299999999814</v>
          </cell>
          <cell r="DA34">
            <v>2885</v>
          </cell>
          <cell r="DB34">
            <v>1225.5</v>
          </cell>
          <cell r="DC34">
            <v>446.5</v>
          </cell>
          <cell r="DD34">
            <v>-4339</v>
          </cell>
          <cell r="DE34">
            <v>-11238.70000000298</v>
          </cell>
          <cell r="DF34">
            <v>-1694.7999999998137</v>
          </cell>
          <cell r="DG34">
            <v>-298</v>
          </cell>
          <cell r="DH34">
            <v>-5395.5</v>
          </cell>
          <cell r="DI34">
            <v>-2866</v>
          </cell>
          <cell r="DJ34">
            <v>-1198.5999999999767</v>
          </cell>
          <cell r="DK34">
            <v>-1454.5</v>
          </cell>
          <cell r="DL34">
            <v>1182</v>
          </cell>
          <cell r="DM34">
            <v>9212.2000000001863</v>
          </cell>
          <cell r="DN34">
            <v>3110.5</v>
          </cell>
          <cell r="DO34">
            <v>548</v>
          </cell>
          <cell r="DP34">
            <v>-555</v>
          </cell>
          <cell r="DQ34">
            <v>-11829</v>
          </cell>
          <cell r="DR34">
            <v>-16248.85000000149</v>
          </cell>
          <cell r="DS34">
            <v>2196.3100000000559</v>
          </cell>
          <cell r="DT34">
            <v>-10331.599999999627</v>
          </cell>
          <cell r="DU34">
            <v>-6042.5</v>
          </cell>
          <cell r="DV34">
            <v>-6644</v>
          </cell>
          <cell r="DW34">
            <v>-794.96000000007916</v>
          </cell>
          <cell r="DX34">
            <v>-4200.2000000001863</v>
          </cell>
          <cell r="DY34">
            <v>-795.20000000018626</v>
          </cell>
          <cell r="DZ34">
            <v>1116.5999999999767</v>
          </cell>
          <cell r="EA34">
            <v>6758</v>
          </cell>
          <cell r="EB34">
            <v>947.5</v>
          </cell>
          <cell r="EC34">
            <v>629</v>
          </cell>
          <cell r="ED34">
            <v>912.19999999995343</v>
          </cell>
          <cell r="EE34">
            <v>0</v>
          </cell>
        </row>
        <row r="35">
          <cell r="F35">
            <v>-5258.2000000001863</v>
          </cell>
          <cell r="G35">
            <v>-1673.7000000001863</v>
          </cell>
          <cell r="H35">
            <v>1171.7000000001863</v>
          </cell>
          <cell r="I35">
            <v>-2113</v>
          </cell>
          <cell r="J35">
            <v>161.39999999990687</v>
          </cell>
          <cell r="K35">
            <v>999.33999999985099</v>
          </cell>
          <cell r="L35">
            <v>-891.39999999990687</v>
          </cell>
          <cell r="M35">
            <v>576.39999999944121</v>
          </cell>
          <cell r="N35">
            <v>2713.2999999998137</v>
          </cell>
          <cell r="O35">
            <v>921.40000000037253</v>
          </cell>
          <cell r="P35">
            <v>3994.7000000001863</v>
          </cell>
          <cell r="Q35">
            <v>4404.2000000001863</v>
          </cell>
          <cell r="R35">
            <v>-6515.7399999946356</v>
          </cell>
          <cell r="S35">
            <v>-5534.7999999998137</v>
          </cell>
          <cell r="T35">
            <v>-3694.3999999999069</v>
          </cell>
          <cell r="U35">
            <v>-2115.7999999998137</v>
          </cell>
          <cell r="V35">
            <v>-650.85999999986961</v>
          </cell>
          <cell r="W35">
            <v>584.5</v>
          </cell>
          <cell r="X35">
            <v>1188.8199999998324</v>
          </cell>
          <cell r="Y35">
            <v>1788.1000000000931</v>
          </cell>
          <cell r="Z35">
            <v>250</v>
          </cell>
          <cell r="AA35">
            <v>8810.7000000001863</v>
          </cell>
          <cell r="AB35">
            <v>-2496.2999999998137</v>
          </cell>
          <cell r="AC35">
            <v>-6160.7999999998137</v>
          </cell>
          <cell r="AD35">
            <v>1515.1000000005588</v>
          </cell>
          <cell r="AE35">
            <v>-16936.060000002384</v>
          </cell>
          <cell r="AF35">
            <v>-4477.2999999998137</v>
          </cell>
          <cell r="AG35">
            <v>-5433.7000000001863</v>
          </cell>
          <cell r="AH35">
            <v>-3179.3999999999069</v>
          </cell>
          <cell r="AI35">
            <v>326.44999999995343</v>
          </cell>
          <cell r="AJ35">
            <v>579.19999999995343</v>
          </cell>
          <cell r="AK35">
            <v>1912.4899999999907</v>
          </cell>
          <cell r="AL35">
            <v>-53.5</v>
          </cell>
          <cell r="AM35">
            <v>-3510</v>
          </cell>
          <cell r="AN35">
            <v>11044.099999999627</v>
          </cell>
          <cell r="AO35">
            <v>-1528.3000000007451</v>
          </cell>
          <cell r="AP35">
            <v>-8850.5</v>
          </cell>
          <cell r="AQ35">
            <v>-3765.5999999996275</v>
          </cell>
          <cell r="AR35">
            <v>-12589.660000003874</v>
          </cell>
          <cell r="AS35">
            <v>-5250</v>
          </cell>
          <cell r="AT35">
            <v>-9043.7999999998137</v>
          </cell>
          <cell r="AU35">
            <v>-3168.1500000003725</v>
          </cell>
          <cell r="AV35">
            <v>-6774.0600000000559</v>
          </cell>
          <cell r="AW35">
            <v>-485.22999999998137</v>
          </cell>
          <cell r="AX35">
            <v>1410.7800000002608</v>
          </cell>
          <cell r="AY35">
            <v>6762.8999999999069</v>
          </cell>
          <cell r="AZ35">
            <v>5053.2999999998137</v>
          </cell>
          <cell r="BA35">
            <v>3805</v>
          </cell>
          <cell r="BB35">
            <v>-905.59999999962747</v>
          </cell>
          <cell r="BC35">
            <v>443.79999999981374</v>
          </cell>
          <cell r="BD35">
            <v>-4438.6000000005588</v>
          </cell>
          <cell r="BE35">
            <v>-8575.099999986589</v>
          </cell>
          <cell r="BF35">
            <v>-6979</v>
          </cell>
          <cell r="BG35">
            <v>-7266.0999999996275</v>
          </cell>
          <cell r="BH35">
            <v>-3507.4599999999627</v>
          </cell>
          <cell r="BI35">
            <v>-2965.1999999997206</v>
          </cell>
          <cell r="BJ35">
            <v>-382.93999999994412</v>
          </cell>
          <cell r="BK35">
            <v>451.39999999990687</v>
          </cell>
          <cell r="BL35">
            <v>2423.7999999998137</v>
          </cell>
          <cell r="BM35">
            <v>6068.7000000001863</v>
          </cell>
          <cell r="BN35">
            <v>1047.7999999998137</v>
          </cell>
          <cell r="BO35">
            <v>2112.9000000003725</v>
          </cell>
          <cell r="BP35">
            <v>-10372.599999999627</v>
          </cell>
          <cell r="BQ35">
            <v>10793.599999999627</v>
          </cell>
          <cell r="BR35">
            <v>-11514.019999995828</v>
          </cell>
          <cell r="BS35">
            <v>-2891.8000000007451</v>
          </cell>
          <cell r="BT35">
            <v>-1447.2000000001863</v>
          </cell>
          <cell r="BU35">
            <v>-2624.5</v>
          </cell>
          <cell r="BV35">
            <v>-1129.7999999998137</v>
          </cell>
          <cell r="BW35">
            <v>-322.04999999981374</v>
          </cell>
          <cell r="BX35">
            <v>760.17999999970198</v>
          </cell>
          <cell r="BY35">
            <v>2998.2000000001863</v>
          </cell>
          <cell r="BZ35">
            <v>-4424.7000000001863</v>
          </cell>
          <cell r="CA35">
            <v>5905.7000000001863</v>
          </cell>
          <cell r="CB35">
            <v>3426</v>
          </cell>
          <cell r="CC35">
            <v>-7527.7000000001863</v>
          </cell>
          <cell r="CD35">
            <v>-4236.3499999996275</v>
          </cell>
          <cell r="CE35">
            <v>-7751.3600000068545</v>
          </cell>
          <cell r="CF35">
            <v>-1767.7000000001863</v>
          </cell>
          <cell r="CG35">
            <v>-8723.2999999998137</v>
          </cell>
          <cell r="CH35">
            <v>-2248.2000000001863</v>
          </cell>
          <cell r="CI35">
            <v>-3811.5600000000559</v>
          </cell>
          <cell r="CJ35">
            <v>-784</v>
          </cell>
          <cell r="CK35">
            <v>3447.4999999995343</v>
          </cell>
          <cell r="CL35">
            <v>5187.7999999998137</v>
          </cell>
          <cell r="CM35">
            <v>-46</v>
          </cell>
          <cell r="CN35">
            <v>5165.5</v>
          </cell>
          <cell r="CO35">
            <v>-951.59999999962747</v>
          </cell>
          <cell r="CP35">
            <v>-3663</v>
          </cell>
          <cell r="CQ35">
            <v>443.19999999925494</v>
          </cell>
          <cell r="CR35">
            <v>-13224.660000003874</v>
          </cell>
          <cell r="CS35">
            <v>-5247.25</v>
          </cell>
          <cell r="CT35">
            <v>-2256.5999999996275</v>
          </cell>
          <cell r="CU35">
            <v>-5584.5</v>
          </cell>
          <cell r="CV35">
            <v>-2446.0999999998603</v>
          </cell>
          <cell r="CW35">
            <v>-2423.0099999997765</v>
          </cell>
          <cell r="CX35">
            <v>2764.2999999998137</v>
          </cell>
          <cell r="CY35">
            <v>557.5</v>
          </cell>
          <cell r="CZ35">
            <v>2834.7000000001863</v>
          </cell>
          <cell r="DA35">
            <v>2921</v>
          </cell>
          <cell r="DB35">
            <v>4019.6999999992549</v>
          </cell>
          <cell r="DC35">
            <v>-5327</v>
          </cell>
          <cell r="DD35">
            <v>-3037.4000000003725</v>
          </cell>
          <cell r="DE35">
            <v>-15054.560000009835</v>
          </cell>
          <cell r="DF35">
            <v>-4944.8000000007451</v>
          </cell>
          <cell r="DG35">
            <v>-4181.5</v>
          </cell>
          <cell r="DH35">
            <v>-7280.8999999999069</v>
          </cell>
          <cell r="DI35">
            <v>-4025.8999999999069</v>
          </cell>
          <cell r="DJ35">
            <v>-94.400000000372529</v>
          </cell>
          <cell r="DK35">
            <v>4162.9399999999441</v>
          </cell>
          <cell r="DL35">
            <v>5105.0999999996275</v>
          </cell>
          <cell r="DM35">
            <v>-4589.7999999998137</v>
          </cell>
          <cell r="DN35">
            <v>3125.7999999998137</v>
          </cell>
          <cell r="DO35">
            <v>-1602.0999999996275</v>
          </cell>
          <cell r="DP35">
            <v>-5275.0999999996275</v>
          </cell>
          <cell r="DQ35">
            <v>4546.0999999996275</v>
          </cell>
          <cell r="DR35">
            <v>-17630.729999996722</v>
          </cell>
          <cell r="DS35">
            <v>-1548.4599999999627</v>
          </cell>
          <cell r="DT35">
            <v>-339.66999999992549</v>
          </cell>
          <cell r="DU35">
            <v>-2929.1200000001118</v>
          </cell>
          <cell r="DV35">
            <v>-4156</v>
          </cell>
          <cell r="DW35">
            <v>-1085.7800000000279</v>
          </cell>
          <cell r="DX35">
            <v>671.56000000005588</v>
          </cell>
          <cell r="DY35">
            <v>-2466.8499999998603</v>
          </cell>
          <cell r="DZ35">
            <v>-5009.5</v>
          </cell>
          <cell r="EA35">
            <v>-3156.1000000005588</v>
          </cell>
          <cell r="EB35">
            <v>-1555.7999999998137</v>
          </cell>
          <cell r="EC35">
            <v>86</v>
          </cell>
          <cell r="ED35">
            <v>3858.9900000002235</v>
          </cell>
          <cell r="EE35">
            <v>0</v>
          </cell>
        </row>
        <row r="36">
          <cell r="F36">
            <v>-9.9399999999441206</v>
          </cell>
          <cell r="G36">
            <v>-41.580000000016298</v>
          </cell>
          <cell r="H36">
            <v>219.4100000000326</v>
          </cell>
          <cell r="I36">
            <v>-66.300000000017462</v>
          </cell>
          <cell r="J36">
            <v>244.72000000000116</v>
          </cell>
          <cell r="K36">
            <v>411.28000000002794</v>
          </cell>
          <cell r="L36">
            <v>140.6699999999837</v>
          </cell>
          <cell r="M36">
            <v>-89.720000000030268</v>
          </cell>
          <cell r="N36">
            <v>-80.660000000003492</v>
          </cell>
          <cell r="O36">
            <v>94.160000000032596</v>
          </cell>
          <cell r="P36">
            <v>-76.75</v>
          </cell>
          <cell r="Q36">
            <v>-130.89999999996508</v>
          </cell>
          <cell r="R36">
            <v>-1769.8800000003539</v>
          </cell>
          <cell r="S36">
            <v>-341.5800000000163</v>
          </cell>
          <cell r="T36">
            <v>-163.78000000002794</v>
          </cell>
          <cell r="U36">
            <v>-177.6600000000326</v>
          </cell>
          <cell r="V36">
            <v>-163.25</v>
          </cell>
          <cell r="W36">
            <v>-19.589999999996508</v>
          </cell>
          <cell r="X36">
            <v>-45.779999999998836</v>
          </cell>
          <cell r="Y36">
            <v>-582.86999999999534</v>
          </cell>
          <cell r="Z36">
            <v>248.31999999994878</v>
          </cell>
          <cell r="AA36">
            <v>613.32000000000698</v>
          </cell>
          <cell r="AB36">
            <v>237.65000000002328</v>
          </cell>
          <cell r="AC36">
            <v>-1049.6299999999464</v>
          </cell>
          <cell r="AD36">
            <v>-325.03000000002794</v>
          </cell>
          <cell r="AE36">
            <v>-3052.2099999999627</v>
          </cell>
          <cell r="AF36">
            <v>-1169.5</v>
          </cell>
          <cell r="AG36">
            <v>-177.85999999998603</v>
          </cell>
          <cell r="AH36">
            <v>-127.15999999997439</v>
          </cell>
          <cell r="AI36">
            <v>-357.02999999999884</v>
          </cell>
          <cell r="AJ36">
            <v>-277.73999999999069</v>
          </cell>
          <cell r="AK36">
            <v>213.75</v>
          </cell>
          <cell r="AL36">
            <v>-395.4199999999837</v>
          </cell>
          <cell r="AM36">
            <v>23.85999999998603</v>
          </cell>
          <cell r="AN36">
            <v>44.239999999990687</v>
          </cell>
          <cell r="AO36">
            <v>-358.96000000002095</v>
          </cell>
          <cell r="AP36">
            <v>-277.5899999999674</v>
          </cell>
          <cell r="AQ36">
            <v>-192.79999999998836</v>
          </cell>
          <cell r="AR36">
            <v>-2415.679999999702</v>
          </cell>
          <cell r="AS36">
            <v>-158.62999999994645</v>
          </cell>
          <cell r="AT36">
            <v>-1330.2699999999604</v>
          </cell>
          <cell r="AU36">
            <v>-337.94000000000233</v>
          </cell>
          <cell r="AV36">
            <v>-194.86999999999534</v>
          </cell>
          <cell r="AW36">
            <v>307.95999999999185</v>
          </cell>
          <cell r="AX36">
            <v>250.94000000000233</v>
          </cell>
          <cell r="AY36">
            <v>417.34000000002561</v>
          </cell>
          <cell r="AZ36">
            <v>-368.36999999999534</v>
          </cell>
          <cell r="BA36">
            <v>70.370000000053551</v>
          </cell>
          <cell r="BB36">
            <v>-7.5</v>
          </cell>
          <cell r="BC36">
            <v>-786.47999999998137</v>
          </cell>
          <cell r="BD36">
            <v>-278.23000000003958</v>
          </cell>
          <cell r="BE36">
            <v>-1124.570000000298</v>
          </cell>
          <cell r="BF36">
            <v>-722.56999999994878</v>
          </cell>
          <cell r="BG36">
            <v>-444.47000000003027</v>
          </cell>
          <cell r="BH36">
            <v>109.53000000002794</v>
          </cell>
          <cell r="BI36">
            <v>230.32000000000698</v>
          </cell>
          <cell r="BJ36">
            <v>-5.7000000000116415</v>
          </cell>
          <cell r="BK36">
            <v>-24.099999999976717</v>
          </cell>
          <cell r="BL36">
            <v>401.11999999999534</v>
          </cell>
          <cell r="BM36">
            <v>-465.53000000002794</v>
          </cell>
          <cell r="BN36">
            <v>-134.90999999997439</v>
          </cell>
          <cell r="BO36">
            <v>-241.03999999997905</v>
          </cell>
          <cell r="BP36">
            <v>48.96999999997206</v>
          </cell>
          <cell r="BQ36">
            <v>123.81000000005588</v>
          </cell>
          <cell r="BR36">
            <v>170.36000000033528</v>
          </cell>
          <cell r="BS36">
            <v>-168.28000000002794</v>
          </cell>
          <cell r="BT36">
            <v>-354.55999999999767</v>
          </cell>
          <cell r="BU36">
            <v>164.01999999996042</v>
          </cell>
          <cell r="BV36">
            <v>27.5</v>
          </cell>
          <cell r="BW36">
            <v>-3.4800000000395812</v>
          </cell>
          <cell r="BX36">
            <v>-132.8399999999674</v>
          </cell>
          <cell r="BY36">
            <v>600.9100000000326</v>
          </cell>
          <cell r="BZ36">
            <v>-8.4699999999720603</v>
          </cell>
          <cell r="CA36">
            <v>653.03000000002794</v>
          </cell>
          <cell r="CB36">
            <v>-311.84000000002561</v>
          </cell>
          <cell r="CC36">
            <v>-295.62999999994645</v>
          </cell>
          <cell r="CD36">
            <v>0</v>
          </cell>
          <cell r="CE36">
            <v>1022.8599999998696</v>
          </cell>
          <cell r="CF36">
            <v>-327.78000000002794</v>
          </cell>
          <cell r="CG36">
            <v>-189.59999999997672</v>
          </cell>
          <cell r="CH36">
            <v>-207.85999999998603</v>
          </cell>
          <cell r="CI36">
            <v>13.25</v>
          </cell>
          <cell r="CJ36">
            <v>89.099999999976717</v>
          </cell>
          <cell r="CK36">
            <v>957.30000000004657</v>
          </cell>
          <cell r="CL36">
            <v>355.93000000005122</v>
          </cell>
          <cell r="CM36">
            <v>885.37000000005355</v>
          </cell>
          <cell r="CN36">
            <v>-131.76000000000931</v>
          </cell>
          <cell r="CO36">
            <v>590.71999999997206</v>
          </cell>
          <cell r="CP36">
            <v>-370.5</v>
          </cell>
          <cell r="CQ36">
            <v>-641.30999999999767</v>
          </cell>
          <cell r="CR36">
            <v>407.79000000003725</v>
          </cell>
          <cell r="CS36">
            <v>-699.88000000000466</v>
          </cell>
          <cell r="CT36">
            <v>-586.14000000001397</v>
          </cell>
          <cell r="CU36">
            <v>-530.65000000002328</v>
          </cell>
          <cell r="CV36">
            <v>-54.71999999997206</v>
          </cell>
          <cell r="CW36">
            <v>-35.199999999953434</v>
          </cell>
          <cell r="CX36">
            <v>579.71999999997206</v>
          </cell>
          <cell r="CY36">
            <v>811.69000000000233</v>
          </cell>
          <cell r="CZ36">
            <v>738.09999999997672</v>
          </cell>
          <cell r="DA36">
            <v>540.78000000002794</v>
          </cell>
          <cell r="DB36">
            <v>-81.439999999944121</v>
          </cell>
          <cell r="DC36">
            <v>39.090000000025611</v>
          </cell>
          <cell r="DD36">
            <v>-313.55999999999767</v>
          </cell>
          <cell r="DE36">
            <v>-1552.3700000001118</v>
          </cell>
          <cell r="DF36">
            <v>-561.52999999996973</v>
          </cell>
          <cell r="DG36">
            <v>30.539999999979045</v>
          </cell>
          <cell r="DH36">
            <v>-985.81000000005588</v>
          </cell>
          <cell r="DI36">
            <v>-214.90000000002328</v>
          </cell>
          <cell r="DJ36">
            <v>-15.040000000037253</v>
          </cell>
          <cell r="DK36">
            <v>-81.620000000053551</v>
          </cell>
          <cell r="DL36">
            <v>-131.21999999997206</v>
          </cell>
          <cell r="DM36">
            <v>406.18999999994412</v>
          </cell>
          <cell r="DN36">
            <v>230</v>
          </cell>
          <cell r="DO36">
            <v>-625.94000000000233</v>
          </cell>
          <cell r="DP36">
            <v>36.059999999997672</v>
          </cell>
          <cell r="DQ36">
            <v>360.90000000002328</v>
          </cell>
          <cell r="DR36">
            <v>-2818.7709999997169</v>
          </cell>
          <cell r="DS36">
            <v>-1486.7099999999919</v>
          </cell>
          <cell r="DT36">
            <v>-155.80999999999767</v>
          </cell>
          <cell r="DU36">
            <v>-366.93999999997322</v>
          </cell>
          <cell r="DV36">
            <v>-885.55999999999767</v>
          </cell>
          <cell r="DW36">
            <v>621.9950000000099</v>
          </cell>
          <cell r="DX36">
            <v>561.36000000001513</v>
          </cell>
          <cell r="DY36">
            <v>-332.74599999999919</v>
          </cell>
          <cell r="DZ36">
            <v>449.77999999999884</v>
          </cell>
          <cell r="EA36">
            <v>381.69000000000233</v>
          </cell>
          <cell r="EB36">
            <v>-334.97000000000116</v>
          </cell>
          <cell r="EC36">
            <v>-427.60000000003492</v>
          </cell>
          <cell r="ED36">
            <v>-843.25999999998021</v>
          </cell>
          <cell r="EE36">
            <v>0</v>
          </cell>
        </row>
        <row r="37">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row>
        <row r="38">
          <cell r="F38">
            <v>38.41800000006333</v>
          </cell>
          <cell r="G38">
            <v>-69.40500000002794</v>
          </cell>
          <cell r="H38">
            <v>-13.692000000039116</v>
          </cell>
          <cell r="I38">
            <v>-16.199999999953434</v>
          </cell>
          <cell r="J38">
            <v>-35.858999999938533</v>
          </cell>
          <cell r="K38">
            <v>-204.13250000006519</v>
          </cell>
          <cell r="L38">
            <v>-131.55839999997988</v>
          </cell>
          <cell r="M38">
            <v>147.29516000021249</v>
          </cell>
          <cell r="N38">
            <v>20.527449999935925</v>
          </cell>
          <cell r="O38">
            <v>-5.5439999999944121</v>
          </cell>
          <cell r="P38">
            <v>93.587999999988824</v>
          </cell>
          <cell r="Q38">
            <v>112.59299999999348</v>
          </cell>
          <cell r="R38">
            <v>-602.5531999990344</v>
          </cell>
          <cell r="S38">
            <v>37.131650000112131</v>
          </cell>
          <cell r="T38">
            <v>137.75396999996156</v>
          </cell>
          <cell r="U38">
            <v>-18.297199999971781</v>
          </cell>
          <cell r="V38">
            <v>10.499400000029709</v>
          </cell>
          <cell r="W38">
            <v>3.683999995701015E-2</v>
          </cell>
          <cell r="X38">
            <v>-534.22784999990836</v>
          </cell>
          <cell r="Y38">
            <v>-132.0930000001099</v>
          </cell>
          <cell r="Z38">
            <v>-18.532799999928102</v>
          </cell>
          <cell r="AA38">
            <v>-203.93099999986589</v>
          </cell>
          <cell r="AB38">
            <v>-54.203919999999925</v>
          </cell>
          <cell r="AC38">
            <v>11.346720000030473</v>
          </cell>
          <cell r="AD38">
            <v>161.96398999984376</v>
          </cell>
          <cell r="AE38">
            <v>-3.3849500007927418</v>
          </cell>
          <cell r="AF38">
            <v>52.098880000063218</v>
          </cell>
          <cell r="AG38">
            <v>71.60142000002088</v>
          </cell>
          <cell r="AH38">
            <v>7.6301999999559484</v>
          </cell>
          <cell r="AI38">
            <v>-7.2220000000670552</v>
          </cell>
          <cell r="AJ38">
            <v>9.4137200000695884</v>
          </cell>
          <cell r="AK38">
            <v>-204.54652000009082</v>
          </cell>
          <cell r="AL38">
            <v>-133.87650000024587</v>
          </cell>
          <cell r="AM38">
            <v>107.77208000002429</v>
          </cell>
          <cell r="AN38">
            <v>-133.06784999999218</v>
          </cell>
          <cell r="AO38">
            <v>-3.5701799999224022</v>
          </cell>
          <cell r="AP38">
            <v>48.707679999992251</v>
          </cell>
          <cell r="AQ38">
            <v>181.67411999998149</v>
          </cell>
          <cell r="AR38">
            <v>278.8091599997133</v>
          </cell>
          <cell r="AS38">
            <v>42.500780000118539</v>
          </cell>
          <cell r="AT38">
            <v>165.60459999996237</v>
          </cell>
          <cell r="AU38">
            <v>3.091199999966193</v>
          </cell>
          <cell r="AV38">
            <v>27.933499999984633</v>
          </cell>
          <cell r="AW38">
            <v>64.193919999874197</v>
          </cell>
          <cell r="AX38">
            <v>-253.29159999988042</v>
          </cell>
          <cell r="AY38">
            <v>-128.66870000003837</v>
          </cell>
          <cell r="AZ38">
            <v>256.35660000005737</v>
          </cell>
          <cell r="BA38">
            <v>-237.75818000012077</v>
          </cell>
          <cell r="BB38">
            <v>85.207639999920502</v>
          </cell>
          <cell r="BC38">
            <v>37.609599999967031</v>
          </cell>
          <cell r="BD38">
            <v>216.02979999990202</v>
          </cell>
          <cell r="BE38">
            <v>-91.358559999614954</v>
          </cell>
          <cell r="BF38">
            <v>104.94990000000689</v>
          </cell>
          <cell r="BG38">
            <v>-23.971200000087265</v>
          </cell>
          <cell r="BH38">
            <v>0.95699999993667006</v>
          </cell>
          <cell r="BI38">
            <v>16.301999999966938</v>
          </cell>
          <cell r="BJ38">
            <v>0.23430000001098961</v>
          </cell>
          <cell r="BK38">
            <v>-127.54052000003867</v>
          </cell>
          <cell r="BL38">
            <v>-68.326399999903515</v>
          </cell>
          <cell r="BM38">
            <v>-82.067040000110865</v>
          </cell>
          <cell r="BN38">
            <v>-122.27160000009462</v>
          </cell>
          <cell r="BO38">
            <v>-41.513999999966472</v>
          </cell>
          <cell r="BP38">
            <v>55.670999999972992</v>
          </cell>
          <cell r="BQ38">
            <v>196.21799999999348</v>
          </cell>
          <cell r="BR38">
            <v>-143.46943000145257</v>
          </cell>
          <cell r="BS38">
            <v>52.491399999940768</v>
          </cell>
          <cell r="BT38">
            <v>80.274999999965075</v>
          </cell>
          <cell r="BU38">
            <v>-25.87728000007337</v>
          </cell>
          <cell r="BV38">
            <v>-13.401699999987613</v>
          </cell>
          <cell r="BW38">
            <v>-48.016279999981634</v>
          </cell>
          <cell r="BX38">
            <v>-48.006380000151694</v>
          </cell>
          <cell r="BY38">
            <v>-85.776199999963865</v>
          </cell>
          <cell r="BZ38">
            <v>90.27077000006102</v>
          </cell>
          <cell r="CA38">
            <v>-272.37480000010692</v>
          </cell>
          <cell r="CB38">
            <v>17.886959999916144</v>
          </cell>
          <cell r="CC38">
            <v>63.172199999971781</v>
          </cell>
          <cell r="CD38">
            <v>45.886880000005476</v>
          </cell>
          <cell r="CE38">
            <v>-76.516370000317693</v>
          </cell>
          <cell r="CF38">
            <v>59.027599999913946</v>
          </cell>
          <cell r="CG38">
            <v>208.83175999997184</v>
          </cell>
          <cell r="CH38">
            <v>-57.159200000052806</v>
          </cell>
          <cell r="CI38">
            <v>-26.330599999870174</v>
          </cell>
          <cell r="CJ38">
            <v>25.949999999953434</v>
          </cell>
          <cell r="CK38">
            <v>-218.77481999993324</v>
          </cell>
          <cell r="CL38">
            <v>-103.26530000008643</v>
          </cell>
          <cell r="CM38">
            <v>14.596850000089034</v>
          </cell>
          <cell r="CN38">
            <v>-172.03853999986313</v>
          </cell>
          <cell r="CO38">
            <v>4.7851800000062212</v>
          </cell>
          <cell r="CP38">
            <v>75.860500000067987</v>
          </cell>
          <cell r="CQ38">
            <v>112.0002000000095</v>
          </cell>
          <cell r="CR38">
            <v>55.639170000329614</v>
          </cell>
          <cell r="CS38">
            <v>79.759740000008605</v>
          </cell>
          <cell r="CT38">
            <v>132.7322999999742</v>
          </cell>
          <cell r="CU38">
            <v>-25.027800000039861</v>
          </cell>
          <cell r="CV38">
            <v>32.401620000018738</v>
          </cell>
          <cell r="CW38">
            <v>12.294420000049286</v>
          </cell>
          <cell r="CX38">
            <v>-379.28925000014715</v>
          </cell>
          <cell r="CY38">
            <v>-16.334999999962747</v>
          </cell>
          <cell r="CZ38">
            <v>135.76949999993667</v>
          </cell>
          <cell r="DA38">
            <v>-33.277499999850988</v>
          </cell>
          <cell r="DB38">
            <v>-28.408500000019558</v>
          </cell>
          <cell r="DC38">
            <v>92.737379999947734</v>
          </cell>
          <cell r="DD38">
            <v>52.282260000007227</v>
          </cell>
          <cell r="DE38">
            <v>-334.1785900015384</v>
          </cell>
          <cell r="DF38">
            <v>53.68406999995932</v>
          </cell>
          <cell r="DG38">
            <v>58.914900000032503</v>
          </cell>
          <cell r="DH38">
            <v>12.087899999925867</v>
          </cell>
          <cell r="DI38">
            <v>-12.160499999998137</v>
          </cell>
          <cell r="DJ38">
            <v>-64.817279999842867</v>
          </cell>
          <cell r="DK38">
            <v>-337.37383999978192</v>
          </cell>
          <cell r="DL38">
            <v>-25.567000000039116</v>
          </cell>
          <cell r="DM38">
            <v>171.49237999995239</v>
          </cell>
          <cell r="DN38">
            <v>-297.5169599999208</v>
          </cell>
          <cell r="DO38">
            <v>15.463800000026822</v>
          </cell>
          <cell r="DP38">
            <v>-16.080899999942631</v>
          </cell>
          <cell r="DQ38">
            <v>107.69484000001103</v>
          </cell>
          <cell r="DR38">
            <v>152.30087999813259</v>
          </cell>
          <cell r="DS38">
            <v>110.98620000004303</v>
          </cell>
          <cell r="DT38">
            <v>87.070320000057109</v>
          </cell>
          <cell r="DU38">
            <v>27.993000000016764</v>
          </cell>
          <cell r="DV38">
            <v>135.96972000005189</v>
          </cell>
          <cell r="DW38">
            <v>56.800679999985732</v>
          </cell>
          <cell r="DX38">
            <v>-348.96611999999732</v>
          </cell>
          <cell r="DY38">
            <v>7.5756000000983477</v>
          </cell>
          <cell r="DZ38">
            <v>-7.1224799999035895</v>
          </cell>
          <cell r="EA38">
            <v>-51.167159999953583</v>
          </cell>
          <cell r="EB38">
            <v>60.185880000004545</v>
          </cell>
          <cell r="EC38">
            <v>33.959880000096746</v>
          </cell>
          <cell r="ED38">
            <v>39.01535999996122</v>
          </cell>
          <cell r="EE38">
            <v>0</v>
          </cell>
        </row>
        <row r="39">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row>
        <row r="40">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row>
        <row r="41">
          <cell r="F41">
            <v>-7985.922000002116</v>
          </cell>
          <cell r="G41">
            <v>-1049.9850000031292</v>
          </cell>
          <cell r="H41">
            <v>4513.4179999995977</v>
          </cell>
          <cell r="I41">
            <v>-4945.8999999985099</v>
          </cell>
          <cell r="J41">
            <v>4204.5809999983758</v>
          </cell>
          <cell r="K41">
            <v>2322.0874999985099</v>
          </cell>
          <cell r="L41">
            <v>7557.7115999944508</v>
          </cell>
          <cell r="M41">
            <v>5977.7751599997282</v>
          </cell>
          <cell r="N41">
            <v>12264.367449998856</v>
          </cell>
          <cell r="O41">
            <v>4592.4160000011325</v>
          </cell>
          <cell r="P41">
            <v>-2293.8619999960065</v>
          </cell>
          <cell r="Q41">
            <v>-3117.1070000007749</v>
          </cell>
          <cell r="R41">
            <v>-14358.76320001483</v>
          </cell>
          <cell r="S41">
            <v>-11889.748350000009</v>
          </cell>
          <cell r="T41">
            <v>-8192.4260300025344</v>
          </cell>
          <cell r="U41">
            <v>-4684.2572000026703</v>
          </cell>
          <cell r="V41">
            <v>-3988.8106000013649</v>
          </cell>
          <cell r="W41">
            <v>717.1568400003016</v>
          </cell>
          <cell r="X41">
            <v>711.81214999966323</v>
          </cell>
          <cell r="Y41">
            <v>6609.1369999982417</v>
          </cell>
          <cell r="Z41">
            <v>14782.987199999392</v>
          </cell>
          <cell r="AA41">
            <v>16082.888999998569</v>
          </cell>
          <cell r="AB41">
            <v>-28.153919998556376</v>
          </cell>
          <cell r="AC41">
            <v>-17200.583280000836</v>
          </cell>
          <cell r="AD41">
            <v>-7278.7660100013018</v>
          </cell>
          <cell r="AE41">
            <v>-45371.774949967861</v>
          </cell>
          <cell r="AF41">
            <v>-19566.501120001078</v>
          </cell>
          <cell r="AG41">
            <v>-18363.458580002189</v>
          </cell>
          <cell r="AH41">
            <v>-11217.929800000042</v>
          </cell>
          <cell r="AI41">
            <v>-7365.0019999966025</v>
          </cell>
          <cell r="AJ41">
            <v>2321.2537200003862</v>
          </cell>
          <cell r="AK41">
            <v>2038.5934799984097</v>
          </cell>
          <cell r="AL41">
            <v>9967.7035000026226</v>
          </cell>
          <cell r="AM41">
            <v>14697.332079999149</v>
          </cell>
          <cell r="AN41">
            <v>30556.972150001675</v>
          </cell>
          <cell r="AO41">
            <v>844.36981999874115</v>
          </cell>
          <cell r="AP41">
            <v>-19587.882319997996</v>
          </cell>
          <cell r="AQ41">
            <v>-29697.22588000074</v>
          </cell>
          <cell r="AR41">
            <v>-69675.590840041637</v>
          </cell>
          <cell r="AS41">
            <v>-27418.329220002517</v>
          </cell>
          <cell r="AT41">
            <v>-21797.865400001407</v>
          </cell>
          <cell r="AU41">
            <v>-13641.498799998313</v>
          </cell>
          <cell r="AV41">
            <v>-12307.496499998495</v>
          </cell>
          <cell r="AW41">
            <v>1343.3639199985191</v>
          </cell>
          <cell r="AX41">
            <v>3773.7283999994397</v>
          </cell>
          <cell r="AY41">
            <v>15899.571299992502</v>
          </cell>
          <cell r="AZ41">
            <v>17966.986600004137</v>
          </cell>
          <cell r="BA41">
            <v>2716.6118200011551</v>
          </cell>
          <cell r="BB41">
            <v>-2365.3923599980772</v>
          </cell>
          <cell r="BC41">
            <v>-15430.770399998873</v>
          </cell>
          <cell r="BD41">
            <v>-18414.500200003386</v>
          </cell>
          <cell r="BE41">
            <v>-23417.188560009003</v>
          </cell>
          <cell r="BF41">
            <v>-21076.620099999011</v>
          </cell>
          <cell r="BG41">
            <v>-19340.041200000793</v>
          </cell>
          <cell r="BH41">
            <v>-14697.473000001162</v>
          </cell>
          <cell r="BI41">
            <v>-6570.5779999997467</v>
          </cell>
          <cell r="BJ41">
            <v>643.23429999873042</v>
          </cell>
          <cell r="BK41">
            <v>-1816.1405200026929</v>
          </cell>
          <cell r="BL41">
            <v>17378.093599997461</v>
          </cell>
          <cell r="BM41">
            <v>16101.002959996462</v>
          </cell>
          <cell r="BN41">
            <v>21163.218400001526</v>
          </cell>
          <cell r="BO41">
            <v>43.546000000089407</v>
          </cell>
          <cell r="BP41">
            <v>-22460.959000002593</v>
          </cell>
          <cell r="BQ41">
            <v>7215.527999997139</v>
          </cell>
          <cell r="BR41">
            <v>-48813.129429966211</v>
          </cell>
          <cell r="BS41">
            <v>-16792.288600001484</v>
          </cell>
          <cell r="BT41">
            <v>-9591.1849999986589</v>
          </cell>
          <cell r="BU41">
            <v>-10274.157280001789</v>
          </cell>
          <cell r="BV41">
            <v>-2988.2016999982297</v>
          </cell>
          <cell r="BW41">
            <v>452.35371999908239</v>
          </cell>
          <cell r="BX41">
            <v>-427.96638000011444</v>
          </cell>
          <cell r="BY41">
            <v>5123.8338000029325</v>
          </cell>
          <cell r="BZ41">
            <v>8350.8007700033486</v>
          </cell>
          <cell r="CA41">
            <v>20089.655200004578</v>
          </cell>
          <cell r="CB41">
            <v>3498.5469599999487</v>
          </cell>
          <cell r="CC41">
            <v>-12938.957800000906</v>
          </cell>
          <cell r="CD41">
            <v>-33315.56312000379</v>
          </cell>
          <cell r="CE41">
            <v>-904.51636999845505</v>
          </cell>
          <cell r="CF41">
            <v>-13649.252399999648</v>
          </cell>
          <cell r="CG41">
            <v>-19892.568239998072</v>
          </cell>
          <cell r="CH41">
            <v>-7820.0192000046372</v>
          </cell>
          <cell r="CI41">
            <v>-10003.940600000322</v>
          </cell>
          <cell r="CJ41">
            <v>-1354.9500000011176</v>
          </cell>
          <cell r="CK41">
            <v>14387.525180000812</v>
          </cell>
          <cell r="CL41">
            <v>10276.464699998498</v>
          </cell>
          <cell r="CM41">
            <v>18609.56684999913</v>
          </cell>
          <cell r="CN41">
            <v>21540.301460005343</v>
          </cell>
          <cell r="CO41">
            <v>4672.0051800049841</v>
          </cell>
          <cell r="CP41">
            <v>-12566.939500000328</v>
          </cell>
          <cell r="CQ41">
            <v>-5102.7098000012338</v>
          </cell>
          <cell r="CR41">
            <v>-24518.520830005407</v>
          </cell>
          <cell r="CS41">
            <v>-17784.870260000229</v>
          </cell>
          <cell r="CT41">
            <v>-13809.407700000331</v>
          </cell>
          <cell r="CU41">
            <v>-12891.977800004184</v>
          </cell>
          <cell r="CV41">
            <v>-9397.518379997462</v>
          </cell>
          <cell r="CW41">
            <v>-1684.3055799994618</v>
          </cell>
          <cell r="CX41">
            <v>4183.5307499989867</v>
          </cell>
          <cell r="CY41">
            <v>13272.854999996722</v>
          </cell>
          <cell r="CZ41">
            <v>17996.869499996305</v>
          </cell>
          <cell r="DA41">
            <v>13333.002500001341</v>
          </cell>
          <cell r="DB41">
            <v>4516.6515000015497</v>
          </cell>
          <cell r="DC41">
            <v>-12939.472619995475</v>
          </cell>
          <cell r="DD41">
            <v>-9313.8777400031686</v>
          </cell>
          <cell r="DE41">
            <v>-25584.708590000868</v>
          </cell>
          <cell r="DF41">
            <v>-13937.445929996669</v>
          </cell>
          <cell r="DG41">
            <v>-14047.045099999756</v>
          </cell>
          <cell r="DH41">
            <v>-17073.122099999338</v>
          </cell>
          <cell r="DI41">
            <v>-12336.260499998927</v>
          </cell>
          <cell r="DJ41">
            <v>1090.8427200000733</v>
          </cell>
          <cell r="DK41">
            <v>6091.5461600013077</v>
          </cell>
          <cell r="DL41">
            <v>16599.813000008464</v>
          </cell>
          <cell r="DM41">
            <v>14727.382379997522</v>
          </cell>
          <cell r="DN41">
            <v>19842.283040001988</v>
          </cell>
          <cell r="DO41">
            <v>740.72380000352859</v>
          </cell>
          <cell r="DP41">
            <v>-19283.420899998397</v>
          </cell>
          <cell r="DQ41">
            <v>-8000.0051600039005</v>
          </cell>
          <cell r="DR41">
            <v>-42515.280120015144</v>
          </cell>
          <cell r="DS41">
            <v>-2737.5737999994308</v>
          </cell>
          <cell r="DT41">
            <v>-14152.60967999883</v>
          </cell>
          <cell r="DU41">
            <v>-15613.566999997944</v>
          </cell>
          <cell r="DV41">
            <v>-19608.890280000865</v>
          </cell>
          <cell r="DW41">
            <v>-2909.144319999963</v>
          </cell>
          <cell r="DX41">
            <v>6202.7538799978793</v>
          </cell>
          <cell r="DY41">
            <v>-1842.2503999993205</v>
          </cell>
          <cell r="DZ41">
            <v>11681.057520000264</v>
          </cell>
          <cell r="EA41">
            <v>3546.2228400036693</v>
          </cell>
          <cell r="EB41">
            <v>-4335.8841199986637</v>
          </cell>
          <cell r="EC41">
            <v>-6261.3401199989021</v>
          </cell>
          <cell r="ED41">
            <v>3515.945359999314</v>
          </cell>
          <cell r="EE41">
            <v>0</v>
          </cell>
        </row>
        <row r="42">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row>
        <row r="43">
          <cell r="F43">
            <v>-7985.922000002116</v>
          </cell>
          <cell r="G43">
            <v>-1049.9850000031292</v>
          </cell>
          <cell r="H43">
            <v>4513.4179999995977</v>
          </cell>
          <cell r="I43">
            <v>-4945.8999999985099</v>
          </cell>
          <cell r="J43">
            <v>4204.5809999983758</v>
          </cell>
          <cell r="K43">
            <v>2322.0874999985099</v>
          </cell>
          <cell r="L43">
            <v>7557.7115999944508</v>
          </cell>
          <cell r="M43">
            <v>5977.7751599997282</v>
          </cell>
          <cell r="N43">
            <v>12264.367449998856</v>
          </cell>
          <cell r="O43">
            <v>4592.4160000011325</v>
          </cell>
          <cell r="P43">
            <v>-2293.8619999960065</v>
          </cell>
          <cell r="Q43">
            <v>-3117.1070000007749</v>
          </cell>
          <cell r="R43">
            <v>-14358.76320001483</v>
          </cell>
          <cell r="S43">
            <v>-11889.748350000009</v>
          </cell>
          <cell r="T43">
            <v>-8192.4260300025344</v>
          </cell>
          <cell r="U43">
            <v>-4684.2572000026703</v>
          </cell>
          <cell r="V43">
            <v>-3988.8106000013649</v>
          </cell>
          <cell r="W43">
            <v>717.1568400003016</v>
          </cell>
          <cell r="X43">
            <v>711.81214999966323</v>
          </cell>
          <cell r="Y43">
            <v>6609.1369999982417</v>
          </cell>
          <cell r="Z43">
            <v>14782.987199999392</v>
          </cell>
          <cell r="AA43">
            <v>16082.888999998569</v>
          </cell>
          <cell r="AB43">
            <v>-28.153919998556376</v>
          </cell>
          <cell r="AC43">
            <v>-17200.583280000836</v>
          </cell>
          <cell r="AD43">
            <v>-7278.7660100013018</v>
          </cell>
          <cell r="AE43">
            <v>-45371.774949967861</v>
          </cell>
          <cell r="AF43">
            <v>-19566.501120001078</v>
          </cell>
          <cell r="AG43">
            <v>-18363.458580002189</v>
          </cell>
          <cell r="AH43">
            <v>-11217.929800000042</v>
          </cell>
          <cell r="AI43">
            <v>-7365.0019999966025</v>
          </cell>
          <cell r="AJ43">
            <v>2321.2537200003862</v>
          </cell>
          <cell r="AK43">
            <v>2038.5934799984097</v>
          </cell>
          <cell r="AL43">
            <v>9967.7035000026226</v>
          </cell>
          <cell r="AM43">
            <v>14697.332079999149</v>
          </cell>
          <cell r="AN43">
            <v>30556.972150001675</v>
          </cell>
          <cell r="AO43">
            <v>844.36981999874115</v>
          </cell>
          <cell r="AP43">
            <v>-19587.882319997996</v>
          </cell>
          <cell r="AQ43">
            <v>-29697.22588000074</v>
          </cell>
          <cell r="AR43">
            <v>-69675.590840041637</v>
          </cell>
          <cell r="AS43">
            <v>-27418.329220002517</v>
          </cell>
          <cell r="AT43">
            <v>-21797.865400001407</v>
          </cell>
          <cell r="AU43">
            <v>-13641.498799998313</v>
          </cell>
          <cell r="AV43">
            <v>-12307.496499998495</v>
          </cell>
          <cell r="AW43">
            <v>1343.3639199985191</v>
          </cell>
          <cell r="AX43">
            <v>3773.7283999994397</v>
          </cell>
          <cell r="AY43">
            <v>15899.571299992502</v>
          </cell>
          <cell r="AZ43">
            <v>17966.986600004137</v>
          </cell>
          <cell r="BA43">
            <v>2716.6118200011551</v>
          </cell>
          <cell r="BB43">
            <v>-2365.3923599980772</v>
          </cell>
          <cell r="BC43">
            <v>-15430.770399998873</v>
          </cell>
          <cell r="BD43">
            <v>-18414.500200003386</v>
          </cell>
          <cell r="BE43">
            <v>-23417.188560009003</v>
          </cell>
          <cell r="BF43">
            <v>-21076.620099999011</v>
          </cell>
          <cell r="BG43">
            <v>-19340.041200000793</v>
          </cell>
          <cell r="BH43">
            <v>-14697.473000001162</v>
          </cell>
          <cell r="BI43">
            <v>-6570.5779999997467</v>
          </cell>
          <cell r="BJ43">
            <v>643.23429999873042</v>
          </cell>
          <cell r="BK43">
            <v>-1816.1405200026929</v>
          </cell>
          <cell r="BL43">
            <v>17378.093599997461</v>
          </cell>
          <cell r="BM43">
            <v>16101.002959996462</v>
          </cell>
          <cell r="BN43">
            <v>21163.218400001526</v>
          </cell>
          <cell r="BO43">
            <v>43.546000000089407</v>
          </cell>
          <cell r="BP43">
            <v>-22460.959000002593</v>
          </cell>
          <cell r="BQ43">
            <v>7215.527999997139</v>
          </cell>
          <cell r="BR43">
            <v>-48813.129429966211</v>
          </cell>
          <cell r="BS43">
            <v>-16792.288600001484</v>
          </cell>
          <cell r="BT43">
            <v>-9591.1849999986589</v>
          </cell>
          <cell r="BU43">
            <v>-10274.157280001789</v>
          </cell>
          <cell r="BV43">
            <v>-2988.2016999982297</v>
          </cell>
          <cell r="BW43">
            <v>452.35371999908239</v>
          </cell>
          <cell r="BX43">
            <v>-427.96638000011444</v>
          </cell>
          <cell r="BY43">
            <v>5123.8338000029325</v>
          </cell>
          <cell r="BZ43">
            <v>8350.8007700033486</v>
          </cell>
          <cell r="CA43">
            <v>20089.655200004578</v>
          </cell>
          <cell r="CB43">
            <v>3498.5469599999487</v>
          </cell>
          <cell r="CC43">
            <v>-12938.957800000906</v>
          </cell>
          <cell r="CD43">
            <v>-33315.56312000379</v>
          </cell>
          <cell r="CE43">
            <v>-904.51636999845505</v>
          </cell>
          <cell r="CF43">
            <v>-13649.252399999648</v>
          </cell>
          <cell r="CG43">
            <v>-19892.568239998072</v>
          </cell>
          <cell r="CH43">
            <v>-7820.0192000046372</v>
          </cell>
          <cell r="CI43">
            <v>-10003.940600000322</v>
          </cell>
          <cell r="CJ43">
            <v>-1354.9500000011176</v>
          </cell>
          <cell r="CK43">
            <v>14387.525180000812</v>
          </cell>
          <cell r="CL43">
            <v>10276.464699998498</v>
          </cell>
          <cell r="CM43">
            <v>18609.56684999913</v>
          </cell>
          <cell r="CN43">
            <v>21540.301460005343</v>
          </cell>
          <cell r="CO43">
            <v>4672.0051800049841</v>
          </cell>
          <cell r="CP43">
            <v>-12566.939500000328</v>
          </cell>
          <cell r="CQ43">
            <v>-5102.7098000012338</v>
          </cell>
          <cell r="CR43">
            <v>-24518.520830005407</v>
          </cell>
          <cell r="CS43">
            <v>-17784.870260000229</v>
          </cell>
          <cell r="CT43">
            <v>-13809.407700000331</v>
          </cell>
          <cell r="CU43">
            <v>-12891.977800004184</v>
          </cell>
          <cell r="CV43">
            <v>-9397.518379997462</v>
          </cell>
          <cell r="CW43">
            <v>-1684.3055799994618</v>
          </cell>
          <cell r="CX43">
            <v>4183.5307499989867</v>
          </cell>
          <cell r="CY43">
            <v>13272.854999996722</v>
          </cell>
          <cell r="CZ43">
            <v>17996.869499996305</v>
          </cell>
          <cell r="DA43">
            <v>13333.002500001341</v>
          </cell>
          <cell r="DB43">
            <v>4516.6515000015497</v>
          </cell>
          <cell r="DC43">
            <v>-12939.472619995475</v>
          </cell>
          <cell r="DD43">
            <v>-9313.8777400031686</v>
          </cell>
          <cell r="DE43">
            <v>-25584.708590000868</v>
          </cell>
          <cell r="DF43">
            <v>-13937.445929996669</v>
          </cell>
          <cell r="DG43">
            <v>-14047.045099999756</v>
          </cell>
          <cell r="DH43">
            <v>-17073.122099999338</v>
          </cell>
          <cell r="DI43">
            <v>-12336.260499998927</v>
          </cell>
          <cell r="DJ43">
            <v>1090.8427200000733</v>
          </cell>
          <cell r="DK43">
            <v>6091.5461600013077</v>
          </cell>
          <cell r="DL43">
            <v>16599.813000008464</v>
          </cell>
          <cell r="DM43">
            <v>14727.382379997522</v>
          </cell>
          <cell r="DN43">
            <v>19842.283040001988</v>
          </cell>
          <cell r="DO43">
            <v>740.72380000352859</v>
          </cell>
          <cell r="DP43">
            <v>-19283.420899998397</v>
          </cell>
          <cell r="DQ43">
            <v>-8000.0051600039005</v>
          </cell>
          <cell r="DR43">
            <v>-42515.280120015144</v>
          </cell>
          <cell r="DS43">
            <v>-2737.5737999994308</v>
          </cell>
          <cell r="DT43">
            <v>-14152.60967999883</v>
          </cell>
          <cell r="DU43">
            <v>-15613.566999997944</v>
          </cell>
          <cell r="DV43">
            <v>-19608.890280000865</v>
          </cell>
          <cell r="DW43">
            <v>-2909.144319999963</v>
          </cell>
          <cell r="DX43">
            <v>6202.7538799978793</v>
          </cell>
          <cell r="DY43">
            <v>-1842.2503999993205</v>
          </cell>
          <cell r="DZ43">
            <v>11681.057520000264</v>
          </cell>
          <cell r="EA43">
            <v>3546.2228400036693</v>
          </cell>
          <cell r="EB43">
            <v>-4335.8841199986637</v>
          </cell>
          <cell r="EC43">
            <v>-6261.3401199989021</v>
          </cell>
          <cell r="ED43">
            <v>3515.945359999314</v>
          </cell>
          <cell r="EE43">
            <v>0</v>
          </cell>
        </row>
        <row r="44">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row>
        <row r="45">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row>
        <row r="46">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row>
        <row r="47">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row>
        <row r="48">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row>
        <row r="49">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row>
        <row r="50">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row>
        <row r="51">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row>
        <row r="52">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row>
        <row r="53">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row>
        <row r="54">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row>
        <row r="55">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row>
        <row r="56">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row>
        <row r="57">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row>
        <row r="58">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row>
        <row r="59">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row>
        <row r="60">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row>
        <row r="61">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row>
        <row r="62">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row>
        <row r="63">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row>
        <row r="64">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row>
        <row r="65">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row>
        <row r="66">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row>
        <row r="67">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row>
        <row r="68">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row>
        <row r="69">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row>
        <row r="70">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row>
        <row r="71">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row>
        <row r="72">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row>
        <row r="73">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row>
        <row r="74">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row>
        <row r="75">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row>
        <row r="76">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row>
        <row r="77">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row>
        <row r="78">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row>
        <row r="79">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row>
        <row r="80">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row>
        <row r="81">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row>
        <row r="82">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row>
        <row r="83">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row>
        <row r="84">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row>
        <row r="85">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row>
        <row r="86">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row>
        <row r="87">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row>
        <row r="88">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row>
        <row r="89">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row>
        <row r="90">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row>
        <row r="91">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row>
        <row r="92">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row>
        <row r="93">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row>
        <row r="94">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row>
        <row r="95">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row>
        <row r="96">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row>
        <row r="97">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row>
        <row r="98">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row>
        <row r="99">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row>
        <row r="100">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row>
        <row r="101">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row>
        <row r="102">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row>
        <row r="103">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row>
        <row r="104">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row>
        <row r="105">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row>
        <row r="106">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row>
        <row r="107">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row>
        <row r="108">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row>
        <row r="109">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row>
        <row r="110">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row>
        <row r="111">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row>
        <row r="112">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row>
        <row r="113">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row>
        <row r="114">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row>
        <row r="115">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row>
        <row r="116">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row>
        <row r="117">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row>
        <row r="118">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row>
        <row r="119">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row>
        <row r="120">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row>
        <row r="121">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row>
        <row r="122">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row>
        <row r="123">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row>
        <row r="124">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row>
        <row r="125">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row>
        <row r="126">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row>
        <row r="127">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row>
        <row r="128">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row>
        <row r="129">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row>
        <row r="130">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row>
        <row r="131">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row>
        <row r="132">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row>
        <row r="133">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row>
        <row r="134">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row>
        <row r="135">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row>
        <row r="136">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row>
        <row r="137">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row>
        <row r="138">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row>
        <row r="139">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row>
        <row r="140">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row>
        <row r="141">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row>
        <row r="142">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row>
        <row r="143">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row>
        <row r="144">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row>
        <row r="145">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row>
        <row r="146">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row>
        <row r="147">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row>
        <row r="148">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row>
        <row r="149">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row>
        <row r="150">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row>
        <row r="151">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row>
        <row r="152">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row>
        <row r="153">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row>
        <row r="154">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row>
        <row r="155">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row>
        <row r="156">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row>
        <row r="157">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row>
        <row r="158">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row>
        <row r="159">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row>
        <row r="160">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row>
        <row r="161">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row>
        <row r="162">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row>
        <row r="163">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row>
        <row r="164">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row>
        <row r="165">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row>
        <row r="166">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row>
        <row r="168">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row>
        <row r="169">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row>
        <row r="171">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row>
        <row r="172">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row>
        <row r="173">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row>
        <row r="175">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row>
        <row r="176">
          <cell r="F176">
            <v>2213.5140000000247</v>
          </cell>
          <cell r="G176">
            <v>560.63999999989755</v>
          </cell>
          <cell r="H176">
            <v>-1537.929999999993</v>
          </cell>
          <cell r="I176">
            <v>506.88500000000931</v>
          </cell>
          <cell r="J176">
            <v>953.71999999997206</v>
          </cell>
          <cell r="K176">
            <v>-904.1260000000475</v>
          </cell>
          <cell r="L176">
            <v>-399.22000000008848</v>
          </cell>
          <cell r="M176">
            <v>3938.3050000001676</v>
          </cell>
          <cell r="N176">
            <v>-1410.854999999865</v>
          </cell>
          <cell r="O176">
            <v>701.5999999998603</v>
          </cell>
          <cell r="P176">
            <v>1707.4931999997934</v>
          </cell>
          <cell r="Q176">
            <v>2181.5999999999767</v>
          </cell>
          <cell r="R176">
            <v>20476.434999996796</v>
          </cell>
          <cell r="S176">
            <v>2638.5400000000373</v>
          </cell>
          <cell r="T176">
            <v>3285.4200000001583</v>
          </cell>
          <cell r="U176">
            <v>-861.18999999994412</v>
          </cell>
          <cell r="V176">
            <v>2216.8299999999581</v>
          </cell>
          <cell r="W176">
            <v>2357.3899999998976</v>
          </cell>
          <cell r="X176">
            <v>2883.4000000001397</v>
          </cell>
          <cell r="Y176">
            <v>62.090000000083819</v>
          </cell>
          <cell r="Z176">
            <v>1462.429999999702</v>
          </cell>
          <cell r="AA176">
            <v>-2027.4189999999944</v>
          </cell>
          <cell r="AB176">
            <v>732.89999999990687</v>
          </cell>
          <cell r="AC176">
            <v>3040.844000000041</v>
          </cell>
          <cell r="AD176">
            <v>4685.2000000001863</v>
          </cell>
          <cell r="AE176">
            <v>13028.993000000715</v>
          </cell>
          <cell r="AF176">
            <v>2424.25</v>
          </cell>
          <cell r="AG176">
            <v>1977.9000000001397</v>
          </cell>
          <cell r="AH176">
            <v>-727.57999999995809</v>
          </cell>
          <cell r="AI176">
            <v>479.22999999998137</v>
          </cell>
          <cell r="AJ176">
            <v>699.01000000000931</v>
          </cell>
          <cell r="AK176">
            <v>1342.5100000002421</v>
          </cell>
          <cell r="AL176">
            <v>210.55999999993946</v>
          </cell>
          <cell r="AM176">
            <v>2605.6000000000931</v>
          </cell>
          <cell r="AN176">
            <v>-2126.6269999999786</v>
          </cell>
          <cell r="AO176">
            <v>599.20000000018626</v>
          </cell>
          <cell r="AP176">
            <v>957.14000000001397</v>
          </cell>
          <cell r="AQ176">
            <v>4587.7999999998137</v>
          </cell>
          <cell r="AR176">
            <v>13878.166717996821</v>
          </cell>
          <cell r="AS176">
            <v>4414</v>
          </cell>
          <cell r="AT176">
            <v>2760.7600000000093</v>
          </cell>
          <cell r="AU176">
            <v>-1380.9000000000233</v>
          </cell>
          <cell r="AV176">
            <v>-1126.9099999999162</v>
          </cell>
          <cell r="AW176">
            <v>79.589999999850988</v>
          </cell>
          <cell r="AX176">
            <v>-1231.5800000000745</v>
          </cell>
          <cell r="AY176">
            <v>78.419999999925494</v>
          </cell>
          <cell r="AZ176">
            <v>1309.3899999996647</v>
          </cell>
          <cell r="BA176">
            <v>-1706.8839999999618</v>
          </cell>
          <cell r="BB176">
            <v>844.69999999995343</v>
          </cell>
          <cell r="BC176">
            <v>2261.8989999999758</v>
          </cell>
          <cell r="BD176">
            <v>7575.6817180002108</v>
          </cell>
          <cell r="BE176">
            <v>11330.373040001839</v>
          </cell>
          <cell r="BF176">
            <v>2508.4199999999255</v>
          </cell>
          <cell r="BG176">
            <v>2341.3500000000931</v>
          </cell>
          <cell r="BH176">
            <v>-176.02000000001863</v>
          </cell>
          <cell r="BI176">
            <v>-59.759999999892898</v>
          </cell>
          <cell r="BJ176">
            <v>1619.5</v>
          </cell>
          <cell r="BK176">
            <v>2892.8799999998882</v>
          </cell>
          <cell r="BL176">
            <v>-734.42000000004191</v>
          </cell>
          <cell r="BM176">
            <v>3096.0600000000559</v>
          </cell>
          <cell r="BN176">
            <v>-3950.0130000000354</v>
          </cell>
          <cell r="BO176">
            <v>-1402</v>
          </cell>
          <cell r="BP176">
            <v>909.37699999997858</v>
          </cell>
          <cell r="BQ176">
            <v>4284.9990400001407</v>
          </cell>
          <cell r="BR176">
            <v>6659.9250000007451</v>
          </cell>
          <cell r="BS176">
            <v>5409.25</v>
          </cell>
          <cell r="BT176">
            <v>-83.53000000026077</v>
          </cell>
          <cell r="BU176">
            <v>-997.77000000001863</v>
          </cell>
          <cell r="BV176">
            <v>-952.91500000003725</v>
          </cell>
          <cell r="BW176">
            <v>2241.2399999997579</v>
          </cell>
          <cell r="BX176">
            <v>1442.4399999999441</v>
          </cell>
          <cell r="BY176">
            <v>-857.59000000008382</v>
          </cell>
          <cell r="BZ176">
            <v>2011.4900000002235</v>
          </cell>
          <cell r="CA176">
            <v>-1758.3829999999725</v>
          </cell>
          <cell r="CB176">
            <v>-604.69999999995343</v>
          </cell>
          <cell r="CC176">
            <v>-1135.0960000000196</v>
          </cell>
          <cell r="CD176">
            <v>1945.4890000005253</v>
          </cell>
          <cell r="CE176">
            <v>15295.181000001729</v>
          </cell>
          <cell r="CF176">
            <v>7453.5400000000373</v>
          </cell>
          <cell r="CG176">
            <v>1068.3999999994412</v>
          </cell>
          <cell r="CH176">
            <v>-501.58000000007451</v>
          </cell>
          <cell r="CI176">
            <v>138.4499999997206</v>
          </cell>
          <cell r="CJ176">
            <v>4352.5200000000186</v>
          </cell>
          <cell r="CK176">
            <v>-198.89999999990687</v>
          </cell>
          <cell r="CL176">
            <v>-1464.4799999999814</v>
          </cell>
          <cell r="CM176">
            <v>4447.9399999994785</v>
          </cell>
          <cell r="CN176">
            <v>-1689.2629999999772</v>
          </cell>
          <cell r="CO176">
            <v>-248</v>
          </cell>
          <cell r="CP176">
            <v>-449.24600000004284</v>
          </cell>
          <cell r="CQ176">
            <v>2385.8000000000466</v>
          </cell>
          <cell r="CR176">
            <v>700.5190000012517</v>
          </cell>
          <cell r="CS176">
            <v>1438.1799999999348</v>
          </cell>
          <cell r="CT176">
            <v>-2104.8400000003166</v>
          </cell>
          <cell r="CU176">
            <v>-103.62000000011176</v>
          </cell>
          <cell r="CV176">
            <v>2309.2000000001863</v>
          </cell>
          <cell r="CW176">
            <v>3847.5999999996275</v>
          </cell>
          <cell r="CX176">
            <v>-1295.75</v>
          </cell>
          <cell r="CY176">
            <v>-1925.5399999998044</v>
          </cell>
          <cell r="CZ176">
            <v>1649.2700000000186</v>
          </cell>
          <cell r="DA176">
            <v>-4238.9200000000419</v>
          </cell>
          <cell r="DB176">
            <v>-67.657999999821186</v>
          </cell>
          <cell r="DC176">
            <v>695.81700000015553</v>
          </cell>
          <cell r="DD176">
            <v>496.78000000026077</v>
          </cell>
          <cell r="DE176">
            <v>2645.1840000040829</v>
          </cell>
          <cell r="DF176">
            <v>2530.3900000001304</v>
          </cell>
          <cell r="DG176">
            <v>-75.75</v>
          </cell>
          <cell r="DH176">
            <v>925.23000000003958</v>
          </cell>
          <cell r="DI176">
            <v>1351.1800000001676</v>
          </cell>
          <cell r="DJ176">
            <v>1907.7000000001863</v>
          </cell>
          <cell r="DK176">
            <v>-1807.7000000001863</v>
          </cell>
          <cell r="DL176">
            <v>-3616.1700000001583</v>
          </cell>
          <cell r="DM176">
            <v>1388.5600000000559</v>
          </cell>
          <cell r="DN176">
            <v>-2143.9760000000242</v>
          </cell>
          <cell r="DO176">
            <v>29</v>
          </cell>
          <cell r="DP176">
            <v>132.67000000004191</v>
          </cell>
          <cell r="DQ176">
            <v>2024.0500000002794</v>
          </cell>
          <cell r="DR176">
            <v>42635.990000009537</v>
          </cell>
          <cell r="DS176">
            <v>5609</v>
          </cell>
          <cell r="DT176">
            <v>2772.1000000005588</v>
          </cell>
          <cell r="DU176">
            <v>3143.1000000000931</v>
          </cell>
          <cell r="DV176">
            <v>8812</v>
          </cell>
          <cell r="DW176">
            <v>8224</v>
          </cell>
          <cell r="DX176">
            <v>3462.9000000003725</v>
          </cell>
          <cell r="DY176">
            <v>1230.7000000001863</v>
          </cell>
          <cell r="DZ176">
            <v>257.5500000002794</v>
          </cell>
          <cell r="EA176">
            <v>-1071.6500000001397</v>
          </cell>
          <cell r="EB176">
            <v>3261.7000000001863</v>
          </cell>
          <cell r="EC176">
            <v>5865.5499999998137</v>
          </cell>
          <cell r="ED176">
            <v>1069.0400000000373</v>
          </cell>
          <cell r="EE176">
            <v>0</v>
          </cell>
        </row>
        <row r="177">
          <cell r="F177">
            <v>4553.0600000000559</v>
          </cell>
          <cell r="G177">
            <v>-905.55000000004657</v>
          </cell>
          <cell r="H177">
            <v>7465.2999999998137</v>
          </cell>
          <cell r="I177">
            <v>9</v>
          </cell>
          <cell r="J177">
            <v>2288.9000000001397</v>
          </cell>
          <cell r="K177">
            <v>1996.0999999999767</v>
          </cell>
          <cell r="L177">
            <v>3261</v>
          </cell>
          <cell r="M177">
            <v>-1436.5199999999968</v>
          </cell>
          <cell r="N177">
            <v>-4803</v>
          </cell>
          <cell r="O177">
            <v>5398.2999999998137</v>
          </cell>
          <cell r="P177">
            <v>2834.5</v>
          </cell>
          <cell r="Q177">
            <v>3086.6000000000931</v>
          </cell>
          <cell r="R177">
            <v>11081.5</v>
          </cell>
          <cell r="S177">
            <v>7713.1000000000931</v>
          </cell>
          <cell r="T177">
            <v>-1749.8000000000466</v>
          </cell>
          <cell r="U177">
            <v>2046.8999999999069</v>
          </cell>
          <cell r="V177">
            <v>1622</v>
          </cell>
          <cell r="W177">
            <v>1776.2999999998137</v>
          </cell>
          <cell r="X177">
            <v>2490.7999999998137</v>
          </cell>
          <cell r="Y177">
            <v>-1643.2000000001863</v>
          </cell>
          <cell r="Z177">
            <v>-8144.1999999999534</v>
          </cell>
          <cell r="AA177">
            <v>-8619</v>
          </cell>
          <cell r="AB177">
            <v>-1354</v>
          </cell>
          <cell r="AC177">
            <v>6386.7999999998137</v>
          </cell>
          <cell r="AD177">
            <v>10555.799999999814</v>
          </cell>
          <cell r="AE177">
            <v>23526.600000008941</v>
          </cell>
          <cell r="AF177">
            <v>2770.2000000001863</v>
          </cell>
          <cell r="AG177">
            <v>8950.5999999996275</v>
          </cell>
          <cell r="AH177">
            <v>3642.5</v>
          </cell>
          <cell r="AI177">
            <v>1858.2999999998137</v>
          </cell>
          <cell r="AJ177">
            <v>-604</v>
          </cell>
          <cell r="AK177">
            <v>4949.2000000001863</v>
          </cell>
          <cell r="AL177">
            <v>486</v>
          </cell>
          <cell r="AM177">
            <v>-11784.199999999953</v>
          </cell>
          <cell r="AN177">
            <v>1805.5</v>
          </cell>
          <cell r="AO177">
            <v>-2095.5</v>
          </cell>
          <cell r="AP177">
            <v>11501</v>
          </cell>
          <cell r="AQ177">
            <v>2047</v>
          </cell>
          <cell r="AR177">
            <v>44062.60000000149</v>
          </cell>
          <cell r="AS177">
            <v>4826.2000000001863</v>
          </cell>
          <cell r="AT177">
            <v>9007.2999999998137</v>
          </cell>
          <cell r="AU177">
            <v>2828.2000000001863</v>
          </cell>
          <cell r="AV177">
            <v>4143.7999999998137</v>
          </cell>
          <cell r="AW177">
            <v>2665.5</v>
          </cell>
          <cell r="AX177">
            <v>202</v>
          </cell>
          <cell r="AY177">
            <v>-2086.5</v>
          </cell>
          <cell r="AZ177">
            <v>18275</v>
          </cell>
          <cell r="BA177">
            <v>-23106</v>
          </cell>
          <cell r="BB177">
            <v>-1386.5</v>
          </cell>
          <cell r="BC177">
            <v>5395.1000000000931</v>
          </cell>
          <cell r="BD177">
            <v>23298.5</v>
          </cell>
          <cell r="BE177">
            <v>55330.80000000447</v>
          </cell>
          <cell r="BF177">
            <v>17913.5</v>
          </cell>
          <cell r="BG177">
            <v>10816</v>
          </cell>
          <cell r="BH177">
            <v>4254.4000000003725</v>
          </cell>
          <cell r="BI177">
            <v>1512.7999999998137</v>
          </cell>
          <cell r="BJ177">
            <v>-1256.5</v>
          </cell>
          <cell r="BK177">
            <v>396.79999999981374</v>
          </cell>
          <cell r="BL177">
            <v>-8224.5</v>
          </cell>
          <cell r="BM177">
            <v>-5333.5</v>
          </cell>
          <cell r="BN177">
            <v>-5690.2000000001863</v>
          </cell>
          <cell r="BO177">
            <v>1679.5</v>
          </cell>
          <cell r="BP177">
            <v>10484</v>
          </cell>
          <cell r="BQ177">
            <v>28778.5</v>
          </cell>
          <cell r="BR177">
            <v>-29759.10000000149</v>
          </cell>
          <cell r="BS177">
            <v>13813.599999999627</v>
          </cell>
          <cell r="BT177">
            <v>9800.4000000003725</v>
          </cell>
          <cell r="BU177">
            <v>6899.7000000001863</v>
          </cell>
          <cell r="BV177">
            <v>-1060</v>
          </cell>
          <cell r="BW177">
            <v>3900.5</v>
          </cell>
          <cell r="BX177">
            <v>57.700000000186265</v>
          </cell>
          <cell r="BY177">
            <v>-4426.5</v>
          </cell>
          <cell r="BZ177">
            <v>-31208</v>
          </cell>
          <cell r="CA177">
            <v>-10521</v>
          </cell>
          <cell r="CB177">
            <v>-683</v>
          </cell>
          <cell r="CC177">
            <v>6096</v>
          </cell>
          <cell r="CD177">
            <v>-22428.5</v>
          </cell>
          <cell r="CE177">
            <v>41045.10000000149</v>
          </cell>
          <cell r="CF177">
            <v>13869</v>
          </cell>
          <cell r="CG177">
            <v>9155.5</v>
          </cell>
          <cell r="CH177">
            <v>10663</v>
          </cell>
          <cell r="CI177">
            <v>2013.7000000001863</v>
          </cell>
          <cell r="CJ177">
            <v>-845.5</v>
          </cell>
          <cell r="CK177">
            <v>-363.70000000018626</v>
          </cell>
          <cell r="CL177">
            <v>455</v>
          </cell>
          <cell r="CM177">
            <v>-6208.2000000001863</v>
          </cell>
          <cell r="CN177">
            <v>-6690</v>
          </cell>
          <cell r="CO177">
            <v>5164</v>
          </cell>
          <cell r="CP177">
            <v>7638.7999999998137</v>
          </cell>
          <cell r="CQ177">
            <v>6193.5</v>
          </cell>
          <cell r="CR177">
            <v>23652.5</v>
          </cell>
          <cell r="CS177">
            <v>15890</v>
          </cell>
          <cell r="CT177">
            <v>17760</v>
          </cell>
          <cell r="CU177">
            <v>7395.5</v>
          </cell>
          <cell r="CV177">
            <v>3098</v>
          </cell>
          <cell r="CW177">
            <v>-3388</v>
          </cell>
          <cell r="CX177">
            <v>7950</v>
          </cell>
          <cell r="CY177">
            <v>-9775.5</v>
          </cell>
          <cell r="CZ177">
            <v>-7729.5</v>
          </cell>
          <cell r="DA177">
            <v>-18598</v>
          </cell>
          <cell r="DB177">
            <v>1525</v>
          </cell>
          <cell r="DC177">
            <v>9605</v>
          </cell>
          <cell r="DD177">
            <v>-80</v>
          </cell>
          <cell r="DE177">
            <v>36492</v>
          </cell>
          <cell r="DF177">
            <v>20196</v>
          </cell>
          <cell r="DG177">
            <v>9503.5</v>
          </cell>
          <cell r="DH177">
            <v>2066</v>
          </cell>
          <cell r="DI177">
            <v>2881.5</v>
          </cell>
          <cell r="DJ177">
            <v>-4137.5</v>
          </cell>
          <cell r="DK177">
            <v>-3385</v>
          </cell>
          <cell r="DL177">
            <v>7644.5</v>
          </cell>
          <cell r="DM177">
            <v>-21993.5</v>
          </cell>
          <cell r="DN177">
            <v>-8015.5</v>
          </cell>
          <cell r="DO177">
            <v>3889</v>
          </cell>
          <cell r="DP177">
            <v>18016</v>
          </cell>
          <cell r="DQ177">
            <v>9827</v>
          </cell>
          <cell r="DR177">
            <v>12248</v>
          </cell>
          <cell r="DS177">
            <v>21524</v>
          </cell>
          <cell r="DT177">
            <v>20714</v>
          </cell>
          <cell r="DU177">
            <v>21177</v>
          </cell>
          <cell r="DV177">
            <v>18597</v>
          </cell>
          <cell r="DW177">
            <v>-5240</v>
          </cell>
          <cell r="DX177">
            <v>-4990</v>
          </cell>
          <cell r="DY177">
            <v>-34074</v>
          </cell>
          <cell r="DZ177">
            <v>-45494</v>
          </cell>
          <cell r="EA177">
            <v>-12306</v>
          </cell>
          <cell r="EB177">
            <v>4442</v>
          </cell>
          <cell r="EC177">
            <v>26876</v>
          </cell>
          <cell r="ED177">
            <v>1022</v>
          </cell>
          <cell r="EE177">
            <v>0</v>
          </cell>
        </row>
        <row r="178">
          <cell r="F178">
            <v>5266.8999999999069</v>
          </cell>
          <cell r="G178">
            <v>7087.1999999999534</v>
          </cell>
          <cell r="H178">
            <v>7445.7000000001863</v>
          </cell>
          <cell r="I178">
            <v>12071</v>
          </cell>
          <cell r="J178">
            <v>7773</v>
          </cell>
          <cell r="K178">
            <v>70</v>
          </cell>
          <cell r="L178">
            <v>-16470.5</v>
          </cell>
          <cell r="M178">
            <v>-2648</v>
          </cell>
          <cell r="N178">
            <v>446.5</v>
          </cell>
          <cell r="O178">
            <v>1572.8999999999069</v>
          </cell>
          <cell r="P178">
            <v>4786.9399999999441</v>
          </cell>
          <cell r="Q178">
            <v>-87.949999999953434</v>
          </cell>
          <cell r="R178">
            <v>61346</v>
          </cell>
          <cell r="S178">
            <v>15908</v>
          </cell>
          <cell r="T178">
            <v>10387</v>
          </cell>
          <cell r="U178">
            <v>6651.2999999998137</v>
          </cell>
          <cell r="V178">
            <v>7562</v>
          </cell>
          <cell r="W178">
            <v>10005</v>
          </cell>
          <cell r="X178">
            <v>3580</v>
          </cell>
          <cell r="Y178">
            <v>-16412.5</v>
          </cell>
          <cell r="Z178">
            <v>-3904</v>
          </cell>
          <cell r="AA178">
            <v>448.5</v>
          </cell>
          <cell r="AB178">
            <v>5182</v>
          </cell>
          <cell r="AC178">
            <v>11739.09999999986</v>
          </cell>
          <cell r="AD178">
            <v>10199.599999999627</v>
          </cell>
          <cell r="AE178">
            <v>83552</v>
          </cell>
          <cell r="AF178">
            <v>33401.5</v>
          </cell>
          <cell r="AG178">
            <v>12645.799999999814</v>
          </cell>
          <cell r="AH178">
            <v>6013.4000000003725</v>
          </cell>
          <cell r="AI178">
            <v>5196</v>
          </cell>
          <cell r="AJ178">
            <v>13006</v>
          </cell>
          <cell r="AK178">
            <v>1885</v>
          </cell>
          <cell r="AL178">
            <v>-15885</v>
          </cell>
          <cell r="AM178">
            <v>-11202</v>
          </cell>
          <cell r="AN178">
            <v>1082.5</v>
          </cell>
          <cell r="AO178">
            <v>7701.5</v>
          </cell>
          <cell r="AP178">
            <v>15870.799999999814</v>
          </cell>
          <cell r="AQ178">
            <v>13836.5</v>
          </cell>
          <cell r="AR178">
            <v>97023.5</v>
          </cell>
          <cell r="AS178">
            <v>36467</v>
          </cell>
          <cell r="AT178">
            <v>17244</v>
          </cell>
          <cell r="AU178">
            <v>11407.5</v>
          </cell>
          <cell r="AV178">
            <v>6610</v>
          </cell>
          <cell r="AW178">
            <v>11693</v>
          </cell>
          <cell r="AX178">
            <v>2653</v>
          </cell>
          <cell r="AY178">
            <v>-14080.5</v>
          </cell>
          <cell r="AZ178">
            <v>-8106</v>
          </cell>
          <cell r="BA178">
            <v>-870.5</v>
          </cell>
          <cell r="BB178">
            <v>5216.5</v>
          </cell>
          <cell r="BC178">
            <v>11444</v>
          </cell>
          <cell r="BD178">
            <v>17345.5</v>
          </cell>
          <cell r="BE178">
            <v>108857.69999998808</v>
          </cell>
          <cell r="BF178">
            <v>32942</v>
          </cell>
          <cell r="BG178">
            <v>20393.5</v>
          </cell>
          <cell r="BH178">
            <v>10543.5</v>
          </cell>
          <cell r="BI178">
            <v>7982.5</v>
          </cell>
          <cell r="BJ178">
            <v>17638</v>
          </cell>
          <cell r="BK178">
            <v>1920</v>
          </cell>
          <cell r="BL178">
            <v>-12121.700000000186</v>
          </cell>
          <cell r="BM178">
            <v>-6703</v>
          </cell>
          <cell r="BN178">
            <v>1931.5</v>
          </cell>
          <cell r="BO178">
            <v>4985</v>
          </cell>
          <cell r="BP178">
            <v>9193.4000000001397</v>
          </cell>
          <cell r="BQ178">
            <v>20153</v>
          </cell>
          <cell r="BR178">
            <v>53633</v>
          </cell>
          <cell r="BS178">
            <v>16643</v>
          </cell>
          <cell r="BT178">
            <v>17003</v>
          </cell>
          <cell r="BU178">
            <v>7038</v>
          </cell>
          <cell r="BV178">
            <v>8056</v>
          </cell>
          <cell r="BW178">
            <v>15574</v>
          </cell>
          <cell r="BX178">
            <v>-3399</v>
          </cell>
          <cell r="BY178">
            <v>-16041</v>
          </cell>
          <cell r="BZ178">
            <v>-12496</v>
          </cell>
          <cell r="CA178">
            <v>1143</v>
          </cell>
          <cell r="CB178">
            <v>5515</v>
          </cell>
          <cell r="CC178">
            <v>15736</v>
          </cell>
          <cell r="CD178">
            <v>-1139</v>
          </cell>
          <cell r="CE178">
            <v>56607.20000000298</v>
          </cell>
          <cell r="CF178">
            <v>23322</v>
          </cell>
          <cell r="CG178">
            <v>15954</v>
          </cell>
          <cell r="CH178">
            <v>8919.5</v>
          </cell>
          <cell r="CI178">
            <v>8315</v>
          </cell>
          <cell r="CJ178">
            <v>14332</v>
          </cell>
          <cell r="CK178">
            <v>3178</v>
          </cell>
          <cell r="CL178">
            <v>-21972</v>
          </cell>
          <cell r="CM178">
            <v>-15460</v>
          </cell>
          <cell r="CN178">
            <v>3955</v>
          </cell>
          <cell r="CO178">
            <v>-3084</v>
          </cell>
          <cell r="CP178">
            <v>17441.200000000186</v>
          </cell>
          <cell r="CQ178">
            <v>1706.5</v>
          </cell>
          <cell r="CR178">
            <v>55481</v>
          </cell>
          <cell r="CS178">
            <v>23394</v>
          </cell>
          <cell r="CT178">
            <v>9092.5</v>
          </cell>
          <cell r="CU178">
            <v>10425</v>
          </cell>
          <cell r="CV178">
            <v>5965</v>
          </cell>
          <cell r="CW178">
            <v>15058</v>
          </cell>
          <cell r="CX178">
            <v>-1999</v>
          </cell>
          <cell r="CY178">
            <v>-13826.5</v>
          </cell>
          <cell r="CZ178">
            <v>-16682</v>
          </cell>
          <cell r="DA178">
            <v>3223</v>
          </cell>
          <cell r="DB178">
            <v>-6013</v>
          </cell>
          <cell r="DC178">
            <v>19484</v>
          </cell>
          <cell r="DD178">
            <v>7360</v>
          </cell>
          <cell r="DE178">
            <v>75869</v>
          </cell>
          <cell r="DF178">
            <v>27964</v>
          </cell>
          <cell r="DG178">
            <v>18221</v>
          </cell>
          <cell r="DH178">
            <v>10818.5</v>
          </cell>
          <cell r="DI178">
            <v>11375</v>
          </cell>
          <cell r="DJ178">
            <v>14116</v>
          </cell>
          <cell r="DK178">
            <v>-2052</v>
          </cell>
          <cell r="DL178">
            <v>-17965</v>
          </cell>
          <cell r="DM178">
            <v>-20458</v>
          </cell>
          <cell r="DN178">
            <v>-3242</v>
          </cell>
          <cell r="DO178">
            <v>-3987</v>
          </cell>
          <cell r="DP178">
            <v>28010.5</v>
          </cell>
          <cell r="DQ178">
            <v>13068</v>
          </cell>
          <cell r="DR178">
            <v>183512</v>
          </cell>
          <cell r="DS178">
            <v>37992</v>
          </cell>
          <cell r="DT178">
            <v>31402</v>
          </cell>
          <cell r="DU178">
            <v>17797</v>
          </cell>
          <cell r="DV178">
            <v>11599</v>
          </cell>
          <cell r="DW178">
            <v>26444</v>
          </cell>
          <cell r="DX178">
            <v>17410</v>
          </cell>
          <cell r="DY178">
            <v>12896</v>
          </cell>
          <cell r="DZ178">
            <v>-5428</v>
          </cell>
          <cell r="EA178">
            <v>-8574</v>
          </cell>
          <cell r="EB178">
            <v>-6562</v>
          </cell>
          <cell r="EC178">
            <v>33182</v>
          </cell>
          <cell r="ED178">
            <v>15354</v>
          </cell>
          <cell r="EE178">
            <v>0</v>
          </cell>
        </row>
        <row r="179">
          <cell r="F179">
            <v>3468</v>
          </cell>
          <cell r="G179">
            <v>2856.2600000000093</v>
          </cell>
          <cell r="H179">
            <v>5582.7000000001863</v>
          </cell>
          <cell r="I179">
            <v>2718.8000000000466</v>
          </cell>
          <cell r="J179">
            <v>1403.8549999999814</v>
          </cell>
          <cell r="K179">
            <v>181.81000000005588</v>
          </cell>
          <cell r="L179">
            <v>113.46999999997206</v>
          </cell>
          <cell r="M179">
            <v>-21.336999999999534</v>
          </cell>
          <cell r="N179">
            <v>-5446.392000000109</v>
          </cell>
          <cell r="O179">
            <v>-2140.2049999998417</v>
          </cell>
          <cell r="P179">
            <v>8297.2504999999655</v>
          </cell>
          <cell r="Q179">
            <v>7397.0740000000224</v>
          </cell>
          <cell r="R179">
            <v>40499.477499995381</v>
          </cell>
          <cell r="S179">
            <v>8568.7129999999888</v>
          </cell>
          <cell r="T179">
            <v>6113.4000000001397</v>
          </cell>
          <cell r="U179">
            <v>1271.1999999999534</v>
          </cell>
          <cell r="V179">
            <v>4094.5670000002719</v>
          </cell>
          <cell r="W179">
            <v>1895.7119999998249</v>
          </cell>
          <cell r="X179">
            <v>-834.7785000000149</v>
          </cell>
          <cell r="Y179">
            <v>6302.8399999999674</v>
          </cell>
          <cell r="Z179">
            <v>4451.9189999999944</v>
          </cell>
          <cell r="AA179">
            <v>-1879.9000000001397</v>
          </cell>
          <cell r="AB179">
            <v>-3327.1000000000931</v>
          </cell>
          <cell r="AC179">
            <v>5729.4810000001453</v>
          </cell>
          <cell r="AD179">
            <v>8113.4239999996498</v>
          </cell>
          <cell r="AE179">
            <v>46144.336500000209</v>
          </cell>
          <cell r="AF179">
            <v>7335.5520000001416</v>
          </cell>
          <cell r="AG179">
            <v>4759.0749999997206</v>
          </cell>
          <cell r="AH179">
            <v>4651.7909999997355</v>
          </cell>
          <cell r="AI179">
            <v>5213.9174999999814</v>
          </cell>
          <cell r="AJ179">
            <v>3395.8319999999367</v>
          </cell>
          <cell r="AK179">
            <v>577.6929999999702</v>
          </cell>
          <cell r="AL179">
            <v>153.72599999996601</v>
          </cell>
          <cell r="AM179">
            <v>4373.75</v>
          </cell>
          <cell r="AN179">
            <v>744.32099999999627</v>
          </cell>
          <cell r="AO179">
            <v>-980.12899999995716</v>
          </cell>
          <cell r="AP179">
            <v>8801.3220000001602</v>
          </cell>
          <cell r="AQ179">
            <v>7117.4860000000335</v>
          </cell>
          <cell r="AR179">
            <v>38073.104000002146</v>
          </cell>
          <cell r="AS179">
            <v>11443.955000000075</v>
          </cell>
          <cell r="AT179">
            <v>10707.074000000022</v>
          </cell>
          <cell r="AU179">
            <v>7160.6439999998547</v>
          </cell>
          <cell r="AV179">
            <v>4008</v>
          </cell>
          <cell r="AW179">
            <v>4115</v>
          </cell>
          <cell r="AX179">
            <v>304.26800000015646</v>
          </cell>
          <cell r="AY179">
            <v>2944.9000000000233</v>
          </cell>
          <cell r="AZ179">
            <v>-17091.316999999923</v>
          </cell>
          <cell r="BA179">
            <v>-4419.8000000000466</v>
          </cell>
          <cell r="BB179">
            <v>-284.79999999981374</v>
          </cell>
          <cell r="BC179">
            <v>14342.197000000626</v>
          </cell>
          <cell r="BD179">
            <v>4842.9830000004731</v>
          </cell>
          <cell r="BE179">
            <v>60385.174000002444</v>
          </cell>
          <cell r="BF179">
            <v>12255.897999999579</v>
          </cell>
          <cell r="BG179">
            <v>9253.1549999997951</v>
          </cell>
          <cell r="BH179">
            <v>6042.8670000000857</v>
          </cell>
          <cell r="BI179">
            <v>5170.7719999998808</v>
          </cell>
          <cell r="BJ179">
            <v>3132.6929999999702</v>
          </cell>
          <cell r="BK179">
            <v>-3773.6450000000186</v>
          </cell>
          <cell r="BL179">
            <v>7329.7200000000885</v>
          </cell>
          <cell r="BM179">
            <v>-2822.0570000000298</v>
          </cell>
          <cell r="BN179">
            <v>-4501.8210000004619</v>
          </cell>
          <cell r="BO179">
            <v>-4442.973000000231</v>
          </cell>
          <cell r="BP179">
            <v>11215.072999999858</v>
          </cell>
          <cell r="BQ179">
            <v>21525.492000000551</v>
          </cell>
          <cell r="BR179">
            <v>35602.904000014067</v>
          </cell>
          <cell r="BS179">
            <v>6085.4280000003055</v>
          </cell>
          <cell r="BT179">
            <v>8359.9999999995343</v>
          </cell>
          <cell r="BU179">
            <v>9997.8770000003278</v>
          </cell>
          <cell r="BV179">
            <v>5180.7000000001863</v>
          </cell>
          <cell r="BW179">
            <v>3684</v>
          </cell>
          <cell r="BX179">
            <v>-174.79999999981374</v>
          </cell>
          <cell r="BY179">
            <v>-3063.2849999999162</v>
          </cell>
          <cell r="BZ179">
            <v>19500.797999999952</v>
          </cell>
          <cell r="CA179">
            <v>-8016.8910000000615</v>
          </cell>
          <cell r="CB179">
            <v>-5680.7879999997094</v>
          </cell>
          <cell r="CC179">
            <v>3415.7000000001863</v>
          </cell>
          <cell r="CD179">
            <v>-3685.8349999999627</v>
          </cell>
          <cell r="CE179">
            <v>38400.834199994802</v>
          </cell>
          <cell r="CF179">
            <v>4915.5140000004321</v>
          </cell>
          <cell r="CG179">
            <v>4132.4029999999329</v>
          </cell>
          <cell r="CH179">
            <v>11751</v>
          </cell>
          <cell r="CI179">
            <v>10050.350000000093</v>
          </cell>
          <cell r="CJ179">
            <v>2605.5</v>
          </cell>
          <cell r="CK179">
            <v>-5234.7867999998853</v>
          </cell>
          <cell r="CL179">
            <v>3173.2600000000093</v>
          </cell>
          <cell r="CM179">
            <v>1552.8690000001807</v>
          </cell>
          <cell r="CN179">
            <v>-4786.1220000002068</v>
          </cell>
          <cell r="CO179">
            <v>1159.5279999999329</v>
          </cell>
          <cell r="CP179">
            <v>8267.1019999999553</v>
          </cell>
          <cell r="CQ179">
            <v>814.21700000017881</v>
          </cell>
          <cell r="CR179">
            <v>38267.200000010431</v>
          </cell>
          <cell r="CS179">
            <v>5174.4689999995753</v>
          </cell>
          <cell r="CT179">
            <v>10728.5</v>
          </cell>
          <cell r="CU179">
            <v>7312.441000000108</v>
          </cell>
          <cell r="CV179">
            <v>9129.9399999999441</v>
          </cell>
          <cell r="CW179">
            <v>4879.8590000001714</v>
          </cell>
          <cell r="CX179">
            <v>455</v>
          </cell>
          <cell r="CY179">
            <v>4440.2959999998566</v>
          </cell>
          <cell r="CZ179">
            <v>-2980.5700000000652</v>
          </cell>
          <cell r="DA179">
            <v>-5054.5</v>
          </cell>
          <cell r="DB179">
            <v>4114.4569999999367</v>
          </cell>
          <cell r="DC179">
            <v>4664.2029999997467</v>
          </cell>
          <cell r="DD179">
            <v>-4596.894999999553</v>
          </cell>
          <cell r="DE179">
            <v>35297.733000010252</v>
          </cell>
          <cell r="DF179">
            <v>10455.237999999896</v>
          </cell>
          <cell r="DG179">
            <v>7034.543000000529</v>
          </cell>
          <cell r="DH179">
            <v>4297.6329999999143</v>
          </cell>
          <cell r="DI179">
            <v>4885.9500000001863</v>
          </cell>
          <cell r="DJ179">
            <v>2330.0300000002608</v>
          </cell>
          <cell r="DK179">
            <v>2694.2999999998137</v>
          </cell>
          <cell r="DL179">
            <v>-13147.940000000177</v>
          </cell>
          <cell r="DM179">
            <v>7172.7070000004023</v>
          </cell>
          <cell r="DN179">
            <v>-6300.936999999918</v>
          </cell>
          <cell r="DO179">
            <v>4069.313000000082</v>
          </cell>
          <cell r="DP179">
            <v>6563.5</v>
          </cell>
          <cell r="DQ179">
            <v>5243.3959999997169</v>
          </cell>
          <cell r="DR179">
            <v>18920.925999984145</v>
          </cell>
          <cell r="DS179">
            <v>959.59999999962747</v>
          </cell>
          <cell r="DT179">
            <v>1122.1999999992549</v>
          </cell>
          <cell r="DU179">
            <v>8942.8300000000745</v>
          </cell>
          <cell r="DV179">
            <v>12854.549999999814</v>
          </cell>
          <cell r="DW179">
            <v>1465.3799999998882</v>
          </cell>
          <cell r="DX179">
            <v>-7084.2900000000373</v>
          </cell>
          <cell r="DY179">
            <v>-13891.110000001267</v>
          </cell>
          <cell r="DZ179">
            <v>3937.5</v>
          </cell>
          <cell r="EA179">
            <v>1879.6100000003353</v>
          </cell>
          <cell r="EB179">
            <v>9708.2299999995157</v>
          </cell>
          <cell r="EC179">
            <v>-199.50399999972433</v>
          </cell>
          <cell r="ED179">
            <v>-774.07000000029802</v>
          </cell>
          <cell r="EE179">
            <v>0</v>
          </cell>
        </row>
        <row r="180">
          <cell r="F180">
            <v>81.718000000000757</v>
          </cell>
          <cell r="G180">
            <v>277.39300000000003</v>
          </cell>
          <cell r="H180">
            <v>0</v>
          </cell>
          <cell r="I180">
            <v>41.845000000001164</v>
          </cell>
          <cell r="J180">
            <v>18.103000000002794</v>
          </cell>
          <cell r="K180">
            <v>-108.78100000000086</v>
          </cell>
          <cell r="L180">
            <v>32.457000000002154</v>
          </cell>
          <cell r="M180">
            <v>64.059999999997672</v>
          </cell>
          <cell r="N180">
            <v>-310.23700000000099</v>
          </cell>
          <cell r="O180">
            <v>-39.889999999999418</v>
          </cell>
          <cell r="P180">
            <v>-16.484000000000378</v>
          </cell>
          <cell r="Q180">
            <v>33.98700000000099</v>
          </cell>
          <cell r="R180">
            <v>1019.015000000014</v>
          </cell>
          <cell r="S180">
            <v>232.91999999999825</v>
          </cell>
          <cell r="T180">
            <v>-11.410000000003492</v>
          </cell>
          <cell r="U180">
            <v>-224.28900000000067</v>
          </cell>
          <cell r="V180">
            <v>79.294999999998254</v>
          </cell>
          <cell r="W180">
            <v>0</v>
          </cell>
          <cell r="X180">
            <v>-84.984000000004016</v>
          </cell>
          <cell r="Y180">
            <v>438.26400000001013</v>
          </cell>
          <cell r="Z180">
            <v>113.86999999999534</v>
          </cell>
          <cell r="AA180">
            <v>0</v>
          </cell>
          <cell r="AB180">
            <v>19.328000000001339</v>
          </cell>
          <cell r="AC180">
            <v>483.32700000000477</v>
          </cell>
          <cell r="AD180">
            <v>-27.306000000004133</v>
          </cell>
          <cell r="AE180">
            <v>748.32899999991059</v>
          </cell>
          <cell r="AF180">
            <v>295.54300000000512</v>
          </cell>
          <cell r="AG180">
            <v>-54.783000000003085</v>
          </cell>
          <cell r="AH180">
            <v>226.3070000000007</v>
          </cell>
          <cell r="AI180">
            <v>127.17199999999866</v>
          </cell>
          <cell r="AJ180">
            <v>615.17799999999988</v>
          </cell>
          <cell r="AK180">
            <v>56.110000000000582</v>
          </cell>
          <cell r="AL180">
            <v>-148.97000000000116</v>
          </cell>
          <cell r="AM180">
            <v>-313.02000000000407</v>
          </cell>
          <cell r="AN180">
            <v>-117.0399999999936</v>
          </cell>
          <cell r="AO180">
            <v>9.8000000000029104</v>
          </cell>
          <cell r="AP180">
            <v>56.24199999999837</v>
          </cell>
          <cell r="AQ180">
            <v>-4.2099999999991269</v>
          </cell>
          <cell r="AR180">
            <v>1708.4450000000652</v>
          </cell>
          <cell r="AS180">
            <v>493.61299999999756</v>
          </cell>
          <cell r="AT180">
            <v>488.70499999999447</v>
          </cell>
          <cell r="AU180">
            <v>147.65999999999622</v>
          </cell>
          <cell r="AV180">
            <v>116.08599999999569</v>
          </cell>
          <cell r="AW180">
            <v>-156.70999999999185</v>
          </cell>
          <cell r="AX180">
            <v>75.296999999998661</v>
          </cell>
          <cell r="AY180">
            <v>49</v>
          </cell>
          <cell r="AZ180">
            <v>0</v>
          </cell>
          <cell r="BA180">
            <v>4.8300000000017462</v>
          </cell>
          <cell r="BB180">
            <v>0</v>
          </cell>
          <cell r="BC180">
            <v>180.49499999999534</v>
          </cell>
          <cell r="BD180">
            <v>309.46899999999732</v>
          </cell>
          <cell r="BE180">
            <v>-116.78599999996368</v>
          </cell>
          <cell r="BF180">
            <v>116.90200000000186</v>
          </cell>
          <cell r="BG180">
            <v>0</v>
          </cell>
          <cell r="BH180">
            <v>-32.851000000002387</v>
          </cell>
          <cell r="BI180">
            <v>-197.49699999999939</v>
          </cell>
          <cell r="BJ180">
            <v>168.31999999999243</v>
          </cell>
          <cell r="BK180">
            <v>0</v>
          </cell>
          <cell r="BL180">
            <v>-13.240000000005239</v>
          </cell>
          <cell r="BM180">
            <v>-178.11000000000058</v>
          </cell>
          <cell r="BN180">
            <v>-88.814999999987776</v>
          </cell>
          <cell r="BO180">
            <v>-236.44999999999709</v>
          </cell>
          <cell r="BP180">
            <v>370.12999999999738</v>
          </cell>
          <cell r="BQ180">
            <v>-25.17500000000291</v>
          </cell>
          <cell r="BR180">
            <v>-167.98499999998603</v>
          </cell>
          <cell r="BS180">
            <v>162.66999999999825</v>
          </cell>
          <cell r="BT180">
            <v>303.06500000000233</v>
          </cell>
          <cell r="BU180">
            <v>128.37199999999575</v>
          </cell>
          <cell r="BV180">
            <v>0</v>
          </cell>
          <cell r="BW180">
            <v>0</v>
          </cell>
          <cell r="BX180">
            <v>-60.609000000000378</v>
          </cell>
          <cell r="BY180">
            <v>29.730000000010477</v>
          </cell>
          <cell r="BZ180">
            <v>173.67999999999302</v>
          </cell>
          <cell r="CA180">
            <v>-609.53500000000349</v>
          </cell>
          <cell r="CB180">
            <v>-251.98999999999069</v>
          </cell>
          <cell r="CC180">
            <v>-92.633999999998196</v>
          </cell>
          <cell r="CD180">
            <v>49.26600000000326</v>
          </cell>
          <cell r="CE180">
            <v>286.67999999993481</v>
          </cell>
          <cell r="CF180">
            <v>27.029999999998836</v>
          </cell>
          <cell r="CG180">
            <v>232.23500000000058</v>
          </cell>
          <cell r="CH180">
            <v>479.63700000000244</v>
          </cell>
          <cell r="CI180">
            <v>-106.66800000000512</v>
          </cell>
          <cell r="CJ180">
            <v>-286.36999999999534</v>
          </cell>
          <cell r="CK180">
            <v>-327.56199999999808</v>
          </cell>
          <cell r="CL180">
            <v>-132.80999999999767</v>
          </cell>
          <cell r="CM180">
            <v>-515.97000000000116</v>
          </cell>
          <cell r="CN180">
            <v>-36.989999999990687</v>
          </cell>
          <cell r="CO180">
            <v>377.56500000000233</v>
          </cell>
          <cell r="CP180">
            <v>235.23099999999977</v>
          </cell>
          <cell r="CQ180">
            <v>341.35199999999895</v>
          </cell>
          <cell r="CR180">
            <v>-292.48800000012852</v>
          </cell>
          <cell r="CS180">
            <v>145.53900000000431</v>
          </cell>
          <cell r="CT180">
            <v>-1.1950000000069849</v>
          </cell>
          <cell r="CU180">
            <v>341.0049999999901</v>
          </cell>
          <cell r="CV180">
            <v>241.00999999999476</v>
          </cell>
          <cell r="CW180">
            <v>6.2799999999988358</v>
          </cell>
          <cell r="CX180">
            <v>-139.14600000000064</v>
          </cell>
          <cell r="CY180">
            <v>-272.01999999998952</v>
          </cell>
          <cell r="CZ180">
            <v>-393.6699999999837</v>
          </cell>
          <cell r="DA180">
            <v>-23.520000000004075</v>
          </cell>
          <cell r="DB180">
            <v>270.10899999999674</v>
          </cell>
          <cell r="DC180">
            <v>-15.676000000006752</v>
          </cell>
          <cell r="DD180">
            <v>-451.2039999999979</v>
          </cell>
          <cell r="DE180">
            <v>-614.52000000001863</v>
          </cell>
          <cell r="DF180">
            <v>374.11000000000058</v>
          </cell>
          <cell r="DG180">
            <v>24.960999999995693</v>
          </cell>
          <cell r="DH180">
            <v>331.35399999999936</v>
          </cell>
          <cell r="DI180">
            <v>0</v>
          </cell>
          <cell r="DJ180">
            <v>-142.71500000001106</v>
          </cell>
          <cell r="DK180">
            <v>-326.19900000000052</v>
          </cell>
          <cell r="DL180">
            <v>-148.85999999998603</v>
          </cell>
          <cell r="DM180">
            <v>-728.0800000000163</v>
          </cell>
          <cell r="DN180">
            <v>68.80000000000291</v>
          </cell>
          <cell r="DO180">
            <v>-164.90499999999884</v>
          </cell>
          <cell r="DP180">
            <v>-73.745999999999185</v>
          </cell>
          <cell r="DQ180">
            <v>170.76000000000931</v>
          </cell>
          <cell r="DR180">
            <v>837.02000000048429</v>
          </cell>
          <cell r="DS180">
            <v>88.779999999998836</v>
          </cell>
          <cell r="DT180">
            <v>296.12000000002445</v>
          </cell>
          <cell r="DU180">
            <v>-94.220000000001164</v>
          </cell>
          <cell r="DV180">
            <v>219.97000000000116</v>
          </cell>
          <cell r="DW180">
            <v>-9.7300000000104774</v>
          </cell>
          <cell r="DX180">
            <v>-275.95999999999185</v>
          </cell>
          <cell r="DY180">
            <v>248.15999999997439</v>
          </cell>
          <cell r="DZ180">
            <v>147.25</v>
          </cell>
          <cell r="EA180">
            <v>-89.480000000010477</v>
          </cell>
          <cell r="EB180">
            <v>323.52999999999884</v>
          </cell>
          <cell r="EC180">
            <v>-247.94000000000233</v>
          </cell>
          <cell r="ED180">
            <v>230.53999999997905</v>
          </cell>
          <cell r="EE180">
            <v>0</v>
          </cell>
        </row>
        <row r="181">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row>
        <row r="182">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row>
        <row r="183">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row>
        <row r="184">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row>
        <row r="185">
          <cell r="F185">
            <v>15583.191999999806</v>
          </cell>
          <cell r="G185">
            <v>9875.9429999990389</v>
          </cell>
          <cell r="H185">
            <v>18955.770000000484</v>
          </cell>
          <cell r="I185">
            <v>15347.530000000261</v>
          </cell>
          <cell r="J185">
            <v>12437.577999997884</v>
          </cell>
          <cell r="K185">
            <v>1235.0029999967664</v>
          </cell>
          <cell r="L185">
            <v>-13462.793000000529</v>
          </cell>
          <cell r="M185">
            <v>-103.49200000055134</v>
          </cell>
          <cell r="N185">
            <v>-11523.98399999924</v>
          </cell>
          <cell r="O185">
            <v>5492.7050000019372</v>
          </cell>
          <cell r="P185">
            <v>17609.699699999765</v>
          </cell>
          <cell r="Q185">
            <v>12611.310999999754</v>
          </cell>
          <cell r="R185">
            <v>134422.42750000954</v>
          </cell>
          <cell r="S185">
            <v>35061.273000000045</v>
          </cell>
          <cell r="T185">
            <v>18024.609999999404</v>
          </cell>
          <cell r="U185">
            <v>8883.9209999991581</v>
          </cell>
          <cell r="V185">
            <v>15574.691999999806</v>
          </cell>
          <cell r="W185">
            <v>16034.402000002563</v>
          </cell>
          <cell r="X185">
            <v>8034.4375</v>
          </cell>
          <cell r="Y185">
            <v>-11252.506000000983</v>
          </cell>
          <cell r="Z185">
            <v>-6019.9810000024736</v>
          </cell>
          <cell r="AA185">
            <v>-12077.819000000134</v>
          </cell>
          <cell r="AB185">
            <v>1253.1280000004917</v>
          </cell>
          <cell r="AC185">
            <v>27379.552000001073</v>
          </cell>
          <cell r="AD185">
            <v>33526.718000000343</v>
          </cell>
          <cell r="AE185">
            <v>167000.25850000978</v>
          </cell>
          <cell r="AF185">
            <v>46227.045000001788</v>
          </cell>
          <cell r="AG185">
            <v>28278.591999998316</v>
          </cell>
          <cell r="AH185">
            <v>13806.417999999598</v>
          </cell>
          <cell r="AI185">
            <v>12874.619499998167</v>
          </cell>
          <cell r="AJ185">
            <v>17112.019999999553</v>
          </cell>
          <cell r="AK185">
            <v>8810.5130000002682</v>
          </cell>
          <cell r="AL185">
            <v>-15183.684000000358</v>
          </cell>
          <cell r="AM185">
            <v>-16319.869999997318</v>
          </cell>
          <cell r="AN185">
            <v>1388.6539999991655</v>
          </cell>
          <cell r="AO185">
            <v>5234.8709999993443</v>
          </cell>
          <cell r="AP185">
            <v>37186.503999999724</v>
          </cell>
          <cell r="AQ185">
            <v>27584.575999999419</v>
          </cell>
          <cell r="AR185">
            <v>194745.81571796536</v>
          </cell>
          <cell r="AS185">
            <v>57644.76800000295</v>
          </cell>
          <cell r="AT185">
            <v>40207.83900000155</v>
          </cell>
          <cell r="AU185">
            <v>20163.10399999842</v>
          </cell>
          <cell r="AV185">
            <v>13750.975999997929</v>
          </cell>
          <cell r="AW185">
            <v>18396.379999995232</v>
          </cell>
          <cell r="AX185">
            <v>2002.9849999956787</v>
          </cell>
          <cell r="AY185">
            <v>-13094.679999999702</v>
          </cell>
          <cell r="AZ185">
            <v>-5612.9270000047982</v>
          </cell>
          <cell r="BA185">
            <v>-30098.354000000283</v>
          </cell>
          <cell r="BB185">
            <v>4389.8999999985099</v>
          </cell>
          <cell r="BC185">
            <v>33623.690999999642</v>
          </cell>
          <cell r="BD185">
            <v>53372.133718002588</v>
          </cell>
          <cell r="BE185">
            <v>235787.26104000211</v>
          </cell>
          <cell r="BF185">
            <v>65736.719999998808</v>
          </cell>
          <cell r="BG185">
            <v>42804.00500000082</v>
          </cell>
          <cell r="BH185">
            <v>20631.89600000158</v>
          </cell>
          <cell r="BI185">
            <v>14408.815000003204</v>
          </cell>
          <cell r="BJ185">
            <v>21302.013000000268</v>
          </cell>
          <cell r="BK185">
            <v>1436.035000000149</v>
          </cell>
          <cell r="BL185">
            <v>-13764.139999998733</v>
          </cell>
          <cell r="BM185">
            <v>-11940.60699999705</v>
          </cell>
          <cell r="BN185">
            <v>-12299.348999999464</v>
          </cell>
          <cell r="BO185">
            <v>583.07699999958277</v>
          </cell>
          <cell r="BP185">
            <v>32171.980000000447</v>
          </cell>
          <cell r="BQ185">
            <v>74716.81604000181</v>
          </cell>
          <cell r="BR185">
            <v>65968.744000017643</v>
          </cell>
          <cell r="BS185">
            <v>42113.947999998927</v>
          </cell>
          <cell r="BT185">
            <v>35382.935000002384</v>
          </cell>
          <cell r="BU185">
            <v>23066.179000003263</v>
          </cell>
          <cell r="BV185">
            <v>11223.785000000149</v>
          </cell>
          <cell r="BW185">
            <v>25399.740000002086</v>
          </cell>
          <cell r="BX185">
            <v>-2134.2689999975264</v>
          </cell>
          <cell r="BY185">
            <v>-24358.645000003278</v>
          </cell>
          <cell r="BZ185">
            <v>-22018.031999997795</v>
          </cell>
          <cell r="CA185">
            <v>-19762.80900000222</v>
          </cell>
          <cell r="CB185">
            <v>-1705.4780000001192</v>
          </cell>
          <cell r="CC185">
            <v>24019.969999998808</v>
          </cell>
          <cell r="CD185">
            <v>-25258.579999998212</v>
          </cell>
          <cell r="CE185">
            <v>151634.99519997835</v>
          </cell>
          <cell r="CF185">
            <v>49587.083999998868</v>
          </cell>
          <cell r="CG185">
            <v>30542.537999998778</v>
          </cell>
          <cell r="CH185">
            <v>31311.556999998167</v>
          </cell>
          <cell r="CI185">
            <v>20410.832000002265</v>
          </cell>
          <cell r="CJ185">
            <v>20158.150000002235</v>
          </cell>
          <cell r="CK185">
            <v>-2946.9487999975681</v>
          </cell>
          <cell r="CL185">
            <v>-19941.029999999329</v>
          </cell>
          <cell r="CM185">
            <v>-16183.361000008881</v>
          </cell>
          <cell r="CN185">
            <v>-9247.375</v>
          </cell>
          <cell r="CO185">
            <v>3369.0929999984801</v>
          </cell>
          <cell r="CP185">
            <v>33133.087000001222</v>
          </cell>
          <cell r="CQ185">
            <v>11441.368999999017</v>
          </cell>
          <cell r="CR185">
            <v>117808.7310000658</v>
          </cell>
          <cell r="CS185">
            <v>46042.188000001013</v>
          </cell>
          <cell r="CT185">
            <v>35474.965000003576</v>
          </cell>
          <cell r="CU185">
            <v>25370.325999997556</v>
          </cell>
          <cell r="CV185">
            <v>20743.14999999851</v>
          </cell>
          <cell r="CW185">
            <v>20403.73900000751</v>
          </cell>
          <cell r="CX185">
            <v>4971.1040000021458</v>
          </cell>
          <cell r="CY185">
            <v>-21359.263999998569</v>
          </cell>
          <cell r="CZ185">
            <v>-26136.469999995083</v>
          </cell>
          <cell r="DA185">
            <v>-24691.940000001341</v>
          </cell>
          <cell r="DB185">
            <v>-171.09200000017881</v>
          </cell>
          <cell r="DC185">
            <v>34433.344000000507</v>
          </cell>
          <cell r="DD185">
            <v>2728.6810000017285</v>
          </cell>
          <cell r="DE185">
            <v>149689.39700001478</v>
          </cell>
          <cell r="DF185">
            <v>61519.737999998033</v>
          </cell>
          <cell r="DG185">
            <v>34708.25399999693</v>
          </cell>
          <cell r="DH185">
            <v>18438.716999998316</v>
          </cell>
          <cell r="DI185">
            <v>20493.629999998957</v>
          </cell>
          <cell r="DJ185">
            <v>14073.515000000596</v>
          </cell>
          <cell r="DK185">
            <v>-4876.5989999957383</v>
          </cell>
          <cell r="DL185">
            <v>-27233.469999998808</v>
          </cell>
          <cell r="DM185">
            <v>-34618.313000001013</v>
          </cell>
          <cell r="DN185">
            <v>-19633.613000001758</v>
          </cell>
          <cell r="DO185">
            <v>3835.4079999998212</v>
          </cell>
          <cell r="DP185">
            <v>52648.924000002444</v>
          </cell>
          <cell r="DQ185">
            <v>30333.206000000238</v>
          </cell>
          <cell r="DR185">
            <v>258153.93599998951</v>
          </cell>
          <cell r="DS185">
            <v>66173.379999995232</v>
          </cell>
          <cell r="DT185">
            <v>56306.420000001788</v>
          </cell>
          <cell r="DU185">
            <v>50965.710000008345</v>
          </cell>
          <cell r="DV185">
            <v>52082.520000003278</v>
          </cell>
          <cell r="DW185">
            <v>30883.64999999851</v>
          </cell>
          <cell r="DX185">
            <v>8522.6499999985099</v>
          </cell>
          <cell r="DY185">
            <v>-33590.25</v>
          </cell>
          <cell r="DZ185">
            <v>-46579.70000000298</v>
          </cell>
          <cell r="EA185">
            <v>-20161.519999995828</v>
          </cell>
          <cell r="EB185">
            <v>11173.460000000894</v>
          </cell>
          <cell r="EC185">
            <v>65476.105999998748</v>
          </cell>
          <cell r="ED185">
            <v>16901.510000005364</v>
          </cell>
          <cell r="EE185">
            <v>0</v>
          </cell>
        </row>
        <row r="186">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row>
        <row r="187">
          <cell r="F187">
            <v>15583.191999997944</v>
          </cell>
          <cell r="G187">
            <v>9875.9429999962449</v>
          </cell>
          <cell r="H187">
            <v>18955.770000003278</v>
          </cell>
          <cell r="I187">
            <v>15347.530000001192</v>
          </cell>
          <cell r="J187">
            <v>12437.577999994159</v>
          </cell>
          <cell r="K187">
            <v>1235.0029999986291</v>
          </cell>
          <cell r="L187">
            <v>-13462.792999997735</v>
          </cell>
          <cell r="M187">
            <v>-103.4919999986887</v>
          </cell>
          <cell r="N187">
            <v>-11523.983999997377</v>
          </cell>
          <cell r="O187">
            <v>5492.7049999982119</v>
          </cell>
          <cell r="P187">
            <v>17609.699699997902</v>
          </cell>
          <cell r="Q187">
            <v>12611.311000004411</v>
          </cell>
          <cell r="R187">
            <v>134422.42749994993</v>
          </cell>
          <cell r="S187">
            <v>35061.273000001907</v>
          </cell>
          <cell r="T187">
            <v>18024.609999999404</v>
          </cell>
          <cell r="U187">
            <v>8883.9209999963641</v>
          </cell>
          <cell r="V187">
            <v>15574.691999994218</v>
          </cell>
          <cell r="W187">
            <v>16034.402000002563</v>
          </cell>
          <cell r="X187">
            <v>8034.4375</v>
          </cell>
          <cell r="Y187">
            <v>-11252.505999997258</v>
          </cell>
          <cell r="Z187">
            <v>-6019.9809999987483</v>
          </cell>
          <cell r="AA187">
            <v>-12077.818999998271</v>
          </cell>
          <cell r="AB187">
            <v>1253.1279999986291</v>
          </cell>
          <cell r="AC187">
            <v>27379.552000001073</v>
          </cell>
          <cell r="AD187">
            <v>33526.718000002205</v>
          </cell>
          <cell r="AE187">
            <v>167000.25850009918</v>
          </cell>
          <cell r="AF187">
            <v>46227.045000001788</v>
          </cell>
          <cell r="AG187">
            <v>28278.592000000179</v>
          </cell>
          <cell r="AH187">
            <v>13806.417999997735</v>
          </cell>
          <cell r="AI187">
            <v>12874.619499996305</v>
          </cell>
          <cell r="AJ187">
            <v>17112.019999995828</v>
          </cell>
          <cell r="AK187">
            <v>8810.5130000039935</v>
          </cell>
          <cell r="AL187">
            <v>-15183.684000000358</v>
          </cell>
          <cell r="AM187">
            <v>-16319.870000004768</v>
          </cell>
          <cell r="AN187">
            <v>1388.6539999991655</v>
          </cell>
          <cell r="AO187">
            <v>5234.8709999993443</v>
          </cell>
          <cell r="AP187">
            <v>37186.504000000656</v>
          </cell>
          <cell r="AQ187">
            <v>27584.575999997556</v>
          </cell>
          <cell r="AR187">
            <v>194745.81571799517</v>
          </cell>
          <cell r="AS187">
            <v>57644.767999999225</v>
          </cell>
          <cell r="AT187">
            <v>40207.83900000155</v>
          </cell>
          <cell r="AU187">
            <v>20163.104000002146</v>
          </cell>
          <cell r="AV187">
            <v>13750.975999996066</v>
          </cell>
          <cell r="AW187">
            <v>18396.379999995232</v>
          </cell>
          <cell r="AX187">
            <v>2002.9849999919534</v>
          </cell>
          <cell r="AY187">
            <v>-13094.679999999702</v>
          </cell>
          <cell r="AZ187">
            <v>-5612.9270000085235</v>
          </cell>
          <cell r="BA187">
            <v>-30098.353999994695</v>
          </cell>
          <cell r="BB187">
            <v>4389.8999999985099</v>
          </cell>
          <cell r="BC187">
            <v>33623.690999999642</v>
          </cell>
          <cell r="BD187">
            <v>53372.133718006313</v>
          </cell>
          <cell r="BE187">
            <v>235787.2610399127</v>
          </cell>
          <cell r="BF187">
            <v>65736.719999998808</v>
          </cell>
          <cell r="BG187">
            <v>42804.005000002682</v>
          </cell>
          <cell r="BH187">
            <v>20631.895999997854</v>
          </cell>
          <cell r="BI187">
            <v>14408.815000005066</v>
          </cell>
          <cell r="BJ187">
            <v>21302.013000003994</v>
          </cell>
          <cell r="BK187">
            <v>1436.0350000038743</v>
          </cell>
          <cell r="BL187">
            <v>-13764.140000000596</v>
          </cell>
          <cell r="BM187">
            <v>-11940.607000000775</v>
          </cell>
          <cell r="BN187">
            <v>-12299.349000006914</v>
          </cell>
          <cell r="BO187">
            <v>583.07699999958277</v>
          </cell>
          <cell r="BP187">
            <v>32171.980000000447</v>
          </cell>
          <cell r="BQ187">
            <v>74716.81604000926</v>
          </cell>
          <cell r="BR187">
            <v>65968.744000017643</v>
          </cell>
          <cell r="BS187">
            <v>42113.947999998927</v>
          </cell>
          <cell r="BT187">
            <v>35382.935000002384</v>
          </cell>
          <cell r="BU187">
            <v>23066.179000005126</v>
          </cell>
          <cell r="BV187">
            <v>11223.784999996424</v>
          </cell>
          <cell r="BW187">
            <v>25399.740000002086</v>
          </cell>
          <cell r="BX187">
            <v>-2134.2690000012517</v>
          </cell>
          <cell r="BY187">
            <v>-24358.644999995828</v>
          </cell>
          <cell r="BZ187">
            <v>-22018.031999990344</v>
          </cell>
          <cell r="CA187">
            <v>-19762.809000004083</v>
          </cell>
          <cell r="CB187">
            <v>-1705.4780000001192</v>
          </cell>
          <cell r="CC187">
            <v>24019.969999998808</v>
          </cell>
          <cell r="CD187">
            <v>-25258.579999998212</v>
          </cell>
          <cell r="CE187">
            <v>151634.99519985914</v>
          </cell>
          <cell r="CF187">
            <v>49587.083999998868</v>
          </cell>
          <cell r="CG187">
            <v>30542.537999995053</v>
          </cell>
          <cell r="CH187">
            <v>31311.55700000003</v>
          </cell>
          <cell r="CI187">
            <v>20410.832000002265</v>
          </cell>
          <cell r="CJ187">
            <v>20158.14999999851</v>
          </cell>
          <cell r="CK187">
            <v>-2946.9487999975681</v>
          </cell>
          <cell r="CL187">
            <v>-19941.029999993742</v>
          </cell>
          <cell r="CM187">
            <v>-16183.361000016332</v>
          </cell>
          <cell r="CN187">
            <v>-9247.375</v>
          </cell>
          <cell r="CO187">
            <v>3369.0930000022054</v>
          </cell>
          <cell r="CP187">
            <v>33133.087000001222</v>
          </cell>
          <cell r="CQ187">
            <v>11441.368999999017</v>
          </cell>
          <cell r="CR187">
            <v>117808.7310000658</v>
          </cell>
          <cell r="CS187">
            <v>46042.188000001013</v>
          </cell>
          <cell r="CT187">
            <v>35474.965000003576</v>
          </cell>
          <cell r="CU187">
            <v>25370.325999997556</v>
          </cell>
          <cell r="CV187">
            <v>20743.15000000596</v>
          </cell>
          <cell r="CW187">
            <v>20403.73900000751</v>
          </cell>
          <cell r="CX187">
            <v>4971.1040000021458</v>
          </cell>
          <cell r="CY187">
            <v>-21359.263999998569</v>
          </cell>
          <cell r="CZ187">
            <v>-26136.469999998808</v>
          </cell>
          <cell r="DA187">
            <v>-24691.940000005066</v>
          </cell>
          <cell r="DB187">
            <v>-171.09200000017881</v>
          </cell>
          <cell r="DC187">
            <v>34433.344000004232</v>
          </cell>
          <cell r="DD187">
            <v>2728.6810000017285</v>
          </cell>
          <cell r="DE187">
            <v>149689.39700001478</v>
          </cell>
          <cell r="DF187">
            <v>61519.738000005484</v>
          </cell>
          <cell r="DG187">
            <v>34708.25399999693</v>
          </cell>
          <cell r="DH187">
            <v>18438.716999996454</v>
          </cell>
          <cell r="DI187">
            <v>20493.629999995232</v>
          </cell>
          <cell r="DJ187">
            <v>14073.515000000596</v>
          </cell>
          <cell r="DK187">
            <v>-4876.598999992013</v>
          </cell>
          <cell r="DL187">
            <v>-27233.469999998808</v>
          </cell>
          <cell r="DM187">
            <v>-34618.313000001013</v>
          </cell>
          <cell r="DN187">
            <v>-19633.613000001758</v>
          </cell>
          <cell r="DO187">
            <v>3835.4079999998212</v>
          </cell>
          <cell r="DP187">
            <v>52648.924000002444</v>
          </cell>
          <cell r="DQ187">
            <v>30333.206000000238</v>
          </cell>
          <cell r="DR187">
            <v>258153.9359998703</v>
          </cell>
          <cell r="DS187">
            <v>66173.379999995232</v>
          </cell>
          <cell r="DT187">
            <v>56306.420000001788</v>
          </cell>
          <cell r="DU187">
            <v>50965.710000008345</v>
          </cell>
          <cell r="DV187">
            <v>52082.520000003278</v>
          </cell>
          <cell r="DW187">
            <v>30883.65000000596</v>
          </cell>
          <cell r="DX187">
            <v>8522.6499999985099</v>
          </cell>
          <cell r="DY187">
            <v>-33590.25</v>
          </cell>
          <cell r="DZ187">
            <v>-46579.70000000298</v>
          </cell>
          <cell r="EA187">
            <v>-20161.519999995828</v>
          </cell>
          <cell r="EB187">
            <v>11173.460000000894</v>
          </cell>
          <cell r="EC187">
            <v>65476.105999998748</v>
          </cell>
          <cell r="ED187">
            <v>16901.510000005364</v>
          </cell>
          <cell r="EE187">
            <v>0</v>
          </cell>
        </row>
        <row r="188">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row>
        <row r="189">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row>
        <row r="190">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row>
        <row r="191">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row>
        <row r="192">
          <cell r="F192">
            <v>-36.068999999999505</v>
          </cell>
          <cell r="G192">
            <v>76.699000000000524</v>
          </cell>
          <cell r="H192">
            <v>20.587999999999738</v>
          </cell>
          <cell r="I192">
            <v>50.72400000000016</v>
          </cell>
          <cell r="J192">
            <v>0</v>
          </cell>
          <cell r="K192">
            <v>-3.9690000000009604</v>
          </cell>
          <cell r="L192">
            <v>-54.096999999999753</v>
          </cell>
          <cell r="M192">
            <v>-98.968000000000757</v>
          </cell>
          <cell r="N192">
            <v>-6.6990000000005239</v>
          </cell>
          <cell r="O192">
            <v>5.0050000000010186</v>
          </cell>
          <cell r="P192">
            <v>28.895000000000437</v>
          </cell>
          <cell r="Q192">
            <v>-16.245999999999185</v>
          </cell>
          <cell r="R192">
            <v>-38.494999999995343</v>
          </cell>
          <cell r="S192">
            <v>-4.0620000000053551</v>
          </cell>
          <cell r="T192">
            <v>-22.781999999999243</v>
          </cell>
          <cell r="U192">
            <v>84.023999999997613</v>
          </cell>
          <cell r="V192">
            <v>45.308999999997468</v>
          </cell>
          <cell r="W192">
            <v>11.326999999999316</v>
          </cell>
          <cell r="X192">
            <v>-10.950999999997293</v>
          </cell>
          <cell r="Y192">
            <v>-34.483000000000175</v>
          </cell>
          <cell r="Z192">
            <v>-48.459999999999127</v>
          </cell>
          <cell r="AA192">
            <v>-60.059000000001106</v>
          </cell>
          <cell r="AB192">
            <v>-18.409999999999854</v>
          </cell>
          <cell r="AC192">
            <v>14.057000000000698</v>
          </cell>
          <cell r="AD192">
            <v>5.9950000000026193</v>
          </cell>
          <cell r="AE192">
            <v>119.29899999994086</v>
          </cell>
          <cell r="AF192">
            <v>42.330000000001746</v>
          </cell>
          <cell r="AG192">
            <v>30.105999999999767</v>
          </cell>
          <cell r="AH192">
            <v>16.632999999994354</v>
          </cell>
          <cell r="AI192">
            <v>27.691999999999098</v>
          </cell>
          <cell r="AJ192">
            <v>0</v>
          </cell>
          <cell r="AK192">
            <v>0</v>
          </cell>
          <cell r="AL192">
            <v>0</v>
          </cell>
          <cell r="AM192">
            <v>-58.130000000004657</v>
          </cell>
          <cell r="AN192">
            <v>32.769999999996799</v>
          </cell>
          <cell r="AO192">
            <v>20.852999999999156</v>
          </cell>
          <cell r="AP192">
            <v>10.655000000006112</v>
          </cell>
          <cell r="AQ192">
            <v>-3.6100000000005821</v>
          </cell>
          <cell r="AR192">
            <v>-83.953000000001339</v>
          </cell>
          <cell r="AS192">
            <v>0</v>
          </cell>
          <cell r="AT192">
            <v>0</v>
          </cell>
          <cell r="AU192">
            <v>0</v>
          </cell>
          <cell r="AV192">
            <v>0</v>
          </cell>
          <cell r="AW192">
            <v>0</v>
          </cell>
          <cell r="AX192">
            <v>0</v>
          </cell>
          <cell r="AY192">
            <v>0</v>
          </cell>
          <cell r="AZ192">
            <v>0</v>
          </cell>
          <cell r="BA192">
            <v>10.360000000000582</v>
          </cell>
          <cell r="BB192">
            <v>0</v>
          </cell>
          <cell r="BC192">
            <v>-75.061000000000604</v>
          </cell>
          <cell r="BD192">
            <v>-19.251999999999953</v>
          </cell>
          <cell r="BE192">
            <v>-158.84829999999783</v>
          </cell>
          <cell r="BF192">
            <v>0</v>
          </cell>
          <cell r="BG192">
            <v>0</v>
          </cell>
          <cell r="BH192">
            <v>0</v>
          </cell>
          <cell r="BI192">
            <v>0</v>
          </cell>
          <cell r="BJ192">
            <v>0</v>
          </cell>
          <cell r="BK192">
            <v>0</v>
          </cell>
          <cell r="BL192">
            <v>0</v>
          </cell>
          <cell r="BM192">
            <v>0</v>
          </cell>
          <cell r="BN192">
            <v>-29.039000000000669</v>
          </cell>
          <cell r="BO192">
            <v>0</v>
          </cell>
          <cell r="BP192">
            <v>-82.120100000000093</v>
          </cell>
          <cell r="BQ192">
            <v>-47.689200000000255</v>
          </cell>
          <cell r="BR192">
            <v>27.203000000001339</v>
          </cell>
          <cell r="BS192">
            <v>0</v>
          </cell>
          <cell r="BT192">
            <v>0</v>
          </cell>
          <cell r="BU192">
            <v>0</v>
          </cell>
          <cell r="BV192">
            <v>0</v>
          </cell>
          <cell r="BW192">
            <v>0</v>
          </cell>
          <cell r="BX192">
            <v>0</v>
          </cell>
          <cell r="BY192">
            <v>0</v>
          </cell>
          <cell r="BZ192">
            <v>16.009999999998399</v>
          </cell>
          <cell r="CA192">
            <v>0</v>
          </cell>
          <cell r="CB192">
            <v>11.193000000000211</v>
          </cell>
          <cell r="CC192">
            <v>0</v>
          </cell>
          <cell r="CD192">
            <v>0</v>
          </cell>
          <cell r="CE192">
            <v>-25.615200000000186</v>
          </cell>
          <cell r="CF192">
            <v>0</v>
          </cell>
          <cell r="CG192">
            <v>0</v>
          </cell>
          <cell r="CH192">
            <v>0</v>
          </cell>
          <cell r="CI192">
            <v>7.2361999999999398</v>
          </cell>
          <cell r="CJ192">
            <v>0</v>
          </cell>
          <cell r="CK192">
            <v>0</v>
          </cell>
          <cell r="CL192">
            <v>-30.170000000001892</v>
          </cell>
          <cell r="CM192">
            <v>0</v>
          </cell>
          <cell r="CN192">
            <v>-14.125699999999597</v>
          </cell>
          <cell r="CO192">
            <v>11.444299999999885</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row>
        <row r="193">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row>
        <row r="194">
          <cell r="F194">
            <v>-36.06900000013411</v>
          </cell>
          <cell r="G194">
            <v>76.698999999091029</v>
          </cell>
          <cell r="H194">
            <v>20.587999999523163</v>
          </cell>
          <cell r="I194">
            <v>50.723999999463558</v>
          </cell>
          <cell r="J194">
            <v>0</v>
          </cell>
          <cell r="K194">
            <v>-3.9689999986439943</v>
          </cell>
          <cell r="L194">
            <v>-54.097000000998378</v>
          </cell>
          <cell r="M194">
            <v>-98.968000000342727</v>
          </cell>
          <cell r="N194">
            <v>-6.6990000009536743</v>
          </cell>
          <cell r="O194">
            <v>5.0050000008195639</v>
          </cell>
          <cell r="P194">
            <v>28.894999999552965</v>
          </cell>
          <cell r="Q194">
            <v>-16.246000001206994</v>
          </cell>
          <cell r="R194">
            <v>-38.494999974966049</v>
          </cell>
          <cell r="S194">
            <v>-4.0620000008493662</v>
          </cell>
          <cell r="T194">
            <v>-22.781999999657273</v>
          </cell>
          <cell r="U194">
            <v>84.023999998345971</v>
          </cell>
          <cell r="V194">
            <v>45.309000000357628</v>
          </cell>
          <cell r="W194">
            <v>11.326999999582767</v>
          </cell>
          <cell r="X194">
            <v>-10.950999999418855</v>
          </cell>
          <cell r="Y194">
            <v>-34.482999999076128</v>
          </cell>
          <cell r="Z194">
            <v>-48.459999999031425</v>
          </cell>
          <cell r="AA194">
            <v>-60.058999998494983</v>
          </cell>
          <cell r="AB194">
            <v>-18.410000000149012</v>
          </cell>
          <cell r="AC194">
            <v>14.057000000029802</v>
          </cell>
          <cell r="AD194">
            <v>5.9949999991804361</v>
          </cell>
          <cell r="AE194">
            <v>119.29900002479553</v>
          </cell>
          <cell r="AF194">
            <v>42.330000000074506</v>
          </cell>
          <cell r="AG194">
            <v>30.106000000610948</v>
          </cell>
          <cell r="AH194">
            <v>16.632999999448657</v>
          </cell>
          <cell r="AI194">
            <v>27.691999999806285</v>
          </cell>
          <cell r="AJ194">
            <v>0</v>
          </cell>
          <cell r="AK194">
            <v>0</v>
          </cell>
          <cell r="AL194">
            <v>0</v>
          </cell>
          <cell r="AM194">
            <v>-58.130000000819564</v>
          </cell>
          <cell r="AN194">
            <v>32.769999999552965</v>
          </cell>
          <cell r="AO194">
            <v>20.853000000119209</v>
          </cell>
          <cell r="AP194">
            <v>10.655000001192093</v>
          </cell>
          <cell r="AQ194">
            <v>-3.6099999994039536</v>
          </cell>
          <cell r="AR194">
            <v>-83.953000009059906</v>
          </cell>
          <cell r="AS194">
            <v>0</v>
          </cell>
          <cell r="AT194">
            <v>0</v>
          </cell>
          <cell r="AU194">
            <v>0</v>
          </cell>
          <cell r="AV194">
            <v>0</v>
          </cell>
          <cell r="AW194">
            <v>0</v>
          </cell>
          <cell r="AX194">
            <v>0</v>
          </cell>
          <cell r="AY194">
            <v>0</v>
          </cell>
          <cell r="AZ194">
            <v>0</v>
          </cell>
          <cell r="BA194">
            <v>10.360000001266599</v>
          </cell>
          <cell r="BB194">
            <v>0</v>
          </cell>
          <cell r="BC194">
            <v>-75.060999998822808</v>
          </cell>
          <cell r="BD194">
            <v>-19.252000000327826</v>
          </cell>
          <cell r="BE194">
            <v>-158.8483000099659</v>
          </cell>
          <cell r="BF194">
            <v>0</v>
          </cell>
          <cell r="BG194">
            <v>0</v>
          </cell>
          <cell r="BH194">
            <v>0</v>
          </cell>
          <cell r="BI194">
            <v>0</v>
          </cell>
          <cell r="BJ194">
            <v>0</v>
          </cell>
          <cell r="BK194">
            <v>0</v>
          </cell>
          <cell r="BL194">
            <v>0</v>
          </cell>
          <cell r="BM194">
            <v>0</v>
          </cell>
          <cell r="BN194">
            <v>-29.038999998942018</v>
          </cell>
          <cell r="BO194">
            <v>0</v>
          </cell>
          <cell r="BP194">
            <v>-82.120100000873208</v>
          </cell>
          <cell r="BQ194">
            <v>-47.6891999989748</v>
          </cell>
          <cell r="BR194">
            <v>27.202999979257584</v>
          </cell>
          <cell r="BS194">
            <v>0</v>
          </cell>
          <cell r="BT194">
            <v>0</v>
          </cell>
          <cell r="BU194">
            <v>0</v>
          </cell>
          <cell r="BV194">
            <v>0</v>
          </cell>
          <cell r="BW194">
            <v>0</v>
          </cell>
          <cell r="BX194">
            <v>0</v>
          </cell>
          <cell r="BY194">
            <v>0</v>
          </cell>
          <cell r="BZ194">
            <v>16.009999999776483</v>
          </cell>
          <cell r="CA194">
            <v>0</v>
          </cell>
          <cell r="CB194">
            <v>11.192999999970198</v>
          </cell>
          <cell r="CC194">
            <v>0</v>
          </cell>
          <cell r="CD194">
            <v>0</v>
          </cell>
          <cell r="CE194">
            <v>-25.615200012922287</v>
          </cell>
          <cell r="CF194">
            <v>0</v>
          </cell>
          <cell r="CG194">
            <v>0</v>
          </cell>
          <cell r="CH194">
            <v>0</v>
          </cell>
          <cell r="CI194">
            <v>7.2361999992281199</v>
          </cell>
          <cell r="CJ194">
            <v>0</v>
          </cell>
          <cell r="CK194">
            <v>0</v>
          </cell>
          <cell r="CL194">
            <v>-30.169999999925494</v>
          </cell>
          <cell r="CM194">
            <v>0</v>
          </cell>
          <cell r="CN194">
            <v>-14.125699998810887</v>
          </cell>
          <cell r="CO194">
            <v>11.444299999624491</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row>
        <row r="195">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row>
        <row r="196">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row>
        <row r="197">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row>
        <row r="198">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753.90378500521183</v>
          </cell>
          <cell r="DF198">
            <v>153.38662507198751</v>
          </cell>
          <cell r="DG198">
            <v>0</v>
          </cell>
          <cell r="DH198">
            <v>76.728337644133717</v>
          </cell>
          <cell r="DI198">
            <v>0</v>
          </cell>
          <cell r="DJ198">
            <v>0</v>
          </cell>
          <cell r="DK198">
            <v>0</v>
          </cell>
          <cell r="DL198">
            <v>0</v>
          </cell>
          <cell r="DM198">
            <v>0</v>
          </cell>
          <cell r="DN198">
            <v>0</v>
          </cell>
          <cell r="DO198">
            <v>47.213846231345087</v>
          </cell>
          <cell r="DP198">
            <v>0</v>
          </cell>
          <cell r="DQ198">
            <v>476.57497605541721</v>
          </cell>
          <cell r="DR198">
            <v>137.12129303812981</v>
          </cell>
          <cell r="DS198">
            <v>0</v>
          </cell>
          <cell r="DT198">
            <v>0</v>
          </cell>
          <cell r="DU198">
            <v>0</v>
          </cell>
          <cell r="DV198">
            <v>0</v>
          </cell>
          <cell r="DW198">
            <v>0</v>
          </cell>
          <cell r="DX198">
            <v>0</v>
          </cell>
          <cell r="DY198">
            <v>0</v>
          </cell>
          <cell r="DZ198">
            <v>0</v>
          </cell>
          <cell r="EA198">
            <v>0</v>
          </cell>
          <cell r="EB198">
            <v>0</v>
          </cell>
          <cell r="EC198">
            <v>0</v>
          </cell>
          <cell r="ED198">
            <v>137.12129304045811</v>
          </cell>
          <cell r="EE198">
            <v>0</v>
          </cell>
        </row>
        <row r="199">
          <cell r="F199">
            <v>-106.03142580483109</v>
          </cell>
          <cell r="G199">
            <v>674.16411779518239</v>
          </cell>
          <cell r="H199">
            <v>157.38326094904914</v>
          </cell>
          <cell r="I199">
            <v>871.82844553142786</v>
          </cell>
          <cell r="J199">
            <v>0</v>
          </cell>
          <cell r="K199">
            <v>-358.33184413076378</v>
          </cell>
          <cell r="L199">
            <v>0</v>
          </cell>
          <cell r="M199">
            <v>0</v>
          </cell>
          <cell r="N199">
            <v>67.425111793912947</v>
          </cell>
          <cell r="O199">
            <v>0</v>
          </cell>
          <cell r="P199">
            <v>518.08585901022889</v>
          </cell>
          <cell r="Q199">
            <v>-512.73535013897344</v>
          </cell>
          <cell r="R199">
            <v>2796.4412489980459</v>
          </cell>
          <cell r="S199">
            <v>338.84585916949436</v>
          </cell>
          <cell r="T199">
            <v>-338.15453855902888</v>
          </cell>
          <cell r="U199">
            <v>1256.2283091333229</v>
          </cell>
          <cell r="V199">
            <v>383.78169884369709</v>
          </cell>
          <cell r="W199">
            <v>0</v>
          </cell>
          <cell r="X199">
            <v>-163.44794430932961</v>
          </cell>
          <cell r="Y199">
            <v>0</v>
          </cell>
          <cell r="Z199">
            <v>0</v>
          </cell>
          <cell r="AA199">
            <v>387.13954180805013</v>
          </cell>
          <cell r="AB199">
            <v>0</v>
          </cell>
          <cell r="AC199">
            <v>521.72485063457862</v>
          </cell>
          <cell r="AD199">
            <v>410.32347227749415</v>
          </cell>
          <cell r="AE199">
            <v>1215.4646610058844</v>
          </cell>
          <cell r="AF199">
            <v>343.96361624752171</v>
          </cell>
          <cell r="AG199">
            <v>365.73026157263666</v>
          </cell>
          <cell r="AH199">
            <v>258.54218837129883</v>
          </cell>
          <cell r="AI199">
            <v>17.008355417056009</v>
          </cell>
          <cell r="AJ199">
            <v>0</v>
          </cell>
          <cell r="AK199">
            <v>0</v>
          </cell>
          <cell r="AL199">
            <v>0</v>
          </cell>
          <cell r="AM199">
            <v>89.496346361469477</v>
          </cell>
          <cell r="AN199">
            <v>0</v>
          </cell>
          <cell r="AO199">
            <v>0</v>
          </cell>
          <cell r="AP199">
            <v>77.701861801091582</v>
          </cell>
          <cell r="AQ199">
            <v>63.022031233180314</v>
          </cell>
          <cell r="AR199">
            <v>226.04375403374434</v>
          </cell>
          <cell r="AS199">
            <v>0</v>
          </cell>
          <cell r="AT199">
            <v>0</v>
          </cell>
          <cell r="AU199">
            <v>0</v>
          </cell>
          <cell r="AV199">
            <v>0</v>
          </cell>
          <cell r="AW199">
            <v>0</v>
          </cell>
          <cell r="AX199">
            <v>0</v>
          </cell>
          <cell r="AY199">
            <v>0</v>
          </cell>
          <cell r="AZ199">
            <v>0</v>
          </cell>
          <cell r="BA199">
            <v>0</v>
          </cell>
          <cell r="BB199">
            <v>226.04375403141603</v>
          </cell>
          <cell r="BC199">
            <v>0</v>
          </cell>
          <cell r="BD199">
            <v>0</v>
          </cell>
          <cell r="BE199">
            <v>732.29125900939107</v>
          </cell>
          <cell r="BF199">
            <v>0</v>
          </cell>
          <cell r="BG199">
            <v>0</v>
          </cell>
          <cell r="BH199">
            <v>392.73572605522349</v>
          </cell>
          <cell r="BI199">
            <v>0</v>
          </cell>
          <cell r="BJ199">
            <v>0</v>
          </cell>
          <cell r="BK199">
            <v>0</v>
          </cell>
          <cell r="BL199">
            <v>0</v>
          </cell>
          <cell r="BM199">
            <v>0</v>
          </cell>
          <cell r="BN199">
            <v>339.55553295300342</v>
          </cell>
          <cell r="BO199">
            <v>0</v>
          </cell>
          <cell r="BP199">
            <v>0</v>
          </cell>
          <cell r="BQ199">
            <v>0</v>
          </cell>
          <cell r="BR199">
            <v>663.56747501343489</v>
          </cell>
          <cell r="BS199">
            <v>0</v>
          </cell>
          <cell r="BT199">
            <v>0</v>
          </cell>
          <cell r="BU199">
            <v>676.51127816690132</v>
          </cell>
          <cell r="BV199">
            <v>0</v>
          </cell>
          <cell r="BW199">
            <v>0</v>
          </cell>
          <cell r="BX199">
            <v>-12.943803155096248</v>
          </cell>
          <cell r="BY199">
            <v>0</v>
          </cell>
          <cell r="BZ199">
            <v>0</v>
          </cell>
          <cell r="CA199">
            <v>0</v>
          </cell>
          <cell r="CB199">
            <v>0</v>
          </cell>
          <cell r="CC199">
            <v>0</v>
          </cell>
          <cell r="CD199">
            <v>0</v>
          </cell>
          <cell r="CE199">
            <v>209.75709303840995</v>
          </cell>
          <cell r="CF199">
            <v>0</v>
          </cell>
          <cell r="CG199">
            <v>0</v>
          </cell>
          <cell r="CH199">
            <v>209.75709304073825</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row>
        <row r="200">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row>
        <row r="201">
          <cell r="F201">
            <v>281.42862221016549</v>
          </cell>
          <cell r="G201">
            <v>172.54813669912983</v>
          </cell>
          <cell r="H201">
            <v>209.28173084068112</v>
          </cell>
          <cell r="I201">
            <v>-163.65813747793436</v>
          </cell>
          <cell r="J201">
            <v>188.65575905051082</v>
          </cell>
          <cell r="K201">
            <v>48.616266368073411</v>
          </cell>
          <cell r="L201">
            <v>-975.90479899477214</v>
          </cell>
          <cell r="M201">
            <v>-1345.6172748568933</v>
          </cell>
          <cell r="N201">
            <v>-323.2380244883243</v>
          </cell>
          <cell r="O201">
            <v>95.090717742335983</v>
          </cell>
          <cell r="P201">
            <v>485.95728416065685</v>
          </cell>
          <cell r="Q201">
            <v>71.560092741041444</v>
          </cell>
          <cell r="R201">
            <v>-111.07858008891344</v>
          </cell>
          <cell r="S201">
            <v>46.456892406335101</v>
          </cell>
          <cell r="T201">
            <v>85.967802842147648</v>
          </cell>
          <cell r="U201">
            <v>-45.073709849501029</v>
          </cell>
          <cell r="V201">
            <v>479.93427812447771</v>
          </cell>
          <cell r="W201">
            <v>151.84938941942528</v>
          </cell>
          <cell r="X201">
            <v>156.87094348552637</v>
          </cell>
          <cell r="Y201">
            <v>-705.48324248776771</v>
          </cell>
          <cell r="Z201">
            <v>-641.61629137350246</v>
          </cell>
          <cell r="AA201">
            <v>-777.70942731690593</v>
          </cell>
          <cell r="AB201">
            <v>-193.94925677147694</v>
          </cell>
          <cell r="AC201">
            <v>343.60058869281784</v>
          </cell>
          <cell r="AD201">
            <v>988.07345273834653</v>
          </cell>
          <cell r="AE201">
            <v>761.99676201492548</v>
          </cell>
          <cell r="AF201">
            <v>547.18049315595999</v>
          </cell>
          <cell r="AG201">
            <v>175.33568917238154</v>
          </cell>
          <cell r="AH201">
            <v>76.865390894003212</v>
          </cell>
          <cell r="AI201">
            <v>368.23884939914569</v>
          </cell>
          <cell r="AJ201">
            <v>127.90351732540876</v>
          </cell>
          <cell r="AK201">
            <v>-181.25315310666338</v>
          </cell>
          <cell r="AL201">
            <v>0</v>
          </cell>
          <cell r="AM201">
            <v>-925.71326419059187</v>
          </cell>
          <cell r="AN201">
            <v>458.29525364574511</v>
          </cell>
          <cell r="AO201">
            <v>108.36355829297099</v>
          </cell>
          <cell r="AP201">
            <v>132.24915490206331</v>
          </cell>
          <cell r="AQ201">
            <v>-125.46872747782618</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row>
        <row r="202">
          <cell r="F202">
            <v>2068.3163537532091</v>
          </cell>
          <cell r="G202">
            <v>7328.9684991575778</v>
          </cell>
          <cell r="H202">
            <v>6765.4514300245792</v>
          </cell>
          <cell r="I202">
            <v>3503.3137298077345</v>
          </cell>
          <cell r="J202">
            <v>-21.566702645272017</v>
          </cell>
          <cell r="K202">
            <v>-5333.4687543418258</v>
          </cell>
          <cell r="L202">
            <v>0</v>
          </cell>
          <cell r="M202">
            <v>0</v>
          </cell>
          <cell r="N202">
            <v>3942.5323836915195</v>
          </cell>
          <cell r="O202">
            <v>-713.32448751479387</v>
          </cell>
          <cell r="P202">
            <v>2215.5728718228638</v>
          </cell>
          <cell r="Q202">
            <v>-853.85590475052595</v>
          </cell>
          <cell r="R202">
            <v>15112.016055911779</v>
          </cell>
          <cell r="S202">
            <v>2142.6147482097149</v>
          </cell>
          <cell r="T202">
            <v>2764.7196493148804</v>
          </cell>
          <cell r="U202">
            <v>6027.7617796175182</v>
          </cell>
          <cell r="V202">
            <v>554.07369004562497</v>
          </cell>
          <cell r="W202">
            <v>572.24809300154448</v>
          </cell>
          <cell r="X202">
            <v>-907.24654744192958</v>
          </cell>
          <cell r="Y202">
            <v>-137.53602235019207</v>
          </cell>
          <cell r="Z202">
            <v>0</v>
          </cell>
          <cell r="AA202">
            <v>523.37368505820632</v>
          </cell>
          <cell r="AB202">
            <v>-180.02482925727963</v>
          </cell>
          <cell r="AC202">
            <v>1485.8802414834499</v>
          </cell>
          <cell r="AD202">
            <v>2266.1515682861209</v>
          </cell>
          <cell r="AE202">
            <v>14520.827216953039</v>
          </cell>
          <cell r="AF202">
            <v>830.61014397069812</v>
          </cell>
          <cell r="AG202">
            <v>1595.7782765962183</v>
          </cell>
          <cell r="AH202">
            <v>3628.2561288867146</v>
          </cell>
          <cell r="AI202">
            <v>3214.2095571216196</v>
          </cell>
          <cell r="AJ202">
            <v>977.09956935793161</v>
          </cell>
          <cell r="AK202">
            <v>285.17614943161607</v>
          </cell>
          <cell r="AL202">
            <v>-186.25803228467703</v>
          </cell>
          <cell r="AM202">
            <v>0</v>
          </cell>
          <cell r="AN202">
            <v>1644.1046849749982</v>
          </cell>
          <cell r="AO202">
            <v>206.39403577521443</v>
          </cell>
          <cell r="AP202">
            <v>531.59049214050174</v>
          </cell>
          <cell r="AQ202">
            <v>1793.8662109300494</v>
          </cell>
          <cell r="AR202">
            <v>14521.790580004454</v>
          </cell>
          <cell r="AS202">
            <v>1832.83232562989</v>
          </cell>
          <cell r="AT202">
            <v>768.32413650304079</v>
          </cell>
          <cell r="AU202">
            <v>2203.5783914998174</v>
          </cell>
          <cell r="AV202">
            <v>2505.180445086211</v>
          </cell>
          <cell r="AW202">
            <v>657.90011688694358</v>
          </cell>
          <cell r="AX202">
            <v>520.12809240445495</v>
          </cell>
          <cell r="AY202">
            <v>86.688015401363373</v>
          </cell>
          <cell r="AZ202">
            <v>0</v>
          </cell>
          <cell r="BA202">
            <v>2108.6343746259809</v>
          </cell>
          <cell r="BB202">
            <v>3317.3645893782377</v>
          </cell>
          <cell r="BC202">
            <v>286.38005087524652</v>
          </cell>
          <cell r="BD202">
            <v>234.78004171326756</v>
          </cell>
          <cell r="BE202">
            <v>-25864.129854947329</v>
          </cell>
          <cell r="BF202">
            <v>1950.158300563693</v>
          </cell>
          <cell r="BG202">
            <v>288.04047053679824</v>
          </cell>
          <cell r="BH202">
            <v>2036.914291691035</v>
          </cell>
          <cell r="BI202">
            <v>1708.6698252558708</v>
          </cell>
          <cell r="BJ202">
            <v>1912.334804430604</v>
          </cell>
          <cell r="BK202">
            <v>411.56195791438222</v>
          </cell>
          <cell r="BL202">
            <v>0</v>
          </cell>
          <cell r="BM202">
            <v>0</v>
          </cell>
          <cell r="BN202">
            <v>1639.8998322896659</v>
          </cell>
          <cell r="BO202">
            <v>1358.4718610718846</v>
          </cell>
          <cell r="BP202">
            <v>377.44146140292287</v>
          </cell>
          <cell r="BQ202">
            <v>-37547.622660096735</v>
          </cell>
          <cell r="BR202">
            <v>16101.716110944748</v>
          </cell>
          <cell r="BS202">
            <v>-75.094712644815445</v>
          </cell>
          <cell r="BT202">
            <v>991.14176687598228</v>
          </cell>
          <cell r="BU202">
            <v>2672.5042499601841</v>
          </cell>
          <cell r="BV202">
            <v>4984.7165392525494</v>
          </cell>
          <cell r="BW202">
            <v>702.14911821857095</v>
          </cell>
          <cell r="BX202">
            <v>2107.5317548364401</v>
          </cell>
          <cell r="BY202">
            <v>1560.722962770611</v>
          </cell>
          <cell r="BZ202">
            <v>0</v>
          </cell>
          <cell r="CA202">
            <v>1851.6133117489517</v>
          </cell>
          <cell r="CB202">
            <v>-37.14070625603199</v>
          </cell>
          <cell r="CC202">
            <v>914.69155400618911</v>
          </cell>
          <cell r="CD202">
            <v>428.88027220964432</v>
          </cell>
          <cell r="CE202">
            <v>11497.837378948927</v>
          </cell>
          <cell r="CF202">
            <v>0</v>
          </cell>
          <cell r="CG202">
            <v>1412.8439414761961</v>
          </cell>
          <cell r="CH202">
            <v>3032.1676328554749</v>
          </cell>
          <cell r="CI202">
            <v>1925.8474654667079</v>
          </cell>
          <cell r="CJ202">
            <v>867.3261096291244</v>
          </cell>
          <cell r="CK202">
            <v>2016.164987295866</v>
          </cell>
          <cell r="CL202">
            <v>0</v>
          </cell>
          <cell r="CM202">
            <v>0</v>
          </cell>
          <cell r="CN202">
            <v>1879.9939543865621</v>
          </cell>
          <cell r="CO202">
            <v>-3.3348008058965206</v>
          </cell>
          <cell r="CP202">
            <v>517.72782512754202</v>
          </cell>
          <cell r="CQ202">
            <v>-150.89973647519946</v>
          </cell>
          <cell r="CR202">
            <v>10324.287648022175</v>
          </cell>
          <cell r="CS202">
            <v>0</v>
          </cell>
          <cell r="CT202">
            <v>234.10566458106041</v>
          </cell>
          <cell r="CU202">
            <v>1832.6885055564344</v>
          </cell>
          <cell r="CV202">
            <v>2327.1014419421554</v>
          </cell>
          <cell r="CW202">
            <v>1386.6915825232863</v>
          </cell>
          <cell r="CX202">
            <v>274.83207581192255</v>
          </cell>
          <cell r="CY202">
            <v>0</v>
          </cell>
          <cell r="CZ202">
            <v>0</v>
          </cell>
          <cell r="DA202">
            <v>2091.8565770462155</v>
          </cell>
          <cell r="DB202">
            <v>437.16812059283257</v>
          </cell>
          <cell r="DC202">
            <v>1507.7316159196198</v>
          </cell>
          <cell r="DD202">
            <v>232.11206403002143</v>
          </cell>
          <cell r="DE202">
            <v>22512.206619024277</v>
          </cell>
          <cell r="DF202">
            <v>11.676001515239477</v>
          </cell>
          <cell r="DG202">
            <v>4634.788800958544</v>
          </cell>
          <cell r="DH202">
            <v>4131.2612356767058</v>
          </cell>
          <cell r="DI202">
            <v>5709.2728402838111</v>
          </cell>
          <cell r="DJ202">
            <v>2118.6104747131467</v>
          </cell>
          <cell r="DK202">
            <v>1420.0936841331422</v>
          </cell>
          <cell r="DL202">
            <v>775.57840056717396</v>
          </cell>
          <cell r="DM202">
            <v>302.70033924654126</v>
          </cell>
          <cell r="DN202">
            <v>801.84940396994352</v>
          </cell>
          <cell r="DO202">
            <v>482.8026626072824</v>
          </cell>
          <cell r="DP202">
            <v>718.65789318084717</v>
          </cell>
          <cell r="DQ202">
            <v>1404.9148821644485</v>
          </cell>
          <cell r="DR202">
            <v>84.676592171192169</v>
          </cell>
          <cell r="DS202">
            <v>0</v>
          </cell>
          <cell r="DT202">
            <v>0</v>
          </cell>
          <cell r="DU202">
            <v>7.1810537502169609</v>
          </cell>
          <cell r="DV202">
            <v>69.416852928698063</v>
          </cell>
          <cell r="DW202">
            <v>8.9763171933591366</v>
          </cell>
          <cell r="DX202">
            <v>0</v>
          </cell>
          <cell r="DY202">
            <v>0</v>
          </cell>
          <cell r="DZ202">
            <v>0</v>
          </cell>
          <cell r="EA202">
            <v>0</v>
          </cell>
          <cell r="EB202">
            <v>-0.89763171598315239</v>
          </cell>
          <cell r="EC202">
            <v>0</v>
          </cell>
          <cell r="ED202">
            <v>0</v>
          </cell>
          <cell r="EE202">
            <v>0</v>
          </cell>
        </row>
        <row r="203">
          <cell r="F203">
            <v>-516.08735946193337</v>
          </cell>
          <cell r="G203">
            <v>1000.2141966652125</v>
          </cell>
          <cell r="H203">
            <v>1853.0667906943709</v>
          </cell>
          <cell r="I203">
            <v>281.85319631546736</v>
          </cell>
          <cell r="J203">
            <v>327.11272784136236</v>
          </cell>
          <cell r="K203">
            <v>0</v>
          </cell>
          <cell r="L203">
            <v>0</v>
          </cell>
          <cell r="M203">
            <v>0</v>
          </cell>
          <cell r="N203">
            <v>0</v>
          </cell>
          <cell r="O203">
            <v>0</v>
          </cell>
          <cell r="P203">
            <v>53.196037048473954</v>
          </cell>
          <cell r="Q203">
            <v>80.223055878654122</v>
          </cell>
          <cell r="R203">
            <v>-3.9560022056102753</v>
          </cell>
          <cell r="S203">
            <v>-678.67415457777679</v>
          </cell>
          <cell r="T203">
            <v>0</v>
          </cell>
          <cell r="U203">
            <v>-18.021787783131003</v>
          </cell>
          <cell r="V203">
            <v>125.93273658491671</v>
          </cell>
          <cell r="W203">
            <v>268.7883714530617</v>
          </cell>
          <cell r="X203">
            <v>0</v>
          </cell>
          <cell r="Y203">
            <v>0</v>
          </cell>
          <cell r="Z203">
            <v>0</v>
          </cell>
          <cell r="AA203">
            <v>0</v>
          </cell>
          <cell r="AB203">
            <v>0</v>
          </cell>
          <cell r="AC203">
            <v>298.01883212663233</v>
          </cell>
          <cell r="AD203">
            <v>0</v>
          </cell>
          <cell r="AE203">
            <v>7814.9368440210819</v>
          </cell>
          <cell r="AF203">
            <v>241.95607567019761</v>
          </cell>
          <cell r="AG203">
            <v>35.19361100718379</v>
          </cell>
          <cell r="AH203">
            <v>3063.5549580957741</v>
          </cell>
          <cell r="AI203">
            <v>1849.1309782955796</v>
          </cell>
          <cell r="AJ203">
            <v>1054.0975296571851</v>
          </cell>
          <cell r="AK203">
            <v>89.939228128641844</v>
          </cell>
          <cell r="AL203">
            <v>0</v>
          </cell>
          <cell r="AM203">
            <v>0</v>
          </cell>
          <cell r="AN203">
            <v>1044.3215266019106</v>
          </cell>
          <cell r="AO203">
            <v>0.73320022784173489</v>
          </cell>
          <cell r="AP203">
            <v>9.2872029040008783</v>
          </cell>
          <cell r="AQ203">
            <v>426.72253345325589</v>
          </cell>
          <cell r="AR203">
            <v>7024.0225049853325</v>
          </cell>
          <cell r="AS203">
            <v>471.69166821800172</v>
          </cell>
          <cell r="AT203">
            <v>0.50100018084049225</v>
          </cell>
          <cell r="AU203">
            <v>2198.6392840947956</v>
          </cell>
          <cell r="AV203">
            <v>2417.3258620854467</v>
          </cell>
          <cell r="AW203">
            <v>711.16975362040102</v>
          </cell>
          <cell r="AX203">
            <v>193.63656905665994</v>
          </cell>
          <cell r="AY203">
            <v>0</v>
          </cell>
          <cell r="AZ203">
            <v>0</v>
          </cell>
          <cell r="BA203">
            <v>623.74522244744003</v>
          </cell>
          <cell r="BB203">
            <v>409.06664588488638</v>
          </cell>
          <cell r="BC203">
            <v>0</v>
          </cell>
          <cell r="BD203">
            <v>-1.7535006254911423</v>
          </cell>
          <cell r="BE203">
            <v>6822.1513679325581</v>
          </cell>
          <cell r="BF203">
            <v>182.3280686289072</v>
          </cell>
          <cell r="BG203">
            <v>0</v>
          </cell>
          <cell r="BH203">
            <v>2721.0538242328912</v>
          </cell>
          <cell r="BI203">
            <v>4400.2696563117206</v>
          </cell>
          <cell r="BJ203">
            <v>1186.6732466761023</v>
          </cell>
          <cell r="BK203">
            <v>422.94975920207798</v>
          </cell>
          <cell r="BL203">
            <v>0</v>
          </cell>
          <cell r="BM203">
            <v>0</v>
          </cell>
          <cell r="BN203">
            <v>267.84250081703067</v>
          </cell>
          <cell r="BO203">
            <v>409.85295427404344</v>
          </cell>
          <cell r="BP203">
            <v>1215.4348575044423</v>
          </cell>
          <cell r="BQ203">
            <v>-3984.2534997165203</v>
          </cell>
          <cell r="BR203">
            <v>7119.5626319050789</v>
          </cell>
          <cell r="BS203">
            <v>101.85843765363097</v>
          </cell>
          <cell r="BT203">
            <v>384.79854224994779</v>
          </cell>
          <cell r="BU203">
            <v>2243.7808294668794</v>
          </cell>
          <cell r="BV203">
            <v>1903.4631036575884</v>
          </cell>
          <cell r="BW203">
            <v>-249.77689233608544</v>
          </cell>
          <cell r="BX203">
            <v>539.56019946187735</v>
          </cell>
          <cell r="BY203">
            <v>590.09461814165115</v>
          </cell>
          <cell r="BZ203">
            <v>0</v>
          </cell>
          <cell r="CA203">
            <v>806.97149831429124</v>
          </cell>
          <cell r="CB203">
            <v>0</v>
          </cell>
          <cell r="CC203">
            <v>798.81229529902339</v>
          </cell>
          <cell r="CD203">
            <v>0</v>
          </cell>
          <cell r="CE203">
            <v>3425.6532979309559</v>
          </cell>
          <cell r="CF203">
            <v>0</v>
          </cell>
          <cell r="CG203">
            <v>546.3454302828759</v>
          </cell>
          <cell r="CH203">
            <v>891.15010184049606</v>
          </cell>
          <cell r="CI203">
            <v>553.63003602065146</v>
          </cell>
          <cell r="CJ203">
            <v>-5.3960042502731085</v>
          </cell>
          <cell r="CK203">
            <v>0</v>
          </cell>
          <cell r="CL203">
            <v>0</v>
          </cell>
          <cell r="CM203">
            <v>0</v>
          </cell>
          <cell r="CN203">
            <v>218.53817211277783</v>
          </cell>
          <cell r="CO203">
            <v>0</v>
          </cell>
          <cell r="CP203">
            <v>1221.385561928153</v>
          </cell>
          <cell r="CQ203">
            <v>0</v>
          </cell>
          <cell r="CR203">
            <v>6858.0322648882866</v>
          </cell>
          <cell r="CS203">
            <v>0</v>
          </cell>
          <cell r="CT203">
            <v>0</v>
          </cell>
          <cell r="CU203">
            <v>1420.6575727649033</v>
          </cell>
          <cell r="CV203">
            <v>2862.6056541129947</v>
          </cell>
          <cell r="CW203">
            <v>570.14322986081243</v>
          </cell>
          <cell r="CX203">
            <v>40.092516161501408</v>
          </cell>
          <cell r="CY203">
            <v>0</v>
          </cell>
          <cell r="CZ203">
            <v>0</v>
          </cell>
          <cell r="DA203">
            <v>559.08322540670633</v>
          </cell>
          <cell r="DB203">
            <v>0</v>
          </cell>
          <cell r="DC203">
            <v>889.77735872939229</v>
          </cell>
          <cell r="DD203">
            <v>515.67270790413022</v>
          </cell>
          <cell r="DE203">
            <v>15382.671433985233</v>
          </cell>
          <cell r="DF203">
            <v>-240.89004437997937</v>
          </cell>
          <cell r="DG203">
            <v>2322.463427875191</v>
          </cell>
          <cell r="DH203">
            <v>4119.2197588980198</v>
          </cell>
          <cell r="DI203">
            <v>4379.6644068770111</v>
          </cell>
          <cell r="DJ203">
            <v>1755.096523348242</v>
          </cell>
          <cell r="DK203">
            <v>527.9742972664535</v>
          </cell>
          <cell r="DL203">
            <v>0</v>
          </cell>
          <cell r="DM203">
            <v>842.26495517045259</v>
          </cell>
          <cell r="DN203">
            <v>0</v>
          </cell>
          <cell r="DO203">
            <v>1133.6002088431269</v>
          </cell>
          <cell r="DP203">
            <v>254.20984683558345</v>
          </cell>
          <cell r="DQ203">
            <v>289.06805325299501</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row>
        <row r="204">
          <cell r="F204">
            <v>29832.290209885687</v>
          </cell>
          <cell r="G204">
            <v>3975.3197345733643</v>
          </cell>
          <cell r="H204">
            <v>10656.469960741699</v>
          </cell>
          <cell r="I204">
            <v>6193.3202096540481</v>
          </cell>
          <cell r="J204">
            <v>7754.6307825110853</v>
          </cell>
          <cell r="K204">
            <v>9642.9147264324129</v>
          </cell>
          <cell r="L204">
            <v>-2384.0040807053447</v>
          </cell>
          <cell r="M204">
            <v>-15333.416519068182</v>
          </cell>
          <cell r="N204">
            <v>-4292.0557452961802</v>
          </cell>
          <cell r="O204">
            <v>7057.2742389030755</v>
          </cell>
          <cell r="P204">
            <v>17152.951780663803</v>
          </cell>
          <cell r="Q204">
            <v>13279.440049532801</v>
          </cell>
          <cell r="R204">
            <v>66562.965353965759</v>
          </cell>
          <cell r="S204">
            <v>14937.344707779586</v>
          </cell>
          <cell r="T204">
            <v>13602.571844534948</v>
          </cell>
          <cell r="U204">
            <v>11060.447724081576</v>
          </cell>
          <cell r="V204">
            <v>6456.2383059151471</v>
          </cell>
          <cell r="W204">
            <v>2608.3581235911697</v>
          </cell>
          <cell r="X204">
            <v>2080.6938985902816</v>
          </cell>
          <cell r="Y204">
            <v>-4304.8948039785028</v>
          </cell>
          <cell r="Z204">
            <v>-7937.3567760959268</v>
          </cell>
          <cell r="AA204">
            <v>-241.59641144610941</v>
          </cell>
          <cell r="AB204">
            <v>4212.4825995974243</v>
          </cell>
          <cell r="AC204">
            <v>9374.9500442165881</v>
          </cell>
          <cell r="AD204">
            <v>14713.726097185165</v>
          </cell>
          <cell r="AE204">
            <v>87659.112612992525</v>
          </cell>
          <cell r="AF204">
            <v>25937.066756602377</v>
          </cell>
          <cell r="AG204">
            <v>15124.297857809812</v>
          </cell>
          <cell r="AH204">
            <v>13206.482187077403</v>
          </cell>
          <cell r="AI204">
            <v>10720.628395397216</v>
          </cell>
          <cell r="AJ204">
            <v>2240.7923826482147</v>
          </cell>
          <cell r="AK204">
            <v>765.57442823424935</v>
          </cell>
          <cell r="AL204">
            <v>-4325.7541595362127</v>
          </cell>
          <cell r="AM204">
            <v>-7776.3351868018508</v>
          </cell>
          <cell r="AN204">
            <v>-1827.097687387839</v>
          </cell>
          <cell r="AO204">
            <v>8691.9208205752075</v>
          </cell>
          <cell r="AP204">
            <v>9866.7930639013648</v>
          </cell>
          <cell r="AQ204">
            <v>15034.743754506111</v>
          </cell>
          <cell r="AR204">
            <v>83046.324674129486</v>
          </cell>
          <cell r="AS204">
            <v>20130.562403354794</v>
          </cell>
          <cell r="AT204">
            <v>15619.214023318142</v>
          </cell>
          <cell r="AU204">
            <v>13221.866327650845</v>
          </cell>
          <cell r="AV204">
            <v>8548.1319411247969</v>
          </cell>
          <cell r="AW204">
            <v>1306.1800121236593</v>
          </cell>
          <cell r="AX204">
            <v>1620.2146646566689</v>
          </cell>
          <cell r="AY204">
            <v>-3953.602157779038</v>
          </cell>
          <cell r="AZ204">
            <v>-9445.5631769485772</v>
          </cell>
          <cell r="BA204">
            <v>439.43641753681004</v>
          </cell>
          <cell r="BB204">
            <v>4811.2653920054436</v>
          </cell>
          <cell r="BC204">
            <v>13483.672338090837</v>
          </cell>
          <cell r="BD204">
            <v>17264.946488995105</v>
          </cell>
          <cell r="BE204">
            <v>92509.145597040653</v>
          </cell>
          <cell r="BF204">
            <v>19589.820319361985</v>
          </cell>
          <cell r="BG204">
            <v>21237.025679849088</v>
          </cell>
          <cell r="BH204">
            <v>10622.419390067458</v>
          </cell>
          <cell r="BI204">
            <v>13428.681193117052</v>
          </cell>
          <cell r="BJ204">
            <v>-1907.7552700545639</v>
          </cell>
          <cell r="BK204">
            <v>-3192.1610172204673</v>
          </cell>
          <cell r="BL204">
            <v>-1891.4496694542468</v>
          </cell>
          <cell r="BM204">
            <v>-7655.1397811099887</v>
          </cell>
          <cell r="BN204">
            <v>3057.3001122660935</v>
          </cell>
          <cell r="BO204">
            <v>9700.8132562227547</v>
          </cell>
          <cell r="BP204">
            <v>14415.849429365247</v>
          </cell>
          <cell r="BQ204">
            <v>15103.741954628378</v>
          </cell>
          <cell r="BR204">
            <v>11830.446682035923</v>
          </cell>
          <cell r="BS204">
            <v>3693.0102869458497</v>
          </cell>
          <cell r="BT204">
            <v>3863.6283371634781</v>
          </cell>
          <cell r="BU204">
            <v>6226.5142326205969</v>
          </cell>
          <cell r="BV204">
            <v>7403.0823789127171</v>
          </cell>
          <cell r="BW204">
            <v>-1273.7159748896956</v>
          </cell>
          <cell r="BX204">
            <v>-805.38683704473078</v>
          </cell>
          <cell r="BY204">
            <v>-2600.0101652517915</v>
          </cell>
          <cell r="BZ204">
            <v>-4473.3267166130245</v>
          </cell>
          <cell r="CA204">
            <v>586.02077247947454</v>
          </cell>
          <cell r="CB204">
            <v>739.22881757095456</v>
          </cell>
          <cell r="CC204">
            <v>1727.0725083202124</v>
          </cell>
          <cell r="CD204">
            <v>-3255.6709582284093</v>
          </cell>
          <cell r="CE204">
            <v>-1619.2517310082912</v>
          </cell>
          <cell r="CF204">
            <v>-1001.4591926690191</v>
          </cell>
          <cell r="CG204">
            <v>2094.6414831727743</v>
          </cell>
          <cell r="CH204">
            <v>6463.8016530442983</v>
          </cell>
          <cell r="CI204">
            <v>7383.8878250662237</v>
          </cell>
          <cell r="CJ204">
            <v>-108.85426007211208</v>
          </cell>
          <cell r="CK204">
            <v>333.70076448656619</v>
          </cell>
          <cell r="CL204">
            <v>-3073.2591261863708</v>
          </cell>
          <cell r="CM204">
            <v>-4949.1213915720582</v>
          </cell>
          <cell r="CN204">
            <v>-4478.7282283753157</v>
          </cell>
          <cell r="CO204">
            <v>1182.7639930546284</v>
          </cell>
          <cell r="CP204">
            <v>-752.70044096186757</v>
          </cell>
          <cell r="CQ204">
            <v>-4713.924809968099</v>
          </cell>
          <cell r="CR204">
            <v>12513.290058076382</v>
          </cell>
          <cell r="CS204">
            <v>-823.05024060606956</v>
          </cell>
          <cell r="CT204">
            <v>1618.6654731910676</v>
          </cell>
          <cell r="CU204">
            <v>6725.6007661223412</v>
          </cell>
          <cell r="CV204">
            <v>9249.9873040877283</v>
          </cell>
          <cell r="CW204">
            <v>175.58405133150518</v>
          </cell>
          <cell r="CX204">
            <v>-2437.3261125143617</v>
          </cell>
          <cell r="CY204">
            <v>-749.89021922089159</v>
          </cell>
          <cell r="CZ204">
            <v>-1041.7987045533955</v>
          </cell>
          <cell r="DA204">
            <v>-983.63648755289614</v>
          </cell>
          <cell r="DB204">
            <v>1462.834627635777</v>
          </cell>
          <cell r="DC204">
            <v>2669.6091804206371</v>
          </cell>
          <cell r="DD204">
            <v>-3353.2895802818239</v>
          </cell>
          <cell r="DE204">
            <v>16776.028948962688</v>
          </cell>
          <cell r="DF204">
            <v>361.0287806764245</v>
          </cell>
          <cell r="DG204">
            <v>4367.9608761034906</v>
          </cell>
          <cell r="DH204">
            <v>4803.5947734545916</v>
          </cell>
          <cell r="DI204">
            <v>7370.9105471726507</v>
          </cell>
          <cell r="DJ204">
            <v>1950.2302358187735</v>
          </cell>
          <cell r="DK204">
            <v>1878.6243198160082</v>
          </cell>
          <cell r="DL204">
            <v>748.67546730861068</v>
          </cell>
          <cell r="DM204">
            <v>-1260.0391815789044</v>
          </cell>
          <cell r="DN204">
            <v>2099.8153692446649</v>
          </cell>
          <cell r="DO204">
            <v>2422.6043413802981</v>
          </cell>
          <cell r="DP204">
            <v>-3145.4117029048502</v>
          </cell>
          <cell r="DQ204">
            <v>-4821.9648775625974</v>
          </cell>
          <cell r="DR204">
            <v>10579.321682959795</v>
          </cell>
          <cell r="DS204">
            <v>10.376103766262531</v>
          </cell>
          <cell r="DT204">
            <v>2598.6375439576805</v>
          </cell>
          <cell r="DU204">
            <v>-964.97765052691102</v>
          </cell>
          <cell r="DV204">
            <v>2112.882167506963</v>
          </cell>
          <cell r="DW204">
            <v>71.402965936809778</v>
          </cell>
          <cell r="DX204">
            <v>954.98584690317512</v>
          </cell>
          <cell r="DY204">
            <v>-186.38556770607829</v>
          </cell>
          <cell r="DZ204">
            <v>187.15416798740625</v>
          </cell>
          <cell r="EA204">
            <v>3387.2214304059744</v>
          </cell>
          <cell r="EB204">
            <v>1086.0321945026517</v>
          </cell>
          <cell r="EC204">
            <v>-11.52900418639183</v>
          </cell>
          <cell r="ED204">
            <v>1333.5214844048023</v>
          </cell>
          <cell r="EE204">
            <v>0</v>
          </cell>
        </row>
        <row r="205">
          <cell r="F205">
            <v>4059.6788838845678</v>
          </cell>
          <cell r="G205">
            <v>3826.5159388617612</v>
          </cell>
          <cell r="H205">
            <v>2937.5457072108984</v>
          </cell>
          <cell r="I205">
            <v>920.6016977597028</v>
          </cell>
          <cell r="J205">
            <v>244.53674721810967</v>
          </cell>
          <cell r="K205">
            <v>262.24299063719809</v>
          </cell>
          <cell r="L205">
            <v>-1444.8417589841411</v>
          </cell>
          <cell r="M205">
            <v>-2326.4036492044106</v>
          </cell>
          <cell r="N205">
            <v>864.22452687192708</v>
          </cell>
          <cell r="O205">
            <v>1500.3889497099444</v>
          </cell>
          <cell r="P205">
            <v>3143.9341070638038</v>
          </cell>
          <cell r="Q205">
            <v>1931.7019729921594</v>
          </cell>
          <cell r="R205">
            <v>22664.169341027737</v>
          </cell>
          <cell r="S205">
            <v>3471.4571826392785</v>
          </cell>
          <cell r="T205">
            <v>4390.4149504033849</v>
          </cell>
          <cell r="U205">
            <v>3596.2367999888957</v>
          </cell>
          <cell r="V205">
            <v>2669.4960611420684</v>
          </cell>
          <cell r="W205">
            <v>-825.59362478274852</v>
          </cell>
          <cell r="X205">
            <v>34.219864756800234</v>
          </cell>
          <cell r="Y205">
            <v>-907.48812616802752</v>
          </cell>
          <cell r="Z205">
            <v>-216.47373009752482</v>
          </cell>
          <cell r="AA205">
            <v>1664.3584313960746</v>
          </cell>
          <cell r="AB205">
            <v>2214.6491479035467</v>
          </cell>
          <cell r="AC205">
            <v>3818.2878008587286</v>
          </cell>
          <cell r="AD205">
            <v>2754.6045829756185</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row>
        <row r="206">
          <cell r="F206">
            <v>7269.1307275630534</v>
          </cell>
          <cell r="G206">
            <v>3603.146562365815</v>
          </cell>
          <cell r="H206">
            <v>1477.232466566842</v>
          </cell>
          <cell r="I206">
            <v>153.25240690540522</v>
          </cell>
          <cell r="J206">
            <v>0</v>
          </cell>
          <cell r="K206">
            <v>0</v>
          </cell>
          <cell r="L206">
            <v>0</v>
          </cell>
          <cell r="M206">
            <v>0</v>
          </cell>
          <cell r="N206">
            <v>0</v>
          </cell>
          <cell r="O206">
            <v>2157.1956972074695</v>
          </cell>
          <cell r="P206">
            <v>3437.1345548843965</v>
          </cell>
          <cell r="Q206">
            <v>12349.784156507347</v>
          </cell>
          <cell r="R206">
            <v>22252.62280600518</v>
          </cell>
          <cell r="S206">
            <v>6979.1032409640029</v>
          </cell>
          <cell r="T206">
            <v>2789.925976277329</v>
          </cell>
          <cell r="U206">
            <v>1521.5732961376198</v>
          </cell>
          <cell r="V206">
            <v>156.62840989604592</v>
          </cell>
          <cell r="W206">
            <v>0</v>
          </cell>
          <cell r="X206">
            <v>0</v>
          </cell>
          <cell r="Y206">
            <v>0</v>
          </cell>
          <cell r="Z206">
            <v>0</v>
          </cell>
          <cell r="AA206">
            <v>145.94280922133476</v>
          </cell>
          <cell r="AB206">
            <v>2518.9897591578774</v>
          </cell>
          <cell r="AC206">
            <v>3890.1210457906127</v>
          </cell>
          <cell r="AD206">
            <v>4250.3382685505785</v>
          </cell>
          <cell r="AE206">
            <v>2132.969641007483</v>
          </cell>
          <cell r="AF206">
            <v>1758.0211876947433</v>
          </cell>
          <cell r="AG206">
            <v>214.42094485973939</v>
          </cell>
          <cell r="AH206">
            <v>160.52750845067203</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31486.3567520082</v>
          </cell>
          <cell r="BS206">
            <v>7912.561990020331</v>
          </cell>
          <cell r="BT206">
            <v>3109.121753252577</v>
          </cell>
          <cell r="BU206">
            <v>1044.4960514847189</v>
          </cell>
          <cell r="BV206">
            <v>162.49440800910816</v>
          </cell>
          <cell r="BW206">
            <v>0</v>
          </cell>
          <cell r="BX206">
            <v>0</v>
          </cell>
          <cell r="BY206">
            <v>0</v>
          </cell>
          <cell r="BZ206">
            <v>0</v>
          </cell>
          <cell r="CA206">
            <v>103.98400512477383</v>
          </cell>
          <cell r="CB206">
            <v>3186.2561570545658</v>
          </cell>
          <cell r="CC206">
            <v>2866.5441412958317</v>
          </cell>
          <cell r="CD206">
            <v>13100.89824576024</v>
          </cell>
          <cell r="CE206">
            <v>31407.773490987718</v>
          </cell>
          <cell r="CF206">
            <v>7880.5415991982445</v>
          </cell>
          <cell r="CG206">
            <v>3197.5919619775377</v>
          </cell>
          <cell r="CH206">
            <v>1078.3798546264879</v>
          </cell>
          <cell r="CI206">
            <v>0</v>
          </cell>
          <cell r="CJ206">
            <v>0</v>
          </cell>
          <cell r="CK206">
            <v>0</v>
          </cell>
          <cell r="CL206">
            <v>0</v>
          </cell>
          <cell r="CM206">
            <v>0</v>
          </cell>
          <cell r="CN206">
            <v>1.1137000564485788</v>
          </cell>
          <cell r="CO206">
            <v>2845.1854441263713</v>
          </cell>
          <cell r="CP206">
            <v>2919.1669478737749</v>
          </cell>
          <cell r="CQ206">
            <v>13485.793983138166</v>
          </cell>
          <cell r="CR206">
            <v>31180.64413100481</v>
          </cell>
          <cell r="CS206">
            <v>7365.1070852563716</v>
          </cell>
          <cell r="CT206">
            <v>3280.4304715925828</v>
          </cell>
          <cell r="CU206">
            <v>905.69434737507254</v>
          </cell>
          <cell r="CV206">
            <v>0</v>
          </cell>
          <cell r="CW206">
            <v>0</v>
          </cell>
          <cell r="CX206">
            <v>0</v>
          </cell>
          <cell r="CY206">
            <v>0</v>
          </cell>
          <cell r="CZ206">
            <v>0</v>
          </cell>
          <cell r="DA206">
            <v>169.13470884785056</v>
          </cell>
          <cell r="DB206">
            <v>3123.6913633942604</v>
          </cell>
          <cell r="DC206">
            <v>2801.7319465535693</v>
          </cell>
          <cell r="DD206">
            <v>13534.854207984637</v>
          </cell>
          <cell r="DE206">
            <v>14180.066471993923</v>
          </cell>
          <cell r="DF206">
            <v>6496.389565997757</v>
          </cell>
          <cell r="DG206">
            <v>3495.3164121373557</v>
          </cell>
          <cell r="DH206">
            <v>1315.0281550562941</v>
          </cell>
          <cell r="DI206">
            <v>0</v>
          </cell>
          <cell r="DJ206">
            <v>0</v>
          </cell>
          <cell r="DK206">
            <v>0</v>
          </cell>
          <cell r="DL206">
            <v>0</v>
          </cell>
          <cell r="DM206">
            <v>0</v>
          </cell>
          <cell r="DN206">
            <v>0</v>
          </cell>
          <cell r="DO206">
            <v>1482.7297748303972</v>
          </cell>
          <cell r="DP206">
            <v>0</v>
          </cell>
          <cell r="DQ206">
            <v>1390.6025639679283</v>
          </cell>
          <cell r="DR206">
            <v>2094.3383139967918</v>
          </cell>
          <cell r="DS206">
            <v>0</v>
          </cell>
          <cell r="DT206">
            <v>0</v>
          </cell>
          <cell r="DU206">
            <v>192.13955724565312</v>
          </cell>
          <cell r="DV206">
            <v>0</v>
          </cell>
          <cell r="DW206">
            <v>0</v>
          </cell>
          <cell r="DX206">
            <v>0</v>
          </cell>
          <cell r="DY206">
            <v>0</v>
          </cell>
          <cell r="DZ206">
            <v>0</v>
          </cell>
          <cell r="EA206">
            <v>0</v>
          </cell>
          <cell r="EB206">
            <v>1631.7293353979476</v>
          </cell>
          <cell r="EC206">
            <v>0</v>
          </cell>
          <cell r="ED206">
            <v>270.46942135039717</v>
          </cell>
          <cell r="EE206">
            <v>0</v>
          </cell>
        </row>
        <row r="207">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row>
        <row r="208">
          <cell r="F208">
            <v>42888.726012028754</v>
          </cell>
          <cell r="G208">
            <v>20580.877186104655</v>
          </cell>
          <cell r="H208">
            <v>24056.431347027421</v>
          </cell>
          <cell r="I208">
            <v>11760.511548496783</v>
          </cell>
          <cell r="J208">
            <v>8493.3693139776587</v>
          </cell>
          <cell r="K208">
            <v>4261.9733849689364</v>
          </cell>
          <cell r="L208">
            <v>-4804.7506386786699</v>
          </cell>
          <cell r="M208">
            <v>-19005.437443122268</v>
          </cell>
          <cell r="N208">
            <v>258.88825257122517</v>
          </cell>
          <cell r="O208">
            <v>10096.625116050243</v>
          </cell>
          <cell r="P208">
            <v>27006.832494661212</v>
          </cell>
          <cell r="Q208">
            <v>26346.118072763085</v>
          </cell>
          <cell r="R208">
            <v>129273.18022358418</v>
          </cell>
          <cell r="S208">
            <v>27237.148476585746</v>
          </cell>
          <cell r="T208">
            <v>23295.445684812963</v>
          </cell>
          <cell r="U208">
            <v>23399.152411326766</v>
          </cell>
          <cell r="V208">
            <v>10826.085180550814</v>
          </cell>
          <cell r="W208">
            <v>2775.6503526866436</v>
          </cell>
          <cell r="X208">
            <v>1201.0902150794864</v>
          </cell>
          <cell r="Y208">
            <v>-6055.402195006609</v>
          </cell>
          <cell r="Z208">
            <v>-8795.4467975795269</v>
          </cell>
          <cell r="AA208">
            <v>1701.5086287334561</v>
          </cell>
          <cell r="AB208">
            <v>8572.147420629859</v>
          </cell>
          <cell r="AC208">
            <v>19732.583403803408</v>
          </cell>
          <cell r="AD208">
            <v>25383.217442020774</v>
          </cell>
          <cell r="AE208">
            <v>114105.30773806572</v>
          </cell>
          <cell r="AF208">
            <v>29658.798273332417</v>
          </cell>
          <cell r="AG208">
            <v>17510.75664101541</v>
          </cell>
          <cell r="AH208">
            <v>20394.228361777961</v>
          </cell>
          <cell r="AI208">
            <v>16169.216135621071</v>
          </cell>
          <cell r="AJ208">
            <v>4399.8929989784956</v>
          </cell>
          <cell r="AK208">
            <v>959.4366526901722</v>
          </cell>
          <cell r="AL208">
            <v>-4512.0121918171644</v>
          </cell>
          <cell r="AM208">
            <v>-8612.5521046221256</v>
          </cell>
          <cell r="AN208">
            <v>1319.6237778365612</v>
          </cell>
          <cell r="AO208">
            <v>9007.4116148725152</v>
          </cell>
          <cell r="AP208">
            <v>10617.621775656939</v>
          </cell>
          <cell r="AQ208">
            <v>17192.885802641511</v>
          </cell>
          <cell r="AR208">
            <v>104818.18151307106</v>
          </cell>
          <cell r="AS208">
            <v>22435.086397208273</v>
          </cell>
          <cell r="AT208">
            <v>16388.039160005748</v>
          </cell>
          <cell r="AU208">
            <v>17624.084003254771</v>
          </cell>
          <cell r="AV208">
            <v>13470.638248294592</v>
          </cell>
          <cell r="AW208">
            <v>2675.2498826310039</v>
          </cell>
          <cell r="AX208">
            <v>2333.9793261140585</v>
          </cell>
          <cell r="AY208">
            <v>-3866.9141423851252</v>
          </cell>
          <cell r="AZ208">
            <v>-9445.5631769448519</v>
          </cell>
          <cell r="BA208">
            <v>3171.8160146102309</v>
          </cell>
          <cell r="BB208">
            <v>8763.7403813004494</v>
          </cell>
          <cell r="BC208">
            <v>13770.052388966084</v>
          </cell>
          <cell r="BD208">
            <v>17497.973030090332</v>
          </cell>
          <cell r="BE208">
            <v>74199.458368897438</v>
          </cell>
          <cell r="BF208">
            <v>21722.306688562036</v>
          </cell>
          <cell r="BG208">
            <v>21525.066150382161</v>
          </cell>
          <cell r="BH208">
            <v>15773.12323205173</v>
          </cell>
          <cell r="BI208">
            <v>19537.620674692094</v>
          </cell>
          <cell r="BJ208">
            <v>1191.2527810484171</v>
          </cell>
          <cell r="BK208">
            <v>-2357.6493001058698</v>
          </cell>
          <cell r="BL208">
            <v>-1891.4496694505215</v>
          </cell>
          <cell r="BM208">
            <v>-7655.1397811025381</v>
          </cell>
          <cell r="BN208">
            <v>5304.597978323698</v>
          </cell>
          <cell r="BO208">
            <v>11469.138071574271</v>
          </cell>
          <cell r="BP208">
            <v>16008.725748263299</v>
          </cell>
          <cell r="BQ208">
            <v>-26428.134205192327</v>
          </cell>
          <cell r="BR208">
            <v>67201.649651885033</v>
          </cell>
          <cell r="BS208">
            <v>11632.336001977324</v>
          </cell>
          <cell r="BT208">
            <v>8348.6903995350003</v>
          </cell>
          <cell r="BU208">
            <v>12863.806641712785</v>
          </cell>
          <cell r="BV208">
            <v>14453.756429821253</v>
          </cell>
          <cell r="BW208">
            <v>-821.34374900907278</v>
          </cell>
          <cell r="BX208">
            <v>1828.7613141015172</v>
          </cell>
          <cell r="BY208">
            <v>-449.19258433580399</v>
          </cell>
          <cell r="BZ208">
            <v>-4473.3267166092992</v>
          </cell>
          <cell r="CA208">
            <v>3348.5895876735449</v>
          </cell>
          <cell r="CB208">
            <v>3888.344268374145</v>
          </cell>
          <cell r="CC208">
            <v>6307.1204989254475</v>
          </cell>
          <cell r="CD208">
            <v>10274.107559740543</v>
          </cell>
          <cell r="CE208">
            <v>44921.769530057907</v>
          </cell>
          <cell r="CF208">
            <v>6879.0824065208435</v>
          </cell>
          <cell r="CG208">
            <v>7251.4228169173002</v>
          </cell>
          <cell r="CH208">
            <v>11675.256335407495</v>
          </cell>
          <cell r="CI208">
            <v>9863.3653265610337</v>
          </cell>
          <cell r="CJ208">
            <v>753.07584530860186</v>
          </cell>
          <cell r="CK208">
            <v>2349.8657517805696</v>
          </cell>
          <cell r="CL208">
            <v>-3073.2591261863708</v>
          </cell>
          <cell r="CM208">
            <v>-4949.1213915720582</v>
          </cell>
          <cell r="CN208">
            <v>-2379.0824018120766</v>
          </cell>
          <cell r="CO208">
            <v>4024.6146363914013</v>
          </cell>
          <cell r="CP208">
            <v>3905.5798939615488</v>
          </cell>
          <cell r="CQ208">
            <v>8620.9694366902113</v>
          </cell>
          <cell r="CR208">
            <v>60876.254102110863</v>
          </cell>
          <cell r="CS208">
            <v>6542.0568446516991</v>
          </cell>
          <cell r="CT208">
            <v>5133.2016093656421</v>
          </cell>
          <cell r="CU208">
            <v>10884.64119181782</v>
          </cell>
          <cell r="CV208">
            <v>14439.694400146604</v>
          </cell>
          <cell r="CW208">
            <v>2132.4188637137413</v>
          </cell>
          <cell r="CX208">
            <v>-2122.4015205428004</v>
          </cell>
          <cell r="CY208">
            <v>-749.89021921902895</v>
          </cell>
          <cell r="CZ208">
            <v>-1041.7987045496702</v>
          </cell>
          <cell r="DA208">
            <v>1836.4380237460136</v>
          </cell>
          <cell r="DB208">
            <v>5023.69411162287</v>
          </cell>
          <cell r="DC208">
            <v>7868.8501016199589</v>
          </cell>
          <cell r="DD208">
            <v>10929.349399641156</v>
          </cell>
          <cell r="DE208">
            <v>69604.877258896828</v>
          </cell>
          <cell r="DF208">
            <v>6781.5909288823605</v>
          </cell>
          <cell r="DG208">
            <v>14820.529517069459</v>
          </cell>
          <cell r="DH208">
            <v>14445.832260720432</v>
          </cell>
          <cell r="DI208">
            <v>17459.847794339061</v>
          </cell>
          <cell r="DJ208">
            <v>5823.9372338652611</v>
          </cell>
          <cell r="DK208">
            <v>3826.6923012137413</v>
          </cell>
          <cell r="DL208">
            <v>1524.2538678795099</v>
          </cell>
          <cell r="DM208">
            <v>-115.07388716936111</v>
          </cell>
          <cell r="DN208">
            <v>2901.6647732108831</v>
          </cell>
          <cell r="DO208">
            <v>5568.950833901763</v>
          </cell>
          <cell r="DP208">
            <v>-2172.543962880969</v>
          </cell>
          <cell r="DQ208">
            <v>-1260.804402127862</v>
          </cell>
          <cell r="DR208">
            <v>12895.457882165909</v>
          </cell>
          <cell r="DS208">
            <v>10.376103758811951</v>
          </cell>
          <cell r="DT208">
            <v>2598.6375439614058</v>
          </cell>
          <cell r="DU208">
            <v>-765.65703952312469</v>
          </cell>
          <cell r="DV208">
            <v>2182.2990204319358</v>
          </cell>
          <cell r="DW208">
            <v>80.379283130168915</v>
          </cell>
          <cell r="DX208">
            <v>954.98584689944983</v>
          </cell>
          <cell r="DY208">
            <v>-186.38556770980358</v>
          </cell>
          <cell r="DZ208">
            <v>187.15416797995567</v>
          </cell>
          <cell r="EA208">
            <v>3387.2214304059744</v>
          </cell>
          <cell r="EB208">
            <v>2716.8638981953263</v>
          </cell>
          <cell r="EC208">
            <v>-11.52900418639183</v>
          </cell>
          <cell r="ED208">
            <v>1741.112198792398</v>
          </cell>
          <cell r="EE208">
            <v>0</v>
          </cell>
        </row>
        <row r="209">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row>
        <row r="210">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row>
        <row r="211">
          <cell r="F211">
            <v>3175.0269999988377</v>
          </cell>
          <cell r="G211">
            <v>97.364500001072884</v>
          </cell>
          <cell r="H211">
            <v>3686.3214999996126</v>
          </cell>
          <cell r="I211">
            <v>2669.9359999997541</v>
          </cell>
          <cell r="J211">
            <v>0</v>
          </cell>
          <cell r="K211">
            <v>930.95499999960884</v>
          </cell>
          <cell r="L211">
            <v>654.91550000011921</v>
          </cell>
          <cell r="M211">
            <v>-252.50199999846518</v>
          </cell>
          <cell r="N211">
            <v>1596.6290000006557</v>
          </cell>
          <cell r="O211">
            <v>578.62650000024587</v>
          </cell>
          <cell r="P211">
            <v>967.44249999988824</v>
          </cell>
          <cell r="Q211">
            <v>2996.8020000010729</v>
          </cell>
          <cell r="R211">
            <v>21806.956500008702</v>
          </cell>
          <cell r="S211">
            <v>8691.1445000004023</v>
          </cell>
          <cell r="T211">
            <v>2874.0910000000149</v>
          </cell>
          <cell r="U211">
            <v>5738.0675000008196</v>
          </cell>
          <cell r="V211">
            <v>574.45449999906123</v>
          </cell>
          <cell r="W211">
            <v>0</v>
          </cell>
          <cell r="X211">
            <v>171.26300000003539</v>
          </cell>
          <cell r="Y211">
            <v>688.90199999883771</v>
          </cell>
          <cell r="Z211">
            <v>14.15400000102818</v>
          </cell>
          <cell r="AA211">
            <v>1916.9995000008494</v>
          </cell>
          <cell r="AB211">
            <v>243.86249999981374</v>
          </cell>
          <cell r="AC211">
            <v>52.628999999724329</v>
          </cell>
          <cell r="AD211">
            <v>841.38900000043213</v>
          </cell>
          <cell r="AE211">
            <v>20078.124000012875</v>
          </cell>
          <cell r="AF211">
            <v>2447.2369999997318</v>
          </cell>
          <cell r="AG211">
            <v>3257.2165000010282</v>
          </cell>
          <cell r="AH211">
            <v>6067.1355000007898</v>
          </cell>
          <cell r="AI211">
            <v>4164.476499998942</v>
          </cell>
          <cell r="AJ211">
            <v>0</v>
          </cell>
          <cell r="AK211">
            <v>0</v>
          </cell>
          <cell r="AL211">
            <v>424.40300000086427</v>
          </cell>
          <cell r="AM211">
            <v>219.67300000041723</v>
          </cell>
          <cell r="AN211">
            <v>950.60399999842048</v>
          </cell>
          <cell r="AO211">
            <v>1088.3659999994561</v>
          </cell>
          <cell r="AP211">
            <v>1675.2044999999925</v>
          </cell>
          <cell r="AQ211">
            <v>-216.19200000166893</v>
          </cell>
          <cell r="AR211">
            <v>18824.313500002027</v>
          </cell>
          <cell r="AS211">
            <v>2404.695000000298</v>
          </cell>
          <cell r="AT211">
            <v>-200.39399999938905</v>
          </cell>
          <cell r="AU211">
            <v>4999.3605000004172</v>
          </cell>
          <cell r="AV211">
            <v>4112.4700000006706</v>
          </cell>
          <cell r="AW211">
            <v>69.5</v>
          </cell>
          <cell r="AX211">
            <v>1053.9509999998845</v>
          </cell>
          <cell r="AY211">
            <v>1062.2404999993742</v>
          </cell>
          <cell r="AZ211">
            <v>253.14599999971688</v>
          </cell>
          <cell r="BA211">
            <v>2789.0415000002831</v>
          </cell>
          <cell r="BB211">
            <v>1079.9915000014007</v>
          </cell>
          <cell r="BC211">
            <v>1856.125</v>
          </cell>
          <cell r="BD211">
            <v>-655.81350000016391</v>
          </cell>
          <cell r="BE211">
            <v>18861.489999994636</v>
          </cell>
          <cell r="BF211">
            <v>2448.5339999999851</v>
          </cell>
          <cell r="BG211">
            <v>157.83600000105798</v>
          </cell>
          <cell r="BH211">
            <v>6905.9105000011623</v>
          </cell>
          <cell r="BI211">
            <v>4384.7725000008941</v>
          </cell>
          <cell r="BJ211">
            <v>242.78800000005867</v>
          </cell>
          <cell r="BK211">
            <v>-776.22099999990314</v>
          </cell>
          <cell r="BL211">
            <v>1708.4045000001788</v>
          </cell>
          <cell r="BM211">
            <v>-416.87000000104308</v>
          </cell>
          <cell r="BN211">
            <v>2238.6499999985099</v>
          </cell>
          <cell r="BO211">
            <v>1363.3179999999702</v>
          </cell>
          <cell r="BP211">
            <v>694.86299999989569</v>
          </cell>
          <cell r="BQ211">
            <v>-90.495500000193715</v>
          </cell>
          <cell r="BR211">
            <v>12080.368999987841</v>
          </cell>
          <cell r="BS211">
            <v>1487.6889999993145</v>
          </cell>
          <cell r="BT211">
            <v>-531.81000000052154</v>
          </cell>
          <cell r="BU211">
            <v>3702.0940000005066</v>
          </cell>
          <cell r="BV211">
            <v>3714.5805000010878</v>
          </cell>
          <cell r="BW211">
            <v>0</v>
          </cell>
          <cell r="BX211">
            <v>1266.1294999998063</v>
          </cell>
          <cell r="BY211">
            <v>-625.11150000058115</v>
          </cell>
          <cell r="BZ211">
            <v>-108.83000000007451</v>
          </cell>
          <cell r="CA211">
            <v>1864.5885000005364</v>
          </cell>
          <cell r="CB211">
            <v>463.61700000055134</v>
          </cell>
          <cell r="CC211">
            <v>847.42200000025332</v>
          </cell>
          <cell r="CD211">
            <v>0</v>
          </cell>
          <cell r="CE211">
            <v>26035.743500009179</v>
          </cell>
          <cell r="CF211">
            <v>0</v>
          </cell>
          <cell r="CG211">
            <v>-690.75999999977648</v>
          </cell>
          <cell r="CH211">
            <v>857.63900000043213</v>
          </cell>
          <cell r="CI211">
            <v>6194.0550000015646</v>
          </cell>
          <cell r="CJ211">
            <v>0</v>
          </cell>
          <cell r="CK211">
            <v>20521.462999999523</v>
          </cell>
          <cell r="CL211">
            <v>-564.0245000012219</v>
          </cell>
          <cell r="CM211">
            <v>25.453500000759959</v>
          </cell>
          <cell r="CN211">
            <v>874.08000000007451</v>
          </cell>
          <cell r="CO211">
            <v>-155.51750000007451</v>
          </cell>
          <cell r="CP211">
            <v>374.83999999985099</v>
          </cell>
          <cell r="CQ211">
            <v>-1401.484999999404</v>
          </cell>
          <cell r="CR211">
            <v>7497.125</v>
          </cell>
          <cell r="CS211">
            <v>43.958000000566244</v>
          </cell>
          <cell r="CT211">
            <v>1268.4700000006706</v>
          </cell>
          <cell r="CU211">
            <v>-96.520999999716878</v>
          </cell>
          <cell r="CV211">
            <v>4375.8859999999404</v>
          </cell>
          <cell r="CW211">
            <v>0</v>
          </cell>
          <cell r="CX211">
            <v>1802.3760000001639</v>
          </cell>
          <cell r="CY211">
            <v>-762.24799999967217</v>
          </cell>
          <cell r="CZ211">
            <v>1131.3830000013113</v>
          </cell>
          <cell r="DA211">
            <v>723.74899999983609</v>
          </cell>
          <cell r="DB211">
            <v>39.164000000804663</v>
          </cell>
          <cell r="DC211">
            <v>231.2140000006184</v>
          </cell>
          <cell r="DD211">
            <v>-1260.3059999998659</v>
          </cell>
          <cell r="DE211">
            <v>-675.67049999535084</v>
          </cell>
          <cell r="DF211">
            <v>698.5570000000298</v>
          </cell>
          <cell r="DG211">
            <v>270.45700000040233</v>
          </cell>
          <cell r="DH211">
            <v>849.04800000041723</v>
          </cell>
          <cell r="DI211">
            <v>-252.53149999864399</v>
          </cell>
          <cell r="DJ211">
            <v>0</v>
          </cell>
          <cell r="DK211">
            <v>214.10999999986961</v>
          </cell>
          <cell r="DL211">
            <v>473.41999999992549</v>
          </cell>
          <cell r="DM211">
            <v>-1039.8159999996424</v>
          </cell>
          <cell r="DN211">
            <v>-1503.5789999999106</v>
          </cell>
          <cell r="DO211">
            <v>-385.33599999919534</v>
          </cell>
          <cell r="DP211">
            <v>0</v>
          </cell>
          <cell r="DQ211">
            <v>0</v>
          </cell>
          <cell r="DR211">
            <v>1376.2059999704361</v>
          </cell>
          <cell r="DS211">
            <v>0</v>
          </cell>
          <cell r="DT211">
            <v>0</v>
          </cell>
          <cell r="DU211">
            <v>-1087.3640000000596</v>
          </cell>
          <cell r="DV211">
            <v>248.36500000022352</v>
          </cell>
          <cell r="DW211">
            <v>0</v>
          </cell>
          <cell r="DX211">
            <v>705.12999999988824</v>
          </cell>
          <cell r="DY211">
            <v>0</v>
          </cell>
          <cell r="DZ211">
            <v>-272.64399999938905</v>
          </cell>
          <cell r="EA211">
            <v>1597.339999999851</v>
          </cell>
          <cell r="EB211">
            <v>185.37899999879301</v>
          </cell>
          <cell r="EC211">
            <v>0</v>
          </cell>
          <cell r="ED211">
            <v>0</v>
          </cell>
          <cell r="EE211">
            <v>0</v>
          </cell>
        </row>
        <row r="212">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row>
        <row r="213">
          <cell r="F213">
            <v>3550.7150000017136</v>
          </cell>
          <cell r="G213">
            <v>2385.4156200010329</v>
          </cell>
          <cell r="H213">
            <v>1151.6480000000447</v>
          </cell>
          <cell r="I213">
            <v>0</v>
          </cell>
          <cell r="J213">
            <v>1.3099000000074739</v>
          </cell>
          <cell r="K213">
            <v>-626.15687999967486</v>
          </cell>
          <cell r="L213">
            <v>-103.8332000002265</v>
          </cell>
          <cell r="M213">
            <v>-316.7116700001061</v>
          </cell>
          <cell r="N213">
            <v>183.23826000001281</v>
          </cell>
          <cell r="O213">
            <v>211.50999999977648</v>
          </cell>
          <cell r="P213">
            <v>3211.1142500005662</v>
          </cell>
          <cell r="Q213">
            <v>2405.1759100016207</v>
          </cell>
          <cell r="R213">
            <v>23010.567059993744</v>
          </cell>
          <cell r="S213">
            <v>3920.7199999988079</v>
          </cell>
          <cell r="T213">
            <v>14912.360799999908</v>
          </cell>
          <cell r="U213">
            <v>2298.8264999995008</v>
          </cell>
          <cell r="V213">
            <v>0</v>
          </cell>
          <cell r="W213">
            <v>0</v>
          </cell>
          <cell r="X213">
            <v>-936.74604999925941</v>
          </cell>
          <cell r="Y213">
            <v>119.12344999983907</v>
          </cell>
          <cell r="Z213">
            <v>-207.58694000169635</v>
          </cell>
          <cell r="AA213">
            <v>462.38819999992847</v>
          </cell>
          <cell r="AB213">
            <v>502.98300000000745</v>
          </cell>
          <cell r="AC213">
            <v>1938.4980999995023</v>
          </cell>
          <cell r="AD213">
            <v>0</v>
          </cell>
          <cell r="AE213">
            <v>4153.7801600024104</v>
          </cell>
          <cell r="AF213">
            <v>0</v>
          </cell>
          <cell r="AG213">
            <v>0</v>
          </cell>
          <cell r="AH213">
            <v>0</v>
          </cell>
          <cell r="AI213">
            <v>0</v>
          </cell>
          <cell r="AJ213">
            <v>0</v>
          </cell>
          <cell r="AK213">
            <v>-1135.6186199998483</v>
          </cell>
          <cell r="AL213">
            <v>466.70746999979019</v>
          </cell>
          <cell r="AM213">
            <v>159.9311400000006</v>
          </cell>
          <cell r="AN213">
            <v>1919.856230000034</v>
          </cell>
          <cell r="AO213">
            <v>613.73684000037611</v>
          </cell>
          <cell r="AP213">
            <v>1802.3904999997467</v>
          </cell>
          <cell r="AQ213">
            <v>326.77659999998286</v>
          </cell>
          <cell r="AR213">
            <v>6882.8039900064468</v>
          </cell>
          <cell r="AS213">
            <v>382.44119999997201</v>
          </cell>
          <cell r="AT213">
            <v>127.71760000000359</v>
          </cell>
          <cell r="AU213">
            <v>0</v>
          </cell>
          <cell r="AV213">
            <v>0</v>
          </cell>
          <cell r="AW213">
            <v>43.606799999994109</v>
          </cell>
          <cell r="AX213">
            <v>216.90279999934137</v>
          </cell>
          <cell r="AY213">
            <v>1200.5727299991995</v>
          </cell>
          <cell r="AZ213">
            <v>115.85709000006318</v>
          </cell>
          <cell r="BA213">
            <v>1015.4978000000119</v>
          </cell>
          <cell r="BB213">
            <v>798.16347000002861</v>
          </cell>
          <cell r="BC213">
            <v>2982.0445000007749</v>
          </cell>
          <cell r="BD213">
            <v>0</v>
          </cell>
          <cell r="BE213">
            <v>1240.6283800080419</v>
          </cell>
          <cell r="BF213">
            <v>-191.6820000000007</v>
          </cell>
          <cell r="BG213">
            <v>-145.52460000000428</v>
          </cell>
          <cell r="BH213">
            <v>0</v>
          </cell>
          <cell r="BI213">
            <v>0</v>
          </cell>
          <cell r="BJ213">
            <v>0</v>
          </cell>
          <cell r="BK213">
            <v>-1812.971239999868</v>
          </cell>
          <cell r="BL213">
            <v>475.80106000043452</v>
          </cell>
          <cell r="BM213">
            <v>629.25715999864042</v>
          </cell>
          <cell r="BN213">
            <v>2124.3205999992788</v>
          </cell>
          <cell r="BO213">
            <v>-616.57400000002235</v>
          </cell>
          <cell r="BP213">
            <v>778.00140000134706</v>
          </cell>
          <cell r="BQ213">
            <v>0</v>
          </cell>
          <cell r="BR213">
            <v>886.19584999978542</v>
          </cell>
          <cell r="BS213">
            <v>197.0574000000197</v>
          </cell>
          <cell r="BT213">
            <v>0</v>
          </cell>
          <cell r="BU213">
            <v>0</v>
          </cell>
          <cell r="BV213">
            <v>0</v>
          </cell>
          <cell r="BW213">
            <v>0</v>
          </cell>
          <cell r="BX213">
            <v>-498.54499999992549</v>
          </cell>
          <cell r="BY213">
            <v>-431.98230000026524</v>
          </cell>
          <cell r="BZ213">
            <v>-366.9051999989897</v>
          </cell>
          <cell r="CA213">
            <v>760.26044999994338</v>
          </cell>
          <cell r="CB213">
            <v>407.36249999981374</v>
          </cell>
          <cell r="CC213">
            <v>818.94800000078976</v>
          </cell>
          <cell r="CD213">
            <v>0</v>
          </cell>
          <cell r="CE213">
            <v>1637.4477999955416</v>
          </cell>
          <cell r="CF213">
            <v>0</v>
          </cell>
          <cell r="CG213">
            <v>0</v>
          </cell>
          <cell r="CH213">
            <v>0</v>
          </cell>
          <cell r="CI213">
            <v>0</v>
          </cell>
          <cell r="CJ213">
            <v>0</v>
          </cell>
          <cell r="CK213">
            <v>-476.70910000056028</v>
          </cell>
          <cell r="CL213">
            <v>638.12800000049174</v>
          </cell>
          <cell r="CM213">
            <v>133.65909999981523</v>
          </cell>
          <cell r="CN213">
            <v>1567.6450000014156</v>
          </cell>
          <cell r="CO213">
            <v>-118.58470000000671</v>
          </cell>
          <cell r="CP213">
            <v>-106.69050000049174</v>
          </cell>
          <cell r="CQ213">
            <v>0</v>
          </cell>
          <cell r="CR213">
            <v>2044.4681000038981</v>
          </cell>
          <cell r="CS213">
            <v>0</v>
          </cell>
          <cell r="CT213">
            <v>-242.5287000000244</v>
          </cell>
          <cell r="CU213">
            <v>0</v>
          </cell>
          <cell r="CV213">
            <v>0</v>
          </cell>
          <cell r="CW213">
            <v>-0.26190000001224689</v>
          </cell>
          <cell r="CX213">
            <v>-796.23100000061095</v>
          </cell>
          <cell r="CY213">
            <v>89.228500001132488</v>
          </cell>
          <cell r="CZ213">
            <v>-243.62080000154674</v>
          </cell>
          <cell r="DA213">
            <v>1402.4624999985099</v>
          </cell>
          <cell r="DB213">
            <v>922.63949999958277</v>
          </cell>
          <cell r="DC213">
            <v>912.77999999932945</v>
          </cell>
          <cell r="DD213">
            <v>0</v>
          </cell>
          <cell r="DE213">
            <v>1849.4187999889255</v>
          </cell>
          <cell r="DF213">
            <v>0</v>
          </cell>
          <cell r="DG213">
            <v>0</v>
          </cell>
          <cell r="DH213">
            <v>0</v>
          </cell>
          <cell r="DI213">
            <v>0</v>
          </cell>
          <cell r="DJ213">
            <v>0</v>
          </cell>
          <cell r="DK213">
            <v>278.60999999940395</v>
          </cell>
          <cell r="DL213">
            <v>-250.76030000112951</v>
          </cell>
          <cell r="DM213">
            <v>-243.55100000090897</v>
          </cell>
          <cell r="DN213">
            <v>80.874599998816848</v>
          </cell>
          <cell r="DO213">
            <v>-130.23749999981374</v>
          </cell>
          <cell r="DP213">
            <v>2114.4830000009388</v>
          </cell>
          <cell r="DQ213">
            <v>0</v>
          </cell>
          <cell r="DR213">
            <v>-69.411400005221367</v>
          </cell>
          <cell r="DS213">
            <v>13.011900000012247</v>
          </cell>
          <cell r="DT213">
            <v>0</v>
          </cell>
          <cell r="DU213">
            <v>0</v>
          </cell>
          <cell r="DV213">
            <v>0</v>
          </cell>
          <cell r="DW213">
            <v>0</v>
          </cell>
          <cell r="DX213">
            <v>92.565099999308586</v>
          </cell>
          <cell r="DY213">
            <v>123.65949999913573</v>
          </cell>
          <cell r="DZ213">
            <v>-156.37189999967813</v>
          </cell>
          <cell r="EA213">
            <v>546.5093000009656</v>
          </cell>
          <cell r="EB213">
            <v>-767.52130000013858</v>
          </cell>
          <cell r="EC213">
            <v>78.736000001430511</v>
          </cell>
          <cell r="ED213">
            <v>0</v>
          </cell>
          <cell r="EE213">
            <v>0</v>
          </cell>
        </row>
        <row r="214">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1577.9960999991745</v>
          </cell>
          <cell r="AF214">
            <v>0</v>
          </cell>
          <cell r="AG214">
            <v>0</v>
          </cell>
          <cell r="AH214">
            <v>0</v>
          </cell>
          <cell r="AI214">
            <v>0</v>
          </cell>
          <cell r="AJ214">
            <v>0</v>
          </cell>
          <cell r="AK214">
            <v>0</v>
          </cell>
          <cell r="AL214">
            <v>0</v>
          </cell>
          <cell r="AM214">
            <v>1577.9960999996401</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row>
        <row r="215">
          <cell r="F215">
            <v>0</v>
          </cell>
          <cell r="G215">
            <v>0</v>
          </cell>
          <cell r="H215">
            <v>-724.04503999999724</v>
          </cell>
          <cell r="I215">
            <v>40.486040000017965</v>
          </cell>
          <cell r="J215">
            <v>0</v>
          </cell>
          <cell r="K215">
            <v>0</v>
          </cell>
          <cell r="L215">
            <v>24.297430000035092</v>
          </cell>
          <cell r="M215">
            <v>-286.17793000000529</v>
          </cell>
          <cell r="N215">
            <v>-37.861030000029132</v>
          </cell>
          <cell r="O215">
            <v>-696.5038999998942</v>
          </cell>
          <cell r="P215">
            <v>0</v>
          </cell>
          <cell r="Q215">
            <v>0</v>
          </cell>
          <cell r="R215">
            <v>-289.81053999811411</v>
          </cell>
          <cell r="S215">
            <v>37.925659999949858</v>
          </cell>
          <cell r="T215">
            <v>15.247399999992922</v>
          </cell>
          <cell r="U215">
            <v>18.590790000045672</v>
          </cell>
          <cell r="V215">
            <v>9.592000000004191</v>
          </cell>
          <cell r="W215">
            <v>-681.54395999998087</v>
          </cell>
          <cell r="X215">
            <v>0.99864000000525266</v>
          </cell>
          <cell r="Y215">
            <v>-124.77196999988519</v>
          </cell>
          <cell r="Z215">
            <v>-535.15838999999687</v>
          </cell>
          <cell r="AA215">
            <v>50.164660000009462</v>
          </cell>
          <cell r="AB215">
            <v>766.72528999997303</v>
          </cell>
          <cell r="AC215">
            <v>89.198229999979958</v>
          </cell>
          <cell r="AD215">
            <v>63.221110000042245</v>
          </cell>
          <cell r="AE215">
            <v>3774.7425100002438</v>
          </cell>
          <cell r="AF215">
            <v>113.67792000004556</v>
          </cell>
          <cell r="AG215">
            <v>39.232279999996535</v>
          </cell>
          <cell r="AH215">
            <v>23.526180000044405</v>
          </cell>
          <cell r="AI215">
            <v>2.2243999999773223</v>
          </cell>
          <cell r="AJ215">
            <v>-14.994390000007115</v>
          </cell>
          <cell r="AK215">
            <v>3.7422500000102445</v>
          </cell>
          <cell r="AL215">
            <v>-994.9067300001625</v>
          </cell>
          <cell r="AM215">
            <v>1213.6201499998569</v>
          </cell>
          <cell r="AN215">
            <v>918.9794600000605</v>
          </cell>
          <cell r="AO215">
            <v>0.1224399998318404</v>
          </cell>
          <cell r="AP215">
            <v>2320.965460000094</v>
          </cell>
          <cell r="AQ215">
            <v>148.55308999994304</v>
          </cell>
          <cell r="AR215">
            <v>-1640.9242600016296</v>
          </cell>
          <cell r="AS215">
            <v>477.92353999998886</v>
          </cell>
          <cell r="AT215">
            <v>61.163699999975506</v>
          </cell>
          <cell r="AU215">
            <v>21.352300000027753</v>
          </cell>
          <cell r="AV215">
            <v>6.2427399999869522</v>
          </cell>
          <cell r="AW215">
            <v>-13.840889999992214</v>
          </cell>
          <cell r="AX215">
            <v>-2.5832999999984168</v>
          </cell>
          <cell r="AY215">
            <v>283.85881999996491</v>
          </cell>
          <cell r="AZ215">
            <v>-1593.6498199999332</v>
          </cell>
          <cell r="BA215">
            <v>-228.09787999978289</v>
          </cell>
          <cell r="BB215">
            <v>14.177119999891147</v>
          </cell>
          <cell r="BC215">
            <v>187.36945999995805</v>
          </cell>
          <cell r="BD215">
            <v>-854.84004999999888</v>
          </cell>
          <cell r="BE215">
            <v>-8377.0103500019759</v>
          </cell>
          <cell r="BF215">
            <v>128.7476500000339</v>
          </cell>
          <cell r="BG215">
            <v>85.678049999987707</v>
          </cell>
          <cell r="BH215">
            <v>919.98274000000674</v>
          </cell>
          <cell r="BI215">
            <v>3.5277900000219233</v>
          </cell>
          <cell r="BJ215">
            <v>-19.810899999924004</v>
          </cell>
          <cell r="BK215">
            <v>-9.5178499999456108</v>
          </cell>
          <cell r="BL215">
            <v>-370.36312999995425</v>
          </cell>
          <cell r="BM215">
            <v>-1578.1357800001279</v>
          </cell>
          <cell r="BN215">
            <v>-126.07701999996789</v>
          </cell>
          <cell r="BO215">
            <v>-916.20293000014499</v>
          </cell>
          <cell r="BP215">
            <v>127.2553299999563</v>
          </cell>
          <cell r="BQ215">
            <v>-6622.094299999997</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row>
        <row r="216">
          <cell r="F216">
            <v>399.21490000095218</v>
          </cell>
          <cell r="G216">
            <v>3112.9229000015184</v>
          </cell>
          <cell r="H216">
            <v>302.4258999992162</v>
          </cell>
          <cell r="I216">
            <v>0</v>
          </cell>
          <cell r="J216">
            <v>0</v>
          </cell>
          <cell r="K216">
            <v>0</v>
          </cell>
          <cell r="L216">
            <v>0</v>
          </cell>
          <cell r="M216">
            <v>0</v>
          </cell>
          <cell r="N216">
            <v>38.320300000719726</v>
          </cell>
          <cell r="O216">
            <v>75.51450000051409</v>
          </cell>
          <cell r="P216">
            <v>225.53860000055283</v>
          </cell>
          <cell r="Q216">
            <v>643.51929999981076</v>
          </cell>
          <cell r="R216">
            <v>1631.7939999997616</v>
          </cell>
          <cell r="S216">
            <v>238.42470000032336</v>
          </cell>
          <cell r="T216">
            <v>-1546.5805000001565</v>
          </cell>
          <cell r="U216">
            <v>1790.7756000002846</v>
          </cell>
          <cell r="V216">
            <v>0</v>
          </cell>
          <cell r="W216">
            <v>0</v>
          </cell>
          <cell r="X216">
            <v>0</v>
          </cell>
          <cell r="Y216">
            <v>0</v>
          </cell>
          <cell r="Z216">
            <v>0</v>
          </cell>
          <cell r="AA216">
            <v>123.09939999971539</v>
          </cell>
          <cell r="AB216">
            <v>241.48499999847263</v>
          </cell>
          <cell r="AC216">
            <v>-1.243499998934567</v>
          </cell>
          <cell r="AD216">
            <v>785.83330000005662</v>
          </cell>
          <cell r="AE216">
            <v>5988.8971000090241</v>
          </cell>
          <cell r="AF216">
            <v>862.07750000059605</v>
          </cell>
          <cell r="AG216">
            <v>1709.0612000003457</v>
          </cell>
          <cell r="AH216">
            <v>680.27149999979883</v>
          </cell>
          <cell r="AI216">
            <v>941.10169999999925</v>
          </cell>
          <cell r="AJ216">
            <v>0</v>
          </cell>
          <cell r="AK216">
            <v>0</v>
          </cell>
          <cell r="AL216">
            <v>-159.79359999950975</v>
          </cell>
          <cell r="AM216">
            <v>268.11660000029951</v>
          </cell>
          <cell r="AN216">
            <v>5.774299998767674</v>
          </cell>
          <cell r="AO216">
            <v>580.90400000009686</v>
          </cell>
          <cell r="AP216">
            <v>801.99340000003576</v>
          </cell>
          <cell r="AQ216">
            <v>299.39049999974668</v>
          </cell>
          <cell r="AR216">
            <v>4354.2510000094771</v>
          </cell>
          <cell r="AS216">
            <v>48.200799999758601</v>
          </cell>
          <cell r="AT216">
            <v>720.64510000031441</v>
          </cell>
          <cell r="AU216">
            <v>1002.3129999991506</v>
          </cell>
          <cell r="AV216">
            <v>706.48049999959767</v>
          </cell>
          <cell r="AW216">
            <v>0</v>
          </cell>
          <cell r="AX216">
            <v>158.18069999990985</v>
          </cell>
          <cell r="AY216">
            <v>0</v>
          </cell>
          <cell r="AZ216">
            <v>0</v>
          </cell>
          <cell r="BA216">
            <v>311.82430000044405</v>
          </cell>
          <cell r="BB216">
            <v>436.90649999957532</v>
          </cell>
          <cell r="BC216">
            <v>854.17709999997169</v>
          </cell>
          <cell r="BD216">
            <v>115.5230000000447</v>
          </cell>
          <cell r="BE216">
            <v>4281.7759999930859</v>
          </cell>
          <cell r="BF216">
            <v>242.14470000006258</v>
          </cell>
          <cell r="BG216">
            <v>221.7027000002563</v>
          </cell>
          <cell r="BH216">
            <v>432.84900000039488</v>
          </cell>
          <cell r="BI216">
            <v>509.08800000045449</v>
          </cell>
          <cell r="BJ216">
            <v>0</v>
          </cell>
          <cell r="BK216">
            <v>314.45079999929294</v>
          </cell>
          <cell r="BL216">
            <v>0</v>
          </cell>
          <cell r="BM216">
            <v>237.23930000048131</v>
          </cell>
          <cell r="BN216">
            <v>479.91370000038296</v>
          </cell>
          <cell r="BO216">
            <v>719.46920000016689</v>
          </cell>
          <cell r="BP216">
            <v>1124.9185999995098</v>
          </cell>
          <cell r="BQ216">
            <v>0</v>
          </cell>
          <cell r="BR216">
            <v>-340.9860999956727</v>
          </cell>
          <cell r="BS216">
            <v>-600.79090000037104</v>
          </cell>
          <cell r="BT216">
            <v>-386.60369999986142</v>
          </cell>
          <cell r="BU216">
            <v>173.49110000021756</v>
          </cell>
          <cell r="BV216">
            <v>425.31419999990612</v>
          </cell>
          <cell r="BW216">
            <v>0</v>
          </cell>
          <cell r="BX216">
            <v>-21.439999999478459</v>
          </cell>
          <cell r="BY216">
            <v>6.4849999994039536</v>
          </cell>
          <cell r="BZ216">
            <v>-204.00799999944866</v>
          </cell>
          <cell r="CA216">
            <v>356.53249999973923</v>
          </cell>
          <cell r="CB216">
            <v>60.110699999146163</v>
          </cell>
          <cell r="CC216">
            <v>-150.07699999958277</v>
          </cell>
          <cell r="CD216">
            <v>0</v>
          </cell>
          <cell r="CE216">
            <v>952.13770000636578</v>
          </cell>
          <cell r="CF216">
            <v>-350.66799999959767</v>
          </cell>
          <cell r="CG216">
            <v>-208.91300000064075</v>
          </cell>
          <cell r="CH216">
            <v>1374.9659000001848</v>
          </cell>
          <cell r="CI216">
            <v>212.44199999980628</v>
          </cell>
          <cell r="CJ216">
            <v>0</v>
          </cell>
          <cell r="CK216">
            <v>-3.0589999998919666</v>
          </cell>
          <cell r="CL216">
            <v>19.28899999987334</v>
          </cell>
          <cell r="CM216">
            <v>0</v>
          </cell>
          <cell r="CN216">
            <v>24.198799999430776</v>
          </cell>
          <cell r="CO216">
            <v>269.25999999977648</v>
          </cell>
          <cell r="CP216">
            <v>0</v>
          </cell>
          <cell r="CQ216">
            <v>-385.37800000049174</v>
          </cell>
          <cell r="CR216">
            <v>-421.12179999053478</v>
          </cell>
          <cell r="CS216">
            <v>247.86450000014156</v>
          </cell>
          <cell r="CT216">
            <v>-744.25299999956042</v>
          </cell>
          <cell r="CU216">
            <v>0.37200000043958426</v>
          </cell>
          <cell r="CV216">
            <v>750.475700000301</v>
          </cell>
          <cell r="CW216">
            <v>0</v>
          </cell>
          <cell r="CX216">
            <v>386.70540000032634</v>
          </cell>
          <cell r="CY216">
            <v>-9.0650000004097819</v>
          </cell>
          <cell r="CZ216">
            <v>-299.56500000040978</v>
          </cell>
          <cell r="DA216">
            <v>-171.79769999999553</v>
          </cell>
          <cell r="DB216">
            <v>-224.5126999989152</v>
          </cell>
          <cell r="DC216">
            <v>0</v>
          </cell>
          <cell r="DD216">
            <v>-357.34600000083447</v>
          </cell>
          <cell r="DE216">
            <v>1625.0451000034809</v>
          </cell>
          <cell r="DF216">
            <v>-369.23649999964982</v>
          </cell>
          <cell r="DG216">
            <v>32.597000000067055</v>
          </cell>
          <cell r="DH216">
            <v>17.606999999843538</v>
          </cell>
          <cell r="DI216">
            <v>459.93900000024587</v>
          </cell>
          <cell r="DJ216">
            <v>0</v>
          </cell>
          <cell r="DK216">
            <v>-3.4879999998956919</v>
          </cell>
          <cell r="DL216">
            <v>-78.459999999962747</v>
          </cell>
          <cell r="DM216">
            <v>148.33700000029057</v>
          </cell>
          <cell r="DN216">
            <v>1573.3625999996439</v>
          </cell>
          <cell r="DO216">
            <v>155.05300000030547</v>
          </cell>
          <cell r="DP216">
            <v>-310.66600000020117</v>
          </cell>
          <cell r="DQ216">
            <v>0</v>
          </cell>
          <cell r="DR216">
            <v>-803.9370000064373</v>
          </cell>
          <cell r="DS216">
            <v>-418.30800000019372</v>
          </cell>
          <cell r="DT216">
            <v>0</v>
          </cell>
          <cell r="DU216">
            <v>-139.94199999980628</v>
          </cell>
          <cell r="DV216">
            <v>0</v>
          </cell>
          <cell r="DW216">
            <v>0</v>
          </cell>
          <cell r="DX216">
            <v>85.08600000012666</v>
          </cell>
          <cell r="DY216">
            <v>0</v>
          </cell>
          <cell r="DZ216">
            <v>0</v>
          </cell>
          <cell r="EA216">
            <v>0</v>
          </cell>
          <cell r="EB216">
            <v>-296.51800000108778</v>
          </cell>
          <cell r="EC216">
            <v>-34.254999999888241</v>
          </cell>
          <cell r="ED216">
            <v>0</v>
          </cell>
          <cell r="EE216">
            <v>0</v>
          </cell>
        </row>
        <row r="217">
          <cell r="F217">
            <v>3354.6999999992549</v>
          </cell>
          <cell r="G217">
            <v>4428.5915000010282</v>
          </cell>
          <cell r="H217">
            <v>2264.95350000076</v>
          </cell>
          <cell r="I217">
            <v>383.34300000034273</v>
          </cell>
          <cell r="J217">
            <v>234.02899999916553</v>
          </cell>
          <cell r="K217">
            <v>-381.6670000012964</v>
          </cell>
          <cell r="L217">
            <v>-265.16300000064075</v>
          </cell>
          <cell r="M217">
            <v>3.4699999988079071</v>
          </cell>
          <cell r="N217">
            <v>840.48749999888241</v>
          </cell>
          <cell r="O217">
            <v>829.1800000006333</v>
          </cell>
          <cell r="P217">
            <v>2980.3879999984056</v>
          </cell>
          <cell r="Q217">
            <v>3472.929999999702</v>
          </cell>
          <cell r="R217">
            <v>16509.146999999881</v>
          </cell>
          <cell r="S217">
            <v>3494.5054999999702</v>
          </cell>
          <cell r="T217">
            <v>1339.4559999983758</v>
          </cell>
          <cell r="U217">
            <v>2262.7390000000596</v>
          </cell>
          <cell r="V217">
            <v>541.90849999990314</v>
          </cell>
          <cell r="W217">
            <v>447.32100000046194</v>
          </cell>
          <cell r="X217">
            <v>-889.95849999971688</v>
          </cell>
          <cell r="Y217">
            <v>288.75099999830127</v>
          </cell>
          <cell r="Z217">
            <v>0</v>
          </cell>
          <cell r="AA217">
            <v>2809.0449999999255</v>
          </cell>
          <cell r="AB217">
            <v>-315.46900000050664</v>
          </cell>
          <cell r="AC217">
            <v>2273.1920000016689</v>
          </cell>
          <cell r="AD217">
            <v>4257.656499998644</v>
          </cell>
          <cell r="AE217">
            <v>21895.206499993801</v>
          </cell>
          <cell r="AF217">
            <v>4304.7594999987632</v>
          </cell>
          <cell r="AG217">
            <v>3715.0690000001341</v>
          </cell>
          <cell r="AH217">
            <v>286.50600000005215</v>
          </cell>
          <cell r="AI217">
            <v>688.20550000015646</v>
          </cell>
          <cell r="AJ217">
            <v>389.94099999964237</v>
          </cell>
          <cell r="AK217">
            <v>-424.68099999986589</v>
          </cell>
          <cell r="AL217">
            <v>72.535500001162291</v>
          </cell>
          <cell r="AM217">
            <v>941.57300000078976</v>
          </cell>
          <cell r="AN217">
            <v>1489.8289999999106</v>
          </cell>
          <cell r="AO217">
            <v>1678.3089999994263</v>
          </cell>
          <cell r="AP217">
            <v>4619.1274999994785</v>
          </cell>
          <cell r="AQ217">
            <v>4134.0325000006706</v>
          </cell>
          <cell r="AR217">
            <v>26987.107000023127</v>
          </cell>
          <cell r="AS217">
            <v>4464.0219999998808</v>
          </cell>
          <cell r="AT217">
            <v>5231.5574999991804</v>
          </cell>
          <cell r="AU217">
            <v>504.32050000037998</v>
          </cell>
          <cell r="AV217">
            <v>1500.6864999998361</v>
          </cell>
          <cell r="AW217">
            <v>697.8234999999404</v>
          </cell>
          <cell r="AX217">
            <v>69.168499998748302</v>
          </cell>
          <cell r="AY217">
            <v>114.66999999992549</v>
          </cell>
          <cell r="AZ217">
            <v>342.77800000086427</v>
          </cell>
          <cell r="BA217">
            <v>2044.8154999986291</v>
          </cell>
          <cell r="BB217">
            <v>822.89500000048429</v>
          </cell>
          <cell r="BC217">
            <v>5429.3990000002086</v>
          </cell>
          <cell r="BD217">
            <v>5764.9710000008345</v>
          </cell>
          <cell r="BE217">
            <v>14698.914499998093</v>
          </cell>
          <cell r="BF217">
            <v>4132.7165000010282</v>
          </cell>
          <cell r="BG217">
            <v>4750.0500000007451</v>
          </cell>
          <cell r="BH217">
            <v>563.77799999900162</v>
          </cell>
          <cell r="BI217">
            <v>1099.4089999999851</v>
          </cell>
          <cell r="BJ217">
            <v>1002.3939999993891</v>
          </cell>
          <cell r="BK217">
            <v>-4949.3030000012368</v>
          </cell>
          <cell r="BL217">
            <v>8.7339999992400408</v>
          </cell>
          <cell r="BM217">
            <v>711.03300000168383</v>
          </cell>
          <cell r="BN217">
            <v>703.17799999937415</v>
          </cell>
          <cell r="BO217">
            <v>1520.7689999993891</v>
          </cell>
          <cell r="BP217">
            <v>3741.5684999991208</v>
          </cell>
          <cell r="BQ217">
            <v>1414.5875000003725</v>
          </cell>
          <cell r="BR217">
            <v>6987.4979999959469</v>
          </cell>
          <cell r="BS217">
            <v>-829.0990000013262</v>
          </cell>
          <cell r="BT217">
            <v>4221.7760000005364</v>
          </cell>
          <cell r="BU217">
            <v>-733.8370000012219</v>
          </cell>
          <cell r="BV217">
            <v>1622.816000001505</v>
          </cell>
          <cell r="BW217">
            <v>870.59249999932945</v>
          </cell>
          <cell r="BX217">
            <v>582.29399999976158</v>
          </cell>
          <cell r="BY217">
            <v>-156.48399999924004</v>
          </cell>
          <cell r="BZ217">
            <v>-770.58650000020862</v>
          </cell>
          <cell r="CA217">
            <v>2248.6745000015944</v>
          </cell>
          <cell r="CB217">
            <v>1018.9529999997467</v>
          </cell>
          <cell r="CC217">
            <v>-458.6535000000149</v>
          </cell>
          <cell r="CD217">
            <v>-628.94799999892712</v>
          </cell>
          <cell r="CE217">
            <v>7300.5575000047684</v>
          </cell>
          <cell r="CF217">
            <v>-285.97100000083447</v>
          </cell>
          <cell r="CG217">
            <v>2492.9150000009686</v>
          </cell>
          <cell r="CH217">
            <v>-553.59199999831617</v>
          </cell>
          <cell r="CI217">
            <v>923.86899999901652</v>
          </cell>
          <cell r="CJ217">
            <v>771.02349999919534</v>
          </cell>
          <cell r="CK217">
            <v>481.23299999907613</v>
          </cell>
          <cell r="CL217">
            <v>802.17700000107288</v>
          </cell>
          <cell r="CM217">
            <v>-533.37099999934435</v>
          </cell>
          <cell r="CN217">
            <v>2000.3815000001341</v>
          </cell>
          <cell r="CO217">
            <v>-204.27350000012666</v>
          </cell>
          <cell r="CP217">
            <v>2230.3420000001788</v>
          </cell>
          <cell r="CQ217">
            <v>-824.17599999904633</v>
          </cell>
          <cell r="CR217">
            <v>-1656.2804999947548</v>
          </cell>
          <cell r="CS217">
            <v>107.75899999961257</v>
          </cell>
          <cell r="CT217">
            <v>255.40699999965727</v>
          </cell>
          <cell r="CU217">
            <v>477.9280000012368</v>
          </cell>
          <cell r="CV217">
            <v>705.08050000015646</v>
          </cell>
          <cell r="CW217">
            <v>428.42249999940395</v>
          </cell>
          <cell r="CX217">
            <v>265.09549999982119</v>
          </cell>
          <cell r="CY217">
            <v>-14.852500000968575</v>
          </cell>
          <cell r="CZ217">
            <v>109.45949999988079</v>
          </cell>
          <cell r="DA217">
            <v>189.1140000000596</v>
          </cell>
          <cell r="DB217">
            <v>-674.97200000006706</v>
          </cell>
          <cell r="DC217">
            <v>-226.88700000010431</v>
          </cell>
          <cell r="DD217">
            <v>-3277.8350000008941</v>
          </cell>
          <cell r="DE217">
            <v>548.91050001978874</v>
          </cell>
          <cell r="DF217">
            <v>-1497.2969999983907</v>
          </cell>
          <cell r="DG217">
            <v>2079.6359999999404</v>
          </cell>
          <cell r="DH217">
            <v>-832.66699999943376</v>
          </cell>
          <cell r="DI217">
            <v>1372.4484999999404</v>
          </cell>
          <cell r="DJ217">
            <v>-508.69900000095367</v>
          </cell>
          <cell r="DK217">
            <v>832.07650000043213</v>
          </cell>
          <cell r="DL217">
            <v>182.9919999986887</v>
          </cell>
          <cell r="DM217">
            <v>7.4235000014305115</v>
          </cell>
          <cell r="DN217">
            <v>1760.8190000001341</v>
          </cell>
          <cell r="DO217">
            <v>797.38700000010431</v>
          </cell>
          <cell r="DP217">
            <v>-316.46100000292063</v>
          </cell>
          <cell r="DQ217">
            <v>-3328.7479999996722</v>
          </cell>
          <cell r="DR217">
            <v>-1999.0425000190735</v>
          </cell>
          <cell r="DS217">
            <v>-1316.4310000017285</v>
          </cell>
          <cell r="DT217">
            <v>501.19900000095367</v>
          </cell>
          <cell r="DU217">
            <v>-85.814999999478459</v>
          </cell>
          <cell r="DV217">
            <v>495.98049999959767</v>
          </cell>
          <cell r="DW217">
            <v>739.88799999840558</v>
          </cell>
          <cell r="DX217">
            <v>-281.09899999946356</v>
          </cell>
          <cell r="DY217">
            <v>-19.620000001043081</v>
          </cell>
          <cell r="DZ217">
            <v>27.688000001013279</v>
          </cell>
          <cell r="EA217">
            <v>553.9089999999851</v>
          </cell>
          <cell r="EB217">
            <v>-756.04700000025332</v>
          </cell>
          <cell r="EC217">
            <v>-775.27899999916553</v>
          </cell>
          <cell r="ED217">
            <v>-1083.4159999974072</v>
          </cell>
          <cell r="EE217">
            <v>0</v>
          </cell>
        </row>
        <row r="218">
          <cell r="F218">
            <v>994.47450000047684</v>
          </cell>
          <cell r="G218">
            <v>16625.685000000522</v>
          </cell>
          <cell r="H218">
            <v>1284.0789999999106</v>
          </cell>
          <cell r="I218">
            <v>1195.6634999997914</v>
          </cell>
          <cell r="J218">
            <v>73.565999999642372</v>
          </cell>
          <cell r="K218">
            <v>-881.98000000044703</v>
          </cell>
          <cell r="L218">
            <v>281.91143000125885</v>
          </cell>
          <cell r="M218">
            <v>-401.41338000074029</v>
          </cell>
          <cell r="N218">
            <v>1478.4965000003576</v>
          </cell>
          <cell r="O218">
            <v>-1032.738500000909</v>
          </cell>
          <cell r="P218">
            <v>3338.4989999998361</v>
          </cell>
          <cell r="Q218">
            <v>326.15650000050664</v>
          </cell>
          <cell r="R218">
            <v>20411.179890006781</v>
          </cell>
          <cell r="S218">
            <v>1396.0164999999106</v>
          </cell>
          <cell r="T218">
            <v>2864.4270000010729</v>
          </cell>
          <cell r="U218">
            <v>1968.3585000000894</v>
          </cell>
          <cell r="V218">
            <v>10635.632500000298</v>
          </cell>
          <cell r="W218">
            <v>-517.35630000010133</v>
          </cell>
          <cell r="X218">
            <v>-1496.1030000001192</v>
          </cell>
          <cell r="Y218">
            <v>6.5728399995714426</v>
          </cell>
          <cell r="Z218">
            <v>-491.51457000151277</v>
          </cell>
          <cell r="AA218">
            <v>492.75891999900341</v>
          </cell>
          <cell r="AB218">
            <v>1786.3065000008792</v>
          </cell>
          <cell r="AC218">
            <v>1924.8464999999851</v>
          </cell>
          <cell r="AD218">
            <v>1841.2345000002533</v>
          </cell>
          <cell r="AE218">
            <v>10197.817760005593</v>
          </cell>
          <cell r="AF218">
            <v>1225.7335000000894</v>
          </cell>
          <cell r="AG218">
            <v>1207.0509999990463</v>
          </cell>
          <cell r="AH218">
            <v>819.94450000114739</v>
          </cell>
          <cell r="AI218">
            <v>-80.163500000722706</v>
          </cell>
          <cell r="AJ218">
            <v>-324.28029999975115</v>
          </cell>
          <cell r="AK218">
            <v>-734.11899999994785</v>
          </cell>
          <cell r="AL218">
            <v>1566.7125000003725</v>
          </cell>
          <cell r="AM218">
            <v>-329.76633000001311</v>
          </cell>
          <cell r="AN218">
            <v>2109.4828899987042</v>
          </cell>
          <cell r="AO218">
            <v>1083.0189999993891</v>
          </cell>
          <cell r="AP218">
            <v>1282.1419999990612</v>
          </cell>
          <cell r="AQ218">
            <v>2372.0614999998361</v>
          </cell>
          <cell r="AR218">
            <v>9287.9610799998045</v>
          </cell>
          <cell r="AS218">
            <v>1016.6235000006855</v>
          </cell>
          <cell r="AT218">
            <v>2100.0085000004619</v>
          </cell>
          <cell r="AU218">
            <v>775.83650000020862</v>
          </cell>
          <cell r="AV218">
            <v>438.38400000054389</v>
          </cell>
          <cell r="AW218">
            <v>421.39750000089407</v>
          </cell>
          <cell r="AX218">
            <v>53.523699999786913</v>
          </cell>
          <cell r="AY218">
            <v>514.01876000128686</v>
          </cell>
          <cell r="AZ218">
            <v>-506.47508000023663</v>
          </cell>
          <cell r="BA218">
            <v>2259.8752000015229</v>
          </cell>
          <cell r="BB218">
            <v>703.89100000075996</v>
          </cell>
          <cell r="BC218">
            <v>2062.0910000000149</v>
          </cell>
          <cell r="BD218">
            <v>-551.2134999986738</v>
          </cell>
          <cell r="BE218">
            <v>187907.42989000678</v>
          </cell>
          <cell r="BF218">
            <v>2476.5540000014007</v>
          </cell>
          <cell r="BG218">
            <v>2285.1062700003386</v>
          </cell>
          <cell r="BH218">
            <v>1841.8155000004917</v>
          </cell>
          <cell r="BI218">
            <v>213.29849999956787</v>
          </cell>
          <cell r="BJ218">
            <v>343.67669999971986</v>
          </cell>
          <cell r="BK218">
            <v>12073.404400000349</v>
          </cell>
          <cell r="BL218">
            <v>-232.98113999888301</v>
          </cell>
          <cell r="BM218">
            <v>-521.08354999870062</v>
          </cell>
          <cell r="BN218">
            <v>1690.7457100003958</v>
          </cell>
          <cell r="BO218">
            <v>870.87600000016391</v>
          </cell>
          <cell r="BP218">
            <v>2006.316000001505</v>
          </cell>
          <cell r="BQ218">
            <v>164859.70149999857</v>
          </cell>
          <cell r="BR218">
            <v>-4903.9076299667358</v>
          </cell>
          <cell r="BS218">
            <v>224.88800000026822</v>
          </cell>
          <cell r="BT218">
            <v>8.6559999994933605</v>
          </cell>
          <cell r="BU218">
            <v>776.82190000079572</v>
          </cell>
          <cell r="BV218">
            <v>40.314500000327826</v>
          </cell>
          <cell r="BW218">
            <v>66.002569999545813</v>
          </cell>
          <cell r="BX218">
            <v>-1990.4085999988019</v>
          </cell>
          <cell r="BY218">
            <v>-750.06678000092506</v>
          </cell>
          <cell r="BZ218">
            <v>-1186.6916600000113</v>
          </cell>
          <cell r="CA218">
            <v>-805.97989999875426</v>
          </cell>
          <cell r="CB218">
            <v>-528.72266000136733</v>
          </cell>
          <cell r="CC218">
            <v>356.94900000095367</v>
          </cell>
          <cell r="CD218">
            <v>-1115.6699999999255</v>
          </cell>
          <cell r="CE218">
            <v>-1188.3593800067902</v>
          </cell>
          <cell r="CF218">
            <v>922.30299999937415</v>
          </cell>
          <cell r="CG218">
            <v>255.19600000046194</v>
          </cell>
          <cell r="CH218">
            <v>981.8008999992162</v>
          </cell>
          <cell r="CI218">
            <v>-304.92850000038743</v>
          </cell>
          <cell r="CJ218">
            <v>-112.10123000107706</v>
          </cell>
          <cell r="CK218">
            <v>-657.0207000002265</v>
          </cell>
          <cell r="CL218">
            <v>-546.11043000034988</v>
          </cell>
          <cell r="CM218">
            <v>-1131.8446100000292</v>
          </cell>
          <cell r="CN218">
            <v>672.12409999966621</v>
          </cell>
          <cell r="CO218">
            <v>-1484.7649099994451</v>
          </cell>
          <cell r="CP218">
            <v>495.47800000011921</v>
          </cell>
          <cell r="CQ218">
            <v>-278.49100000038743</v>
          </cell>
          <cell r="CR218">
            <v>-3511.8933199644089</v>
          </cell>
          <cell r="CS218">
            <v>380.94400000013411</v>
          </cell>
          <cell r="CT218">
            <v>-81.514999998733401</v>
          </cell>
          <cell r="CU218">
            <v>902.09500000067055</v>
          </cell>
          <cell r="CV218">
            <v>265.07830000109971</v>
          </cell>
          <cell r="CW218">
            <v>-1094.5284499991685</v>
          </cell>
          <cell r="CX218">
            <v>-1459.5639999993145</v>
          </cell>
          <cell r="CY218">
            <v>-902.15660000033677</v>
          </cell>
          <cell r="CZ218">
            <v>-991.65297000110149</v>
          </cell>
          <cell r="DA218">
            <v>734.11570000089705</v>
          </cell>
          <cell r="DB218">
            <v>-974.00430000014603</v>
          </cell>
          <cell r="DC218">
            <v>323.03000000119209</v>
          </cell>
          <cell r="DD218">
            <v>-613.7350000012666</v>
          </cell>
          <cell r="DE218">
            <v>-1566.6191000044346</v>
          </cell>
          <cell r="DF218">
            <v>55.308000000193715</v>
          </cell>
          <cell r="DG218">
            <v>25.067199999466538</v>
          </cell>
          <cell r="DH218">
            <v>265.08600000105798</v>
          </cell>
          <cell r="DI218">
            <v>12.112999999895692</v>
          </cell>
          <cell r="DJ218">
            <v>-264.20949999988079</v>
          </cell>
          <cell r="DK218">
            <v>-589.21900000050664</v>
          </cell>
          <cell r="DL218">
            <v>-464.37910000048578</v>
          </cell>
          <cell r="DM218">
            <v>-1004.4785999991</v>
          </cell>
          <cell r="DN218">
            <v>-524.67410000041127</v>
          </cell>
          <cell r="DO218">
            <v>-274.41699999943376</v>
          </cell>
          <cell r="DP218">
            <v>513.20899999886751</v>
          </cell>
          <cell r="DQ218">
            <v>683.97499999962747</v>
          </cell>
          <cell r="DR218">
            <v>-520.66719999909401</v>
          </cell>
          <cell r="DS218">
            <v>825.97899999842048</v>
          </cell>
          <cell r="DT218">
            <v>617.35050000064075</v>
          </cell>
          <cell r="DU218">
            <v>-11.811999998986721</v>
          </cell>
          <cell r="DV218">
            <v>-151.24599999934435</v>
          </cell>
          <cell r="DW218">
            <v>-101.90509999915957</v>
          </cell>
          <cell r="DX218">
            <v>148.88880000077188</v>
          </cell>
          <cell r="DY218">
            <v>-645.291400000453</v>
          </cell>
          <cell r="DZ218">
            <v>-621.01490000076592</v>
          </cell>
          <cell r="EA218">
            <v>-243.24110000021756</v>
          </cell>
          <cell r="EB218">
            <v>-49.800999999046326</v>
          </cell>
          <cell r="EC218">
            <v>-775.15399999916553</v>
          </cell>
          <cell r="ED218">
            <v>486.58000000007451</v>
          </cell>
          <cell r="EE218">
            <v>0</v>
          </cell>
        </row>
        <row r="219">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row>
        <row r="220">
          <cell r="F220">
            <v>11474.131399996579</v>
          </cell>
          <cell r="G220">
            <v>26649.979520007968</v>
          </cell>
          <cell r="H220">
            <v>7965.3828599974513</v>
          </cell>
          <cell r="I220">
            <v>4289.4285399988294</v>
          </cell>
          <cell r="J220">
            <v>308.90489999949932</v>
          </cell>
          <cell r="K220">
            <v>-958.84888000041246</v>
          </cell>
          <cell r="L220">
            <v>592.12815999984741</v>
          </cell>
          <cell r="M220">
            <v>-1253.3349799960852</v>
          </cell>
          <cell r="N220">
            <v>4099.3105299994349</v>
          </cell>
          <cell r="O220">
            <v>-34.411399997770786</v>
          </cell>
          <cell r="P220">
            <v>10722.982349999249</v>
          </cell>
          <cell r="Q220">
            <v>9844.5837100073695</v>
          </cell>
          <cell r="R220">
            <v>83079.833910048008</v>
          </cell>
          <cell r="S220">
            <v>17778.736860007048</v>
          </cell>
          <cell r="T220">
            <v>20459.001699998975</v>
          </cell>
          <cell r="U220">
            <v>14077.357889994979</v>
          </cell>
          <cell r="V220">
            <v>11761.58749999851</v>
          </cell>
          <cell r="W220">
            <v>-751.57926000282168</v>
          </cell>
          <cell r="X220">
            <v>-3150.5459100008011</v>
          </cell>
          <cell r="Y220">
            <v>978.57731999456882</v>
          </cell>
          <cell r="Z220">
            <v>-1220.1059000045061</v>
          </cell>
          <cell r="AA220">
            <v>5854.4556799978018</v>
          </cell>
          <cell r="AB220">
            <v>3225.8932899981737</v>
          </cell>
          <cell r="AC220">
            <v>6277.1203300058842</v>
          </cell>
          <cell r="AD220">
            <v>7789.3344100043178</v>
          </cell>
          <cell r="AE220">
            <v>67666.56413012743</v>
          </cell>
          <cell r="AF220">
            <v>8953.4854200035334</v>
          </cell>
          <cell r="AG220">
            <v>9927.6299800053239</v>
          </cell>
          <cell r="AH220">
            <v>7877.3836800009012</v>
          </cell>
          <cell r="AI220">
            <v>5715.8445999957621</v>
          </cell>
          <cell r="AJ220">
            <v>50.666310001164675</v>
          </cell>
          <cell r="AK220">
            <v>-2290.6763699986041</v>
          </cell>
          <cell r="AL220">
            <v>1375.6581399962306</v>
          </cell>
          <cell r="AM220">
            <v>4051.1436600014567</v>
          </cell>
          <cell r="AN220">
            <v>7394.5258799865842</v>
          </cell>
          <cell r="AO220">
            <v>5044.4572799950838</v>
          </cell>
          <cell r="AP220">
            <v>12501.823360003531</v>
          </cell>
          <cell r="AQ220">
            <v>7064.6221899986267</v>
          </cell>
          <cell r="AR220">
            <v>64695.512310028076</v>
          </cell>
          <cell r="AS220">
            <v>8793.9060399979353</v>
          </cell>
          <cell r="AT220">
            <v>8040.6984000056982</v>
          </cell>
          <cell r="AU220">
            <v>7303.1827999949455</v>
          </cell>
          <cell r="AV220">
            <v>6764.263740003109</v>
          </cell>
          <cell r="AW220">
            <v>1218.4869100004435</v>
          </cell>
          <cell r="AX220">
            <v>1549.1433999985456</v>
          </cell>
          <cell r="AY220">
            <v>3175.3608100041747</v>
          </cell>
          <cell r="AZ220">
            <v>-1388.343809992075</v>
          </cell>
          <cell r="BA220">
            <v>8192.9564199969172</v>
          </cell>
          <cell r="BB220">
            <v>3856.0245900005102</v>
          </cell>
          <cell r="BC220">
            <v>13371.206060007215</v>
          </cell>
          <cell r="BD220">
            <v>3818.6269499957561</v>
          </cell>
          <cell r="BE220">
            <v>218613.22842007875</v>
          </cell>
          <cell r="BF220">
            <v>9237.0148499980569</v>
          </cell>
          <cell r="BG220">
            <v>7354.8484200015664</v>
          </cell>
          <cell r="BH220">
            <v>10664.33574000001</v>
          </cell>
          <cell r="BI220">
            <v>6210.0957900062203</v>
          </cell>
          <cell r="BJ220">
            <v>1569.0477999970317</v>
          </cell>
          <cell r="BK220">
            <v>4839.8421099931002</v>
          </cell>
          <cell r="BL220">
            <v>1589.5952900052071</v>
          </cell>
          <cell r="BM220">
            <v>-938.55987000465393</v>
          </cell>
          <cell r="BN220">
            <v>7110.7309900075197</v>
          </cell>
          <cell r="BO220">
            <v>2941.6552699953318</v>
          </cell>
          <cell r="BP220">
            <v>8472.9228300005198</v>
          </cell>
          <cell r="BQ220">
            <v>159561.69919999689</v>
          </cell>
          <cell r="BR220">
            <v>14709.169120073318</v>
          </cell>
          <cell r="BS220">
            <v>479.74450000375509</v>
          </cell>
          <cell r="BT220">
            <v>3312.0182999968529</v>
          </cell>
          <cell r="BU220">
            <v>3918.570000000298</v>
          </cell>
          <cell r="BV220">
            <v>5803.0252000018954</v>
          </cell>
          <cell r="BW220">
            <v>936.59507000073791</v>
          </cell>
          <cell r="BX220">
            <v>-661.97010000050068</v>
          </cell>
          <cell r="BY220">
            <v>-1957.1595799922943</v>
          </cell>
          <cell r="BZ220">
            <v>-2637.0213600024581</v>
          </cell>
          <cell r="CA220">
            <v>4424.0760500058532</v>
          </cell>
          <cell r="CB220">
            <v>1421.3205399960279</v>
          </cell>
          <cell r="CC220">
            <v>1414.588500007987</v>
          </cell>
          <cell r="CD220">
            <v>-1744.6179999932647</v>
          </cell>
          <cell r="CE220">
            <v>34737.527119994164</v>
          </cell>
          <cell r="CF220">
            <v>285.66400000452995</v>
          </cell>
          <cell r="CG220">
            <v>1848.4380000010133</v>
          </cell>
          <cell r="CH220">
            <v>2660.8137999996543</v>
          </cell>
          <cell r="CI220">
            <v>7025.4375</v>
          </cell>
          <cell r="CJ220">
            <v>658.92226999625564</v>
          </cell>
          <cell r="CK220">
            <v>19865.90719999373</v>
          </cell>
          <cell r="CL220">
            <v>349.4590700045228</v>
          </cell>
          <cell r="CM220">
            <v>-1506.103010006249</v>
          </cell>
          <cell r="CN220">
            <v>5138.4294000118971</v>
          </cell>
          <cell r="CO220">
            <v>-1693.8806099966168</v>
          </cell>
          <cell r="CP220">
            <v>2993.969499990344</v>
          </cell>
          <cell r="CQ220">
            <v>-2889.5299999937415</v>
          </cell>
          <cell r="CR220">
            <v>3952.2974801063538</v>
          </cell>
          <cell r="CS220">
            <v>780.52549999952316</v>
          </cell>
          <cell r="CT220">
            <v>455.58030000329018</v>
          </cell>
          <cell r="CU220">
            <v>1283.874000005424</v>
          </cell>
          <cell r="CV220">
            <v>6096.5205000042915</v>
          </cell>
          <cell r="CW220">
            <v>-666.36785000190139</v>
          </cell>
          <cell r="CX220">
            <v>198.38190000504255</v>
          </cell>
          <cell r="CY220">
            <v>-1599.0935999974608</v>
          </cell>
          <cell r="CZ220">
            <v>-293.9962700009346</v>
          </cell>
          <cell r="DA220">
            <v>2877.6435000002384</v>
          </cell>
          <cell r="DB220">
            <v>-911.68549999594688</v>
          </cell>
          <cell r="DC220">
            <v>1240.137000001967</v>
          </cell>
          <cell r="DD220">
            <v>-5509.2219999954104</v>
          </cell>
          <cell r="DE220">
            <v>1781.0847998857498</v>
          </cell>
          <cell r="DF220">
            <v>-1112.6684999987483</v>
          </cell>
          <cell r="DG220">
            <v>2407.7572000026703</v>
          </cell>
          <cell r="DH220">
            <v>299.07400000095367</v>
          </cell>
          <cell r="DI220">
            <v>1591.9690000005066</v>
          </cell>
          <cell r="DJ220">
            <v>-772.90850000083447</v>
          </cell>
          <cell r="DK220">
            <v>732.089500002563</v>
          </cell>
          <cell r="DL220">
            <v>-137.18740000575781</v>
          </cell>
          <cell r="DM220">
            <v>-2132.0851000025868</v>
          </cell>
          <cell r="DN220">
            <v>1386.8031000047922</v>
          </cell>
          <cell r="DO220">
            <v>162.44950000196695</v>
          </cell>
          <cell r="DP220">
            <v>2000.5649999901652</v>
          </cell>
          <cell r="DQ220">
            <v>-2644.7729999944568</v>
          </cell>
          <cell r="DR220">
            <v>-2016.8521000146866</v>
          </cell>
          <cell r="DS220">
            <v>-895.74809999763966</v>
          </cell>
          <cell r="DT220">
            <v>1118.5495000034571</v>
          </cell>
          <cell r="DU220">
            <v>-1324.9329999983311</v>
          </cell>
          <cell r="DV220">
            <v>593.09950000047684</v>
          </cell>
          <cell r="DW220">
            <v>637.98290000110865</v>
          </cell>
          <cell r="DX220">
            <v>750.57090000063181</v>
          </cell>
          <cell r="DY220">
            <v>-541.25190000236034</v>
          </cell>
          <cell r="DZ220">
            <v>-1022.3428000062704</v>
          </cell>
          <cell r="EA220">
            <v>2454.5172000005841</v>
          </cell>
          <cell r="EB220">
            <v>-1684.5083000063896</v>
          </cell>
          <cell r="EC220">
            <v>-1505.9519999921322</v>
          </cell>
          <cell r="ED220">
            <v>-596.83600000292063</v>
          </cell>
          <cell r="EE220">
            <v>0</v>
          </cell>
        </row>
        <row r="221">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row>
        <row r="222">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row>
        <row r="223">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row>
        <row r="224">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row>
        <row r="225">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row>
        <row r="226">
          <cell r="F226">
            <v>11474.131399996579</v>
          </cell>
          <cell r="G226">
            <v>26649.979520007968</v>
          </cell>
          <cell r="H226">
            <v>7965.3828599974513</v>
          </cell>
          <cell r="I226">
            <v>4289.4285399988294</v>
          </cell>
          <cell r="J226">
            <v>308.90489999949932</v>
          </cell>
          <cell r="K226">
            <v>-958.84888000041246</v>
          </cell>
          <cell r="L226">
            <v>592.12815999984741</v>
          </cell>
          <cell r="M226">
            <v>-1253.3349799960852</v>
          </cell>
          <cell r="N226">
            <v>4099.3105299994349</v>
          </cell>
          <cell r="O226">
            <v>-34.411399997770786</v>
          </cell>
          <cell r="P226">
            <v>10722.982349999249</v>
          </cell>
          <cell r="Q226">
            <v>9844.5837100073695</v>
          </cell>
          <cell r="R226">
            <v>83079.833910048008</v>
          </cell>
          <cell r="S226">
            <v>17778.736860007048</v>
          </cell>
          <cell r="T226">
            <v>20459.001699998975</v>
          </cell>
          <cell r="U226">
            <v>14077.357889994979</v>
          </cell>
          <cell r="V226">
            <v>11761.58749999851</v>
          </cell>
          <cell r="W226">
            <v>-751.57926000282168</v>
          </cell>
          <cell r="X226">
            <v>-3150.5459100008011</v>
          </cell>
          <cell r="Y226">
            <v>978.57731999456882</v>
          </cell>
          <cell r="Z226">
            <v>-1220.1059000045061</v>
          </cell>
          <cell r="AA226">
            <v>5854.4556799978018</v>
          </cell>
          <cell r="AB226">
            <v>3225.8932899981737</v>
          </cell>
          <cell r="AC226">
            <v>6277.1203300058842</v>
          </cell>
          <cell r="AD226">
            <v>7789.3344100043178</v>
          </cell>
          <cell r="AE226">
            <v>67666.56413012743</v>
          </cell>
          <cell r="AF226">
            <v>8953.4854200035334</v>
          </cell>
          <cell r="AG226">
            <v>9927.6299800053239</v>
          </cell>
          <cell r="AH226">
            <v>7877.3836800009012</v>
          </cell>
          <cell r="AI226">
            <v>5715.8445999957621</v>
          </cell>
          <cell r="AJ226">
            <v>50.666310001164675</v>
          </cell>
          <cell r="AK226">
            <v>-2290.6763699986041</v>
          </cell>
          <cell r="AL226">
            <v>1375.6581399962306</v>
          </cell>
          <cell r="AM226">
            <v>4051.1436600014567</v>
          </cell>
          <cell r="AN226">
            <v>7394.5258799865842</v>
          </cell>
          <cell r="AO226">
            <v>5044.4572799950838</v>
          </cell>
          <cell r="AP226">
            <v>12501.823360003531</v>
          </cell>
          <cell r="AQ226">
            <v>7064.6221899986267</v>
          </cell>
          <cell r="AR226">
            <v>64695.512310028076</v>
          </cell>
          <cell r="AS226">
            <v>8793.9060399979353</v>
          </cell>
          <cell r="AT226">
            <v>8040.6984000056982</v>
          </cell>
          <cell r="AU226">
            <v>7303.1827999949455</v>
          </cell>
          <cell r="AV226">
            <v>6764.263740003109</v>
          </cell>
          <cell r="AW226">
            <v>1218.4869100004435</v>
          </cell>
          <cell r="AX226">
            <v>1549.1433999985456</v>
          </cell>
          <cell r="AY226">
            <v>3175.3608100041747</v>
          </cell>
          <cell r="AZ226">
            <v>-1388.343809992075</v>
          </cell>
          <cell r="BA226">
            <v>8192.9564199969172</v>
          </cell>
          <cell r="BB226">
            <v>3856.0245900005102</v>
          </cell>
          <cell r="BC226">
            <v>13371.206060007215</v>
          </cell>
          <cell r="BD226">
            <v>3818.6269499957561</v>
          </cell>
          <cell r="BE226">
            <v>218613.22842001915</v>
          </cell>
          <cell r="BF226">
            <v>9237.0148499980569</v>
          </cell>
          <cell r="BG226">
            <v>7354.8484200015664</v>
          </cell>
          <cell r="BH226">
            <v>10664.33574000001</v>
          </cell>
          <cell r="BI226">
            <v>6210.0957900062203</v>
          </cell>
          <cell r="BJ226">
            <v>1569.0477999970317</v>
          </cell>
          <cell r="BK226">
            <v>4839.8421099931002</v>
          </cell>
          <cell r="BL226">
            <v>1589.5952900052071</v>
          </cell>
          <cell r="BM226">
            <v>-938.55987000465393</v>
          </cell>
          <cell r="BN226">
            <v>7110.7309900075197</v>
          </cell>
          <cell r="BO226">
            <v>2941.6552699953318</v>
          </cell>
          <cell r="BP226">
            <v>8472.9228300005198</v>
          </cell>
          <cell r="BQ226">
            <v>159561.69919999689</v>
          </cell>
          <cell r="BR226">
            <v>14709.169120073318</v>
          </cell>
          <cell r="BS226">
            <v>479.74450000375509</v>
          </cell>
          <cell r="BT226">
            <v>3312.0182999968529</v>
          </cell>
          <cell r="BU226">
            <v>3918.570000000298</v>
          </cell>
          <cell r="BV226">
            <v>5803.0252000018954</v>
          </cell>
          <cell r="BW226">
            <v>936.59507000073791</v>
          </cell>
          <cell r="BX226">
            <v>-661.97010000050068</v>
          </cell>
          <cell r="BY226">
            <v>-1957.1595799922943</v>
          </cell>
          <cell r="BZ226">
            <v>-2637.0213600024581</v>
          </cell>
          <cell r="CA226">
            <v>4424.0760500058532</v>
          </cell>
          <cell r="CB226">
            <v>1421.3205399960279</v>
          </cell>
          <cell r="CC226">
            <v>1414.588500007987</v>
          </cell>
          <cell r="CD226">
            <v>-1744.6179999932647</v>
          </cell>
          <cell r="CE226">
            <v>34737.527119994164</v>
          </cell>
          <cell r="CF226">
            <v>285.66400000452995</v>
          </cell>
          <cell r="CG226">
            <v>1848.4380000010133</v>
          </cell>
          <cell r="CH226">
            <v>2660.8137999996543</v>
          </cell>
          <cell r="CI226">
            <v>7025.4375</v>
          </cell>
          <cell r="CJ226">
            <v>658.92226999625564</v>
          </cell>
          <cell r="CK226">
            <v>19865.90719999373</v>
          </cell>
          <cell r="CL226">
            <v>349.4590700045228</v>
          </cell>
          <cell r="CM226">
            <v>-1506.103010006249</v>
          </cell>
          <cell r="CN226">
            <v>5138.4294000118971</v>
          </cell>
          <cell r="CO226">
            <v>-1693.8806099966168</v>
          </cell>
          <cell r="CP226">
            <v>2993.969499990344</v>
          </cell>
          <cell r="CQ226">
            <v>-2889.5299999937415</v>
          </cell>
          <cell r="CR226">
            <v>3952.2974801063538</v>
          </cell>
          <cell r="CS226">
            <v>780.52549999952316</v>
          </cell>
          <cell r="CT226">
            <v>455.58030000329018</v>
          </cell>
          <cell r="CU226">
            <v>1283.874000005424</v>
          </cell>
          <cell r="CV226">
            <v>6096.5205000042915</v>
          </cell>
          <cell r="CW226">
            <v>-666.36785000190139</v>
          </cell>
          <cell r="CX226">
            <v>198.38190000504255</v>
          </cell>
          <cell r="CY226">
            <v>-1599.0935999974608</v>
          </cell>
          <cell r="CZ226">
            <v>-293.9962700009346</v>
          </cell>
          <cell r="DA226">
            <v>2877.6435000002384</v>
          </cell>
          <cell r="DB226">
            <v>-911.68549999594688</v>
          </cell>
          <cell r="DC226">
            <v>1240.137000001967</v>
          </cell>
          <cell r="DD226">
            <v>-5509.2219999954104</v>
          </cell>
          <cell r="DE226">
            <v>1781.0847998857498</v>
          </cell>
          <cell r="DF226">
            <v>-1112.6684999987483</v>
          </cell>
          <cell r="DG226">
            <v>2407.7572000026703</v>
          </cell>
          <cell r="DH226">
            <v>299.07400000095367</v>
          </cell>
          <cell r="DI226">
            <v>1591.9690000042319</v>
          </cell>
          <cell r="DJ226">
            <v>-772.90850000083447</v>
          </cell>
          <cell r="DK226">
            <v>732.089500002563</v>
          </cell>
          <cell r="DL226">
            <v>-137.18740000575781</v>
          </cell>
          <cell r="DM226">
            <v>-2132.0851000100374</v>
          </cell>
          <cell r="DN226">
            <v>1386.8031000047922</v>
          </cell>
          <cell r="DO226">
            <v>162.44950000196695</v>
          </cell>
          <cell r="DP226">
            <v>2000.5649999901652</v>
          </cell>
          <cell r="DQ226">
            <v>-2644.7729999944568</v>
          </cell>
          <cell r="DR226">
            <v>-2016.8521000146866</v>
          </cell>
          <cell r="DS226">
            <v>-895.74809999763966</v>
          </cell>
          <cell r="DT226">
            <v>1118.5495000034571</v>
          </cell>
          <cell r="DU226">
            <v>-1324.9329999983311</v>
          </cell>
          <cell r="DV226">
            <v>593.09950000047684</v>
          </cell>
          <cell r="DW226">
            <v>637.98290000110865</v>
          </cell>
          <cell r="DX226">
            <v>750.57090000063181</v>
          </cell>
          <cell r="DY226">
            <v>-541.25190000236034</v>
          </cell>
          <cell r="DZ226">
            <v>-1022.3428000062704</v>
          </cell>
          <cell r="EA226">
            <v>2454.5172000005841</v>
          </cell>
          <cell r="EB226">
            <v>-1684.5083000063896</v>
          </cell>
          <cell r="EC226">
            <v>-1505.9519999921322</v>
          </cell>
          <cell r="ED226">
            <v>-596.83600000292063</v>
          </cell>
          <cell r="EE226">
            <v>0</v>
          </cell>
        </row>
        <row r="227">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row>
        <row r="228">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row>
        <row r="229">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row>
        <row r="230">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row>
        <row r="231">
          <cell r="F231">
            <v>633.30621300000348</v>
          </cell>
          <cell r="G231">
            <v>615.36003299997537</v>
          </cell>
          <cell r="H231">
            <v>853.52128687992808</v>
          </cell>
          <cell r="I231">
            <v>750.89358445000835</v>
          </cell>
          <cell r="J231">
            <v>905.38652489995002</v>
          </cell>
          <cell r="K231">
            <v>1278.0953232809843</v>
          </cell>
          <cell r="L231">
            <v>1622.337868126051</v>
          </cell>
          <cell r="M231">
            <v>1686.5024351899629</v>
          </cell>
          <cell r="N231">
            <v>1566.1927273329929</v>
          </cell>
          <cell r="O231">
            <v>1315.2566082400153</v>
          </cell>
          <cell r="P231">
            <v>1043.5296244000492</v>
          </cell>
          <cell r="Q231">
            <v>1003.1636119999748</v>
          </cell>
          <cell r="R231">
            <v>13510.884799999651</v>
          </cell>
          <cell r="S231">
            <v>653.95011300002807</v>
          </cell>
          <cell r="T231">
            <v>598.05889220000245</v>
          </cell>
          <cell r="U231">
            <v>874.617186879972</v>
          </cell>
          <cell r="V231">
            <v>769.02588445003494</v>
          </cell>
          <cell r="W231">
            <v>923.27872490001027</v>
          </cell>
          <cell r="X231">
            <v>1300.551723281038</v>
          </cell>
          <cell r="Y231">
            <v>1648.176868126</v>
          </cell>
          <cell r="Z231">
            <v>1713.3851351899793</v>
          </cell>
          <cell r="AA231">
            <v>1592.5752273329708</v>
          </cell>
          <cell r="AB231">
            <v>1340.5338082400267</v>
          </cell>
          <cell r="AC231">
            <v>1068.7486243999738</v>
          </cell>
          <cell r="AD231">
            <v>1027.9826119999634</v>
          </cell>
          <cell r="AE231">
            <v>13950.075300000142</v>
          </cell>
          <cell r="AF231">
            <v>667.72464000005857</v>
          </cell>
          <cell r="AG231">
            <v>612.26707599996007</v>
          </cell>
          <cell r="AH231">
            <v>899.55377039997256</v>
          </cell>
          <cell r="AI231">
            <v>791.36863099999027</v>
          </cell>
          <cell r="AJ231">
            <v>953.98014200001489</v>
          </cell>
          <cell r="AK231">
            <v>1346.5454139799695</v>
          </cell>
          <cell r="AL231">
            <v>1709.0840190800081</v>
          </cell>
          <cell r="AM231">
            <v>1776.680600200023</v>
          </cell>
          <cell r="AN231">
            <v>1650.0124761399929</v>
          </cell>
          <cell r="AO231">
            <v>1385.8110192000167</v>
          </cell>
          <cell r="AP231">
            <v>1099.7795519999927</v>
          </cell>
          <cell r="AQ231">
            <v>1057.2679600000265</v>
          </cell>
          <cell r="AR231">
            <v>14221.984000000171</v>
          </cell>
          <cell r="AS231">
            <v>688.36853999999585</v>
          </cell>
          <cell r="AT231">
            <v>629.53567599999951</v>
          </cell>
          <cell r="AU231">
            <v>920.64967039995827</v>
          </cell>
          <cell r="AV231">
            <v>809.50093100004597</v>
          </cell>
          <cell r="AW231">
            <v>971.87234200001694</v>
          </cell>
          <cell r="AX231">
            <v>1369.0018139800231</v>
          </cell>
          <cell r="AY231">
            <v>1734.9230190799863</v>
          </cell>
          <cell r="AZ231">
            <v>1803.5633001999522</v>
          </cell>
          <cell r="BA231">
            <v>1676.3949761399999</v>
          </cell>
          <cell r="BB231">
            <v>1411.088219199999</v>
          </cell>
          <cell r="BC231">
            <v>1124.9985520000919</v>
          </cell>
          <cell r="BD231">
            <v>1082.086959999986</v>
          </cell>
          <cell r="BE231">
            <v>14426.757687199861</v>
          </cell>
          <cell r="BF231">
            <v>681.49916700005997</v>
          </cell>
          <cell r="BG231">
            <v>663.96714700001758</v>
          </cell>
          <cell r="BH231">
            <v>924.49035391997313</v>
          </cell>
          <cell r="BI231">
            <v>813.71137755003292</v>
          </cell>
          <cell r="BJ231">
            <v>984.68155909999041</v>
          </cell>
          <cell r="BK231">
            <v>1392.5391046789882</v>
          </cell>
          <cell r="BL231">
            <v>1769.9911700340162</v>
          </cell>
          <cell r="BM231">
            <v>1839.9760652099794</v>
          </cell>
          <cell r="BN231">
            <v>1707.4497249470151</v>
          </cell>
          <cell r="BO231">
            <v>1431.0882301600068</v>
          </cell>
          <cell r="BP231">
            <v>1130.8104795999825</v>
          </cell>
          <cell r="BQ231">
            <v>1086.5533080000896</v>
          </cell>
          <cell r="BR231">
            <v>14933.043569365516</v>
          </cell>
          <cell r="BS231">
            <v>722.78696700005094</v>
          </cell>
          <cell r="BT231">
            <v>661.01245979999658</v>
          </cell>
          <cell r="BU231">
            <v>966.68215392006095</v>
          </cell>
          <cell r="BV231">
            <v>849.93634691496845</v>
          </cell>
          <cell r="BW231">
            <v>1020.4659590999945</v>
          </cell>
          <cell r="BX231">
            <v>1437.4519046790083</v>
          </cell>
          <cell r="BY231">
            <v>1821.6691700340307</v>
          </cell>
          <cell r="BZ231">
            <v>1893.7414652099833</v>
          </cell>
          <cell r="CA231">
            <v>1760.2147249469708</v>
          </cell>
          <cell r="CB231">
            <v>1481.6426301600004</v>
          </cell>
          <cell r="CC231">
            <v>1181.2484795999771</v>
          </cell>
          <cell r="CD231">
            <v>1136.1913080000668</v>
          </cell>
          <cell r="CE231">
            <v>15368.64160639327</v>
          </cell>
          <cell r="CF231">
            <v>736.56149399996502</v>
          </cell>
          <cell r="CG231">
            <v>675.22064360001241</v>
          </cell>
          <cell r="CH231">
            <v>991.61873743997421</v>
          </cell>
          <cell r="CI231">
            <v>868.50736186446738</v>
          </cell>
          <cell r="CJ231">
            <v>1051.3466448295512</v>
          </cell>
          <cell r="CK231">
            <v>1483.4455953780562</v>
          </cell>
          <cell r="CL231">
            <v>1882.5763209879806</v>
          </cell>
          <cell r="CM231">
            <v>1957.0369302199397</v>
          </cell>
          <cell r="CN231">
            <v>1817.6519737539929</v>
          </cell>
          <cell r="CO231">
            <v>1526.9198411199905</v>
          </cell>
          <cell r="CP231">
            <v>1212.2794072000543</v>
          </cell>
          <cell r="CQ231">
            <v>1165.4766560000135</v>
          </cell>
          <cell r="CR231">
            <v>15644.228370768949</v>
          </cell>
          <cell r="CS231">
            <v>757.20539399998961</v>
          </cell>
          <cell r="CT231">
            <v>692.48924360002275</v>
          </cell>
          <cell r="CU231">
            <v>1012.714637439989</v>
          </cell>
          <cell r="CV231">
            <v>890.49699486896861</v>
          </cell>
          <cell r="CW231">
            <v>1069.0595762000012</v>
          </cell>
          <cell r="CX231">
            <v>1505.9019953779934</v>
          </cell>
          <cell r="CY231">
            <v>1908.4153209879878</v>
          </cell>
          <cell r="CZ231">
            <v>1983.9196302199853</v>
          </cell>
          <cell r="DA231">
            <v>1844.0344737539999</v>
          </cell>
          <cell r="DB231">
            <v>1552.1970411199727</v>
          </cell>
          <cell r="DC231">
            <v>1237.498407200037</v>
          </cell>
          <cell r="DD231">
            <v>1190.2956560000603</v>
          </cell>
          <cell r="DE231">
            <v>16125.389133600984</v>
          </cell>
          <cell r="DF231">
            <v>770.97992100002011</v>
          </cell>
          <cell r="DG231">
            <v>748.71366099995794</v>
          </cell>
          <cell r="DH231">
            <v>1037.6512209599605</v>
          </cell>
          <cell r="DI231">
            <v>912.79377064999426</v>
          </cell>
          <cell r="DJ231">
            <v>1099.7609933000058</v>
          </cell>
          <cell r="DK231">
            <v>1551.8956860770704</v>
          </cell>
          <cell r="DL231">
            <v>1969.3224719419668</v>
          </cell>
          <cell r="DM231">
            <v>2047.2150952299417</v>
          </cell>
          <cell r="DN231">
            <v>1901.4717225609929</v>
          </cell>
          <cell r="DO231">
            <v>1597.4742520799919</v>
          </cell>
          <cell r="DP231">
            <v>1268.5293348000268</v>
          </cell>
          <cell r="DQ231">
            <v>1219.5810039999778</v>
          </cell>
          <cell r="DR231">
            <v>16355.281599999405</v>
          </cell>
          <cell r="DS231">
            <v>791.62382100010291</v>
          </cell>
          <cell r="DT231">
            <v>723.96602739999071</v>
          </cell>
          <cell r="DU231">
            <v>1058.7471209599753</v>
          </cell>
          <cell r="DV231">
            <v>930.92607064999174</v>
          </cell>
          <cell r="DW231">
            <v>1117.6531933000078</v>
          </cell>
          <cell r="DX231">
            <v>1574.3520860770077</v>
          </cell>
          <cell r="DY231">
            <v>1995.161471941974</v>
          </cell>
          <cell r="DZ231">
            <v>2074.0977952299872</v>
          </cell>
          <cell r="EA231">
            <v>1927.8542225609999</v>
          </cell>
          <cell r="EB231">
            <v>1622.7514520800032</v>
          </cell>
          <cell r="EC231">
            <v>1293.7483347999514</v>
          </cell>
          <cell r="ED231">
            <v>1244.4000040001119</v>
          </cell>
          <cell r="EE231">
            <v>0</v>
          </cell>
        </row>
        <row r="232">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row>
        <row r="233">
          <cell r="F233">
            <v>633.30621300000348</v>
          </cell>
          <cell r="G233">
            <v>615.36003299997537</v>
          </cell>
          <cell r="H233">
            <v>853.52128687992808</v>
          </cell>
          <cell r="I233">
            <v>750.89358445000835</v>
          </cell>
          <cell r="J233">
            <v>905.38652489995002</v>
          </cell>
          <cell r="K233">
            <v>1278.0953232809843</v>
          </cell>
          <cell r="L233">
            <v>1622.337868126051</v>
          </cell>
          <cell r="M233">
            <v>1686.5024351899629</v>
          </cell>
          <cell r="N233">
            <v>1566.1927273329929</v>
          </cell>
          <cell r="O233">
            <v>1315.2566082400153</v>
          </cell>
          <cell r="P233">
            <v>1043.5296244000492</v>
          </cell>
          <cell r="Q233">
            <v>1003.1636119999748</v>
          </cell>
          <cell r="R233">
            <v>13510.884799999651</v>
          </cell>
          <cell r="S233">
            <v>653.95011300002807</v>
          </cell>
          <cell r="T233">
            <v>598.05889220000245</v>
          </cell>
          <cell r="U233">
            <v>874.617186879972</v>
          </cell>
          <cell r="V233">
            <v>769.02588445003494</v>
          </cell>
          <cell r="W233">
            <v>923.27872490001027</v>
          </cell>
          <cell r="X233">
            <v>1300.551723281038</v>
          </cell>
          <cell r="Y233">
            <v>1648.176868126</v>
          </cell>
          <cell r="Z233">
            <v>1713.3851351899793</v>
          </cell>
          <cell r="AA233">
            <v>1592.5752273329708</v>
          </cell>
          <cell r="AB233">
            <v>1340.5338082400267</v>
          </cell>
          <cell r="AC233">
            <v>1068.7486243999738</v>
          </cell>
          <cell r="AD233">
            <v>1027.9826119999634</v>
          </cell>
          <cell r="AE233">
            <v>13950.075300000142</v>
          </cell>
          <cell r="AF233">
            <v>667.72464000005857</v>
          </cell>
          <cell r="AG233">
            <v>612.26707599996007</v>
          </cell>
          <cell r="AH233">
            <v>899.55377039997256</v>
          </cell>
          <cell r="AI233">
            <v>791.36863099999027</v>
          </cell>
          <cell r="AJ233">
            <v>953.98014200001489</v>
          </cell>
          <cell r="AK233">
            <v>1346.5454139799695</v>
          </cell>
          <cell r="AL233">
            <v>1709.0840190800081</v>
          </cell>
          <cell r="AM233">
            <v>1776.680600200023</v>
          </cell>
          <cell r="AN233">
            <v>1650.0124761399929</v>
          </cell>
          <cell r="AO233">
            <v>1385.8110192000167</v>
          </cell>
          <cell r="AP233">
            <v>1099.7795519999927</v>
          </cell>
          <cell r="AQ233">
            <v>1057.2679600000265</v>
          </cell>
          <cell r="AR233">
            <v>14221.984000000171</v>
          </cell>
          <cell r="AS233">
            <v>688.36853999999585</v>
          </cell>
          <cell r="AT233">
            <v>629.53567599999951</v>
          </cell>
          <cell r="AU233">
            <v>920.64967039995827</v>
          </cell>
          <cell r="AV233">
            <v>809.50093100004597</v>
          </cell>
          <cell r="AW233">
            <v>971.87234200001694</v>
          </cell>
          <cell r="AX233">
            <v>1369.0018139800231</v>
          </cell>
          <cell r="AY233">
            <v>1734.9230190799863</v>
          </cell>
          <cell r="AZ233">
            <v>1803.5633001999522</v>
          </cell>
          <cell r="BA233">
            <v>1676.3949761399999</v>
          </cell>
          <cell r="BB233">
            <v>1411.088219199999</v>
          </cell>
          <cell r="BC233">
            <v>1124.9985520000919</v>
          </cell>
          <cell r="BD233">
            <v>1082.086959999986</v>
          </cell>
          <cell r="BE233">
            <v>14426.757687199861</v>
          </cell>
          <cell r="BF233">
            <v>681.49916700005997</v>
          </cell>
          <cell r="BG233">
            <v>663.96714700001758</v>
          </cell>
          <cell r="BH233">
            <v>924.49035391997313</v>
          </cell>
          <cell r="BI233">
            <v>813.71137755003292</v>
          </cell>
          <cell r="BJ233">
            <v>984.68155909999041</v>
          </cell>
          <cell r="BK233">
            <v>1392.5391046789882</v>
          </cell>
          <cell r="BL233">
            <v>1769.9911700340162</v>
          </cell>
          <cell r="BM233">
            <v>1839.9760652099794</v>
          </cell>
          <cell r="BN233">
            <v>1707.4497249470151</v>
          </cell>
          <cell r="BO233">
            <v>1431.0882301600068</v>
          </cell>
          <cell r="BP233">
            <v>1130.8104795999825</v>
          </cell>
          <cell r="BQ233">
            <v>1086.5533080000896</v>
          </cell>
          <cell r="BR233">
            <v>14933.043569365516</v>
          </cell>
          <cell r="BS233">
            <v>722.78696700005094</v>
          </cell>
          <cell r="BT233">
            <v>661.01245979999658</v>
          </cell>
          <cell r="BU233">
            <v>966.68215392006095</v>
          </cell>
          <cell r="BV233">
            <v>849.93634691496845</v>
          </cell>
          <cell r="BW233">
            <v>1020.4659590999945</v>
          </cell>
          <cell r="BX233">
            <v>1437.4519046790083</v>
          </cell>
          <cell r="BY233">
            <v>1821.6691700340307</v>
          </cell>
          <cell r="BZ233">
            <v>1893.7414652099833</v>
          </cell>
          <cell r="CA233">
            <v>1760.2147249469708</v>
          </cell>
          <cell r="CB233">
            <v>1481.6426301600004</v>
          </cell>
          <cell r="CC233">
            <v>1181.2484795999771</v>
          </cell>
          <cell r="CD233">
            <v>1136.1913080000668</v>
          </cell>
          <cell r="CE233">
            <v>15368.64160639327</v>
          </cell>
          <cell r="CF233">
            <v>736.56149399996502</v>
          </cell>
          <cell r="CG233">
            <v>675.22064360001241</v>
          </cell>
          <cell r="CH233">
            <v>991.61873743997421</v>
          </cell>
          <cell r="CI233">
            <v>868.50736186446738</v>
          </cell>
          <cell r="CJ233">
            <v>1051.3466448295512</v>
          </cell>
          <cell r="CK233">
            <v>1483.4455953780562</v>
          </cell>
          <cell r="CL233">
            <v>1882.5763209879806</v>
          </cell>
          <cell r="CM233">
            <v>1957.0369302199397</v>
          </cell>
          <cell r="CN233">
            <v>1817.6519737539929</v>
          </cell>
          <cell r="CO233">
            <v>1526.9198411199905</v>
          </cell>
          <cell r="CP233">
            <v>1212.2794072000543</v>
          </cell>
          <cell r="CQ233">
            <v>1165.4766560000135</v>
          </cell>
          <cell r="CR233">
            <v>15644.228370768949</v>
          </cell>
          <cell r="CS233">
            <v>757.20539399998961</v>
          </cell>
          <cell r="CT233">
            <v>692.48924360002275</v>
          </cell>
          <cell r="CU233">
            <v>1012.714637439989</v>
          </cell>
          <cell r="CV233">
            <v>890.49699486896861</v>
          </cell>
          <cell r="CW233">
            <v>1069.0595762000012</v>
          </cell>
          <cell r="CX233">
            <v>1505.9019953779934</v>
          </cell>
          <cell r="CY233">
            <v>1908.4153209879878</v>
          </cell>
          <cell r="CZ233">
            <v>1983.9196302199853</v>
          </cell>
          <cell r="DA233">
            <v>1844.0344737539999</v>
          </cell>
          <cell r="DB233">
            <v>1552.1970411199727</v>
          </cell>
          <cell r="DC233">
            <v>1237.498407200037</v>
          </cell>
          <cell r="DD233">
            <v>1190.2956560000603</v>
          </cell>
          <cell r="DE233">
            <v>16125.389133600984</v>
          </cell>
          <cell r="DF233">
            <v>770.97992100002011</v>
          </cell>
          <cell r="DG233">
            <v>748.71366099995794</v>
          </cell>
          <cell r="DH233">
            <v>1037.6512209599605</v>
          </cell>
          <cell r="DI233">
            <v>912.79377064999426</v>
          </cell>
          <cell r="DJ233">
            <v>1099.7609933000058</v>
          </cell>
          <cell r="DK233">
            <v>1551.8956860770704</v>
          </cell>
          <cell r="DL233">
            <v>1969.3224719419668</v>
          </cell>
          <cell r="DM233">
            <v>2047.2150952299417</v>
          </cell>
          <cell r="DN233">
            <v>1901.4717225609929</v>
          </cell>
          <cell r="DO233">
            <v>1597.4742520799919</v>
          </cell>
          <cell r="DP233">
            <v>1268.5293348000268</v>
          </cell>
          <cell r="DQ233">
            <v>1219.5810039999778</v>
          </cell>
          <cell r="DR233">
            <v>16355.281599999405</v>
          </cell>
          <cell r="DS233">
            <v>791.62382100010291</v>
          </cell>
          <cell r="DT233">
            <v>723.96602739999071</v>
          </cell>
          <cell r="DU233">
            <v>1058.7471209599753</v>
          </cell>
          <cell r="DV233">
            <v>930.92607064999174</v>
          </cell>
          <cell r="DW233">
            <v>1117.6531933000078</v>
          </cell>
          <cell r="DX233">
            <v>1574.3520860770077</v>
          </cell>
          <cell r="DY233">
            <v>1995.161471941974</v>
          </cell>
          <cell r="DZ233">
            <v>2074.0977952299872</v>
          </cell>
          <cell r="EA233">
            <v>1927.8542225609999</v>
          </cell>
          <cell r="EB233">
            <v>1622.7514520800032</v>
          </cell>
          <cell r="EC233">
            <v>1293.7483347999514</v>
          </cell>
          <cell r="ED233">
            <v>1244.4000040001119</v>
          </cell>
          <cell r="EE233">
            <v>0</v>
          </cell>
        </row>
        <row r="234">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row>
        <row r="235">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row>
        <row r="236">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row>
        <row r="237">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row>
        <row r="238">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row>
        <row r="239">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row>
        <row r="240">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row>
        <row r="241">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row>
        <row r="242">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row>
        <row r="243">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0</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row>
        <row r="244">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row>
        <row r="245">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row>
        <row r="246">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row>
        <row r="247">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row>
        <row r="248">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row>
        <row r="249">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row>
        <row r="250">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row>
        <row r="251">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row>
        <row r="252">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0</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row>
        <row r="253">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18650.650860011578</v>
          </cell>
          <cell r="AF253">
            <v>3311.7746999990195</v>
          </cell>
          <cell r="AG253">
            <v>4774.0921999998391</v>
          </cell>
          <cell r="AH253">
            <v>4155.7749000005424</v>
          </cell>
          <cell r="AI253">
            <v>0</v>
          </cell>
          <cell r="AJ253">
            <v>0</v>
          </cell>
          <cell r="AK253">
            <v>0</v>
          </cell>
          <cell r="AL253">
            <v>307.05057999957353</v>
          </cell>
          <cell r="AM253">
            <v>-255.55432999879122</v>
          </cell>
          <cell r="AN253">
            <v>-1181.3707699999213</v>
          </cell>
          <cell r="AO253">
            <v>350.77028000168502</v>
          </cell>
          <cell r="AP253">
            <v>2201.9791999999434</v>
          </cell>
          <cell r="AQ253">
            <v>4986.1341000013053</v>
          </cell>
          <cell r="AR253">
            <v>14384.449569985271</v>
          </cell>
          <cell r="AS253">
            <v>4195.825300000608</v>
          </cell>
          <cell r="AT253">
            <v>2338.0558000002056</v>
          </cell>
          <cell r="AU253">
            <v>3929.185399999842</v>
          </cell>
          <cell r="AV253">
            <v>-137.12650000024587</v>
          </cell>
          <cell r="AW253">
            <v>0</v>
          </cell>
          <cell r="AX253">
            <v>-136.32095999922603</v>
          </cell>
          <cell r="AY253">
            <v>-54.365539999678731</v>
          </cell>
          <cell r="AZ253">
            <v>-3.0983199998736382</v>
          </cell>
          <cell r="BA253">
            <v>-629.93777999840677</v>
          </cell>
          <cell r="BB253">
            <v>51.857540000230074</v>
          </cell>
          <cell r="BC253">
            <v>3535.6641300003976</v>
          </cell>
          <cell r="BD253">
            <v>1294.7105000000447</v>
          </cell>
          <cell r="BE253">
            <v>-29601.404830008745</v>
          </cell>
          <cell r="BF253">
            <v>5539.2051999997348</v>
          </cell>
          <cell r="BG253">
            <v>1985.5367999989539</v>
          </cell>
          <cell r="BH253">
            <v>2346.3533999994397</v>
          </cell>
          <cell r="BI253">
            <v>3.9983700001612306</v>
          </cell>
          <cell r="BJ253">
            <v>0</v>
          </cell>
          <cell r="BK253">
            <v>-59.315999999642372</v>
          </cell>
          <cell r="BL253">
            <v>-160.8346500005573</v>
          </cell>
          <cell r="BM253">
            <v>-1222.4656899999827</v>
          </cell>
          <cell r="BN253">
            <v>206.97639999911189</v>
          </cell>
          <cell r="BO253">
            <v>3846.6894399989396</v>
          </cell>
          <cell r="BP253">
            <v>5025.0170000009239</v>
          </cell>
          <cell r="BQ253">
            <v>-47112.565099999309</v>
          </cell>
          <cell r="BR253">
            <v>4589.859370008111</v>
          </cell>
          <cell r="BS253">
            <v>-718.77400000020862</v>
          </cell>
          <cell r="BT253">
            <v>-598.57030000165105</v>
          </cell>
          <cell r="BU253">
            <v>1780.3705000001937</v>
          </cell>
          <cell r="BV253">
            <v>3775.0126000000164</v>
          </cell>
          <cell r="BW253">
            <v>1265.286900000181</v>
          </cell>
          <cell r="BX253">
            <v>97.656300000846386</v>
          </cell>
          <cell r="BY253">
            <v>149.92290000058711</v>
          </cell>
          <cell r="BZ253">
            <v>-1247.4454500004649</v>
          </cell>
          <cell r="CA253">
            <v>-404.95184999890625</v>
          </cell>
          <cell r="CB253">
            <v>1004.633370000869</v>
          </cell>
          <cell r="CC253">
            <v>1181.5013999994844</v>
          </cell>
          <cell r="CD253">
            <v>-1694.7829999998212</v>
          </cell>
          <cell r="CE253">
            <v>-2124.6469299793243</v>
          </cell>
          <cell r="CF253">
            <v>-163.29099999926984</v>
          </cell>
          <cell r="CG253">
            <v>-1231.0930000003427</v>
          </cell>
          <cell r="CH253">
            <v>387.28969999961555</v>
          </cell>
          <cell r="CI253">
            <v>2785.917699999176</v>
          </cell>
          <cell r="CJ253">
            <v>1848.7118000001647</v>
          </cell>
          <cell r="CK253">
            <v>-5093.3659399999306</v>
          </cell>
          <cell r="CL253">
            <v>222.09810000099242</v>
          </cell>
          <cell r="CM253">
            <v>-144.21124999970198</v>
          </cell>
          <cell r="CN253">
            <v>825.73340000025928</v>
          </cell>
          <cell r="CO253">
            <v>1067.1065600011498</v>
          </cell>
          <cell r="CP253">
            <v>-426.1758999992162</v>
          </cell>
          <cell r="CQ253">
            <v>-2203.3671000003815</v>
          </cell>
          <cell r="CR253">
            <v>16144.551100030541</v>
          </cell>
          <cell r="CS253">
            <v>200.38700000010431</v>
          </cell>
          <cell r="CT253">
            <v>2301.8490000013262</v>
          </cell>
          <cell r="CU253">
            <v>1982.2695000004023</v>
          </cell>
          <cell r="CV253">
            <v>2680.8302999995649</v>
          </cell>
          <cell r="CW253">
            <v>882.46200000029057</v>
          </cell>
          <cell r="CX253">
            <v>2159.526999999769</v>
          </cell>
          <cell r="CY253">
            <v>-83.129600001499057</v>
          </cell>
          <cell r="CZ253">
            <v>262.02448000013828</v>
          </cell>
          <cell r="DA253">
            <v>1989.0434499997646</v>
          </cell>
          <cell r="DB253">
            <v>1738.8255000002682</v>
          </cell>
          <cell r="DC253">
            <v>1790.3374700006098</v>
          </cell>
          <cell r="DD253">
            <v>240.125</v>
          </cell>
          <cell r="DE253">
            <v>12116.532680004835</v>
          </cell>
          <cell r="DF253">
            <v>-1126.7065299991518</v>
          </cell>
          <cell r="DG253">
            <v>-104.55350000038743</v>
          </cell>
          <cell r="DH253">
            <v>6393.882500000298</v>
          </cell>
          <cell r="DI253">
            <v>3349.5850000008941</v>
          </cell>
          <cell r="DJ253">
            <v>1097.0216999999247</v>
          </cell>
          <cell r="DK253">
            <v>2279.7830000007525</v>
          </cell>
          <cell r="DL253">
            <v>1178.1341099999845</v>
          </cell>
          <cell r="DM253">
            <v>71.982499999925494</v>
          </cell>
          <cell r="DN253">
            <v>1803.656499998644</v>
          </cell>
          <cell r="DO253">
            <v>4.8354000002145767</v>
          </cell>
          <cell r="DP253">
            <v>-1046.2860000003129</v>
          </cell>
          <cell r="DQ253">
            <v>-1784.8019999992102</v>
          </cell>
          <cell r="DR253">
            <v>332.3138200044632</v>
          </cell>
          <cell r="DS253">
            <v>0</v>
          </cell>
          <cell r="DT253">
            <v>0</v>
          </cell>
          <cell r="DU253">
            <v>-66.463000001385808</v>
          </cell>
          <cell r="DV253">
            <v>0</v>
          </cell>
          <cell r="DW253">
            <v>0</v>
          </cell>
          <cell r="DX253">
            <v>0</v>
          </cell>
          <cell r="DY253">
            <v>0</v>
          </cell>
          <cell r="DZ253">
            <v>0</v>
          </cell>
          <cell r="EA253">
            <v>264.56589999981225</v>
          </cell>
          <cell r="EB253">
            <v>363.69270000047982</v>
          </cell>
          <cell r="EC253">
            <v>-229.48178000003099</v>
          </cell>
          <cell r="ED253">
            <v>0</v>
          </cell>
          <cell r="EE253">
            <v>0</v>
          </cell>
        </row>
        <row r="254">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row>
        <row r="255">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row>
        <row r="256">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160315.36640000343</v>
          </cell>
          <cell r="BS256">
            <v>33358.475159998983</v>
          </cell>
          <cell r="BT256">
            <v>24049.454830000177</v>
          </cell>
          <cell r="BU256">
            <v>10446.981599999592</v>
          </cell>
          <cell r="BV256">
            <v>6543.1123999990523</v>
          </cell>
          <cell r="BW256">
            <v>1552.820000000298</v>
          </cell>
          <cell r="BX256">
            <v>2384.46960000135</v>
          </cell>
          <cell r="BY256">
            <v>865.84500000067055</v>
          </cell>
          <cell r="BZ256">
            <v>65.132000001147389</v>
          </cell>
          <cell r="CA256">
            <v>5601.3385999985039</v>
          </cell>
          <cell r="CB256">
            <v>9634.9435000009835</v>
          </cell>
          <cell r="CC256">
            <v>25901.365429999307</v>
          </cell>
          <cell r="CD256">
            <v>39911.428280001506</v>
          </cell>
          <cell r="CE256">
            <v>164373.28567999601</v>
          </cell>
          <cell r="CF256">
            <v>38456.87239000015</v>
          </cell>
          <cell r="CG256">
            <v>26838.735940000042</v>
          </cell>
          <cell r="CH256">
            <v>13964.916900001466</v>
          </cell>
          <cell r="CI256">
            <v>3694.9929999997839</v>
          </cell>
          <cell r="CJ256">
            <v>1206.7431999985129</v>
          </cell>
          <cell r="CK256">
            <v>2135.9625000003725</v>
          </cell>
          <cell r="CL256">
            <v>1661.7224999982864</v>
          </cell>
          <cell r="CM256">
            <v>278.38399999961257</v>
          </cell>
          <cell r="CN256">
            <v>3006.1934999991208</v>
          </cell>
          <cell r="CO256">
            <v>10222.475800000131</v>
          </cell>
          <cell r="CP256">
            <v>25066.658800000325</v>
          </cell>
          <cell r="CQ256">
            <v>37839.627150001004</v>
          </cell>
          <cell r="CR256">
            <v>176580.38761000335</v>
          </cell>
          <cell r="CS256">
            <v>40273.779759999365</v>
          </cell>
          <cell r="CT256">
            <v>28832.761099999771</v>
          </cell>
          <cell r="CU256">
            <v>16780.175499999896</v>
          </cell>
          <cell r="CV256">
            <v>4443.8184999991208</v>
          </cell>
          <cell r="CW256">
            <v>2159.8469999991357</v>
          </cell>
          <cell r="CX256">
            <v>2400.134299999103</v>
          </cell>
          <cell r="CY256">
            <v>2144.461000001058</v>
          </cell>
          <cell r="CZ256">
            <v>459.39099999889731</v>
          </cell>
          <cell r="DA256">
            <v>3796.39100000076</v>
          </cell>
          <cell r="DB256">
            <v>10794.169500000775</v>
          </cell>
          <cell r="DC256">
            <v>23233.725339999422</v>
          </cell>
          <cell r="DD256">
            <v>41261.733610000461</v>
          </cell>
          <cell r="DE256">
            <v>186279.67899999022</v>
          </cell>
          <cell r="DF256">
            <v>41121.209999999031</v>
          </cell>
          <cell r="DG256">
            <v>24561.574499998242</v>
          </cell>
          <cell r="DH256">
            <v>13449.01099999994</v>
          </cell>
          <cell r="DI256">
            <v>2073.4035000000149</v>
          </cell>
          <cell r="DJ256">
            <v>2864.2685000002384</v>
          </cell>
          <cell r="DK256">
            <v>3955.5885000005364</v>
          </cell>
          <cell r="DL256">
            <v>1109.8634999990463</v>
          </cell>
          <cell r="DM256">
            <v>1551.738500000909</v>
          </cell>
          <cell r="DN256">
            <v>4876.8974999990314</v>
          </cell>
          <cell r="DO256">
            <v>10344.746500000358</v>
          </cell>
          <cell r="DP256">
            <v>28345.966500001028</v>
          </cell>
          <cell r="DQ256">
            <v>52025.4104999993</v>
          </cell>
          <cell r="DR256">
            <v>208958.7415600121</v>
          </cell>
          <cell r="DS256">
            <v>50065.810499999672</v>
          </cell>
          <cell r="DT256">
            <v>31759.338739998639</v>
          </cell>
          <cell r="DU256">
            <v>15255.04649999924</v>
          </cell>
          <cell r="DV256">
            <v>1886.4754999997094</v>
          </cell>
          <cell r="DW256">
            <v>607.95999999903142</v>
          </cell>
          <cell r="DX256">
            <v>2003.7394999992102</v>
          </cell>
          <cell r="DY256">
            <v>651.05599999986589</v>
          </cell>
          <cell r="DZ256">
            <v>1058.6990000009537</v>
          </cell>
          <cell r="EA256">
            <v>3137.0244999993593</v>
          </cell>
          <cell r="EB256">
            <v>12967.757500000298</v>
          </cell>
          <cell r="EC256">
            <v>31930.954819999635</v>
          </cell>
          <cell r="ED256">
            <v>57634.879000000656</v>
          </cell>
          <cell r="EE256">
            <v>0</v>
          </cell>
        </row>
        <row r="257">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row>
        <row r="258">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row>
        <row r="259">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0</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row>
        <row r="260">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18650.650859981775</v>
          </cell>
          <cell r="AF260">
            <v>3311.7746999990195</v>
          </cell>
          <cell r="AG260">
            <v>4774.0921999998391</v>
          </cell>
          <cell r="AH260">
            <v>4155.7749000005424</v>
          </cell>
          <cell r="AI260">
            <v>0</v>
          </cell>
          <cell r="AJ260">
            <v>0</v>
          </cell>
          <cell r="AK260">
            <v>0</v>
          </cell>
          <cell r="AL260">
            <v>307.0505800023675</v>
          </cell>
          <cell r="AM260">
            <v>-255.55432999879122</v>
          </cell>
          <cell r="AN260">
            <v>-1181.3707699999213</v>
          </cell>
          <cell r="AO260">
            <v>350.77028000168502</v>
          </cell>
          <cell r="AP260">
            <v>2201.9791999999434</v>
          </cell>
          <cell r="AQ260">
            <v>4986.1341000013053</v>
          </cell>
          <cell r="AR260">
            <v>14384.449570029974</v>
          </cell>
          <cell r="AS260">
            <v>4195.825300000608</v>
          </cell>
          <cell r="AT260">
            <v>2338.0558000002056</v>
          </cell>
          <cell r="AU260">
            <v>3929.185399999842</v>
          </cell>
          <cell r="AV260">
            <v>-137.12650000024587</v>
          </cell>
          <cell r="AW260">
            <v>0</v>
          </cell>
          <cell r="AX260">
            <v>-136.32095999922603</v>
          </cell>
          <cell r="AY260">
            <v>-54.365540005266666</v>
          </cell>
          <cell r="AZ260">
            <v>-3.0983199998736382</v>
          </cell>
          <cell r="BA260">
            <v>-629.93777999840677</v>
          </cell>
          <cell r="BB260">
            <v>51.857540000230074</v>
          </cell>
          <cell r="BC260">
            <v>3535.6641300003976</v>
          </cell>
          <cell r="BD260">
            <v>1294.7104999981821</v>
          </cell>
          <cell r="BE260">
            <v>-29601.404830008745</v>
          </cell>
          <cell r="BF260">
            <v>5539.2051999997348</v>
          </cell>
          <cell r="BG260">
            <v>1985.5367999989539</v>
          </cell>
          <cell r="BH260">
            <v>2346.3533999994397</v>
          </cell>
          <cell r="BI260">
            <v>3.9983700001612306</v>
          </cell>
          <cell r="BJ260">
            <v>0</v>
          </cell>
          <cell r="BK260">
            <v>-59.315999999642372</v>
          </cell>
          <cell r="BL260">
            <v>-160.83464999496937</v>
          </cell>
          <cell r="BM260">
            <v>-1222.4656899999827</v>
          </cell>
          <cell r="BN260">
            <v>206.97639999911189</v>
          </cell>
          <cell r="BO260">
            <v>3846.6894399989396</v>
          </cell>
          <cell r="BP260">
            <v>5025.0170000009239</v>
          </cell>
          <cell r="BQ260">
            <v>-47112.565099999309</v>
          </cell>
          <cell r="BR260">
            <v>164905.22577005625</v>
          </cell>
          <cell r="BS260">
            <v>32639.701159998775</v>
          </cell>
          <cell r="BT260">
            <v>23450.884529996663</v>
          </cell>
          <cell r="BU260">
            <v>12227.352099999785</v>
          </cell>
          <cell r="BV260">
            <v>10318.125</v>
          </cell>
          <cell r="BW260">
            <v>2818.1068999990821</v>
          </cell>
          <cell r="BX260">
            <v>2482.1259000040591</v>
          </cell>
          <cell r="BY260">
            <v>1015.7679000049829</v>
          </cell>
          <cell r="BZ260">
            <v>-1182.3134499974549</v>
          </cell>
          <cell r="CA260">
            <v>5196.386749997735</v>
          </cell>
          <cell r="CB260">
            <v>10639.576870001853</v>
          </cell>
          <cell r="CC260">
            <v>27082.866829998791</v>
          </cell>
          <cell r="CD260">
            <v>38216.645279996097</v>
          </cell>
          <cell r="CE260">
            <v>162248.63875007629</v>
          </cell>
          <cell r="CF260">
            <v>38293.58139000088</v>
          </cell>
          <cell r="CG260">
            <v>25607.6429399997</v>
          </cell>
          <cell r="CH260">
            <v>14352.206600002944</v>
          </cell>
          <cell r="CI260">
            <v>6480.9106999989599</v>
          </cell>
          <cell r="CJ260">
            <v>3055.4549999982119</v>
          </cell>
          <cell r="CK260">
            <v>-2957.4034399986267</v>
          </cell>
          <cell r="CL260">
            <v>1883.8206000030041</v>
          </cell>
          <cell r="CM260">
            <v>134.17274999991059</v>
          </cell>
          <cell r="CN260">
            <v>3831.9268999993801</v>
          </cell>
          <cell r="CO260">
            <v>11289.582360003144</v>
          </cell>
          <cell r="CP260">
            <v>24640.482900001109</v>
          </cell>
          <cell r="CQ260">
            <v>35636.260050006211</v>
          </cell>
          <cell r="CR260">
            <v>192724.93871003389</v>
          </cell>
          <cell r="CS260">
            <v>40474.166760001332</v>
          </cell>
          <cell r="CT260">
            <v>31134.610100001097</v>
          </cell>
          <cell r="CU260">
            <v>18762.445000000298</v>
          </cell>
          <cell r="CV260">
            <v>7124.6487999986857</v>
          </cell>
          <cell r="CW260">
            <v>3042.308999998495</v>
          </cell>
          <cell r="CX260">
            <v>4559.6612999998033</v>
          </cell>
          <cell r="CY260">
            <v>2061.3314000070095</v>
          </cell>
          <cell r="CZ260">
            <v>721.4154799990356</v>
          </cell>
          <cell r="DA260">
            <v>5785.4344500005245</v>
          </cell>
          <cell r="DB260">
            <v>12532.995000001043</v>
          </cell>
          <cell r="DC260">
            <v>25024.062809996307</v>
          </cell>
          <cell r="DD260">
            <v>41501.858609996736</v>
          </cell>
          <cell r="DE260">
            <v>198396.21167999506</v>
          </cell>
          <cell r="DF260">
            <v>39994.50346999988</v>
          </cell>
          <cell r="DG260">
            <v>24457.020999997854</v>
          </cell>
          <cell r="DH260">
            <v>19842.893500000238</v>
          </cell>
          <cell r="DI260">
            <v>5422.988500000909</v>
          </cell>
          <cell r="DJ260">
            <v>3961.2902000006288</v>
          </cell>
          <cell r="DK260">
            <v>6235.3715000040829</v>
          </cell>
          <cell r="DL260">
            <v>2287.9976100027561</v>
          </cell>
          <cell r="DM260">
            <v>1623.7210000008345</v>
          </cell>
          <cell r="DN260">
            <v>6680.5539999976754</v>
          </cell>
          <cell r="DO260">
            <v>10349.581900000572</v>
          </cell>
          <cell r="DP260">
            <v>27299.680500000715</v>
          </cell>
          <cell r="DQ260">
            <v>50240.608500003815</v>
          </cell>
          <cell r="DR260">
            <v>209291.05537998676</v>
          </cell>
          <cell r="DS260">
            <v>50065.810499999672</v>
          </cell>
          <cell r="DT260">
            <v>31759.338739998639</v>
          </cell>
          <cell r="DU260">
            <v>15188.583499997854</v>
          </cell>
          <cell r="DV260">
            <v>1886.4755000025034</v>
          </cell>
          <cell r="DW260">
            <v>607.96000000089407</v>
          </cell>
          <cell r="DX260">
            <v>2003.7395000010729</v>
          </cell>
          <cell r="DY260">
            <v>651.05600000172853</v>
          </cell>
          <cell r="DZ260">
            <v>1058.6990000009537</v>
          </cell>
          <cell r="EA260">
            <v>3401.5903999991715</v>
          </cell>
          <cell r="EB260">
            <v>13331.450199998915</v>
          </cell>
          <cell r="EC260">
            <v>31701.473039999604</v>
          </cell>
          <cell r="ED260">
            <v>57634.879000000656</v>
          </cell>
          <cell r="EE260">
            <v>0</v>
          </cell>
        </row>
        <row r="261">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0</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row>
        <row r="262">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row>
        <row r="263">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row>
        <row r="264">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-220.54200000000128</v>
          </cell>
          <cell r="DS264">
            <v>0</v>
          </cell>
          <cell r="DT264">
            <v>0</v>
          </cell>
          <cell r="DU264">
            <v>0</v>
          </cell>
          <cell r="DV264">
            <v>0</v>
          </cell>
          <cell r="DW264">
            <v>0</v>
          </cell>
          <cell r="DX264">
            <v>0</v>
          </cell>
          <cell r="DY264">
            <v>0</v>
          </cell>
          <cell r="DZ264">
            <v>-220.54200000000128</v>
          </cell>
          <cell r="EA264">
            <v>0</v>
          </cell>
          <cell r="EB264">
            <v>0</v>
          </cell>
          <cell r="EC264">
            <v>0</v>
          </cell>
          <cell r="ED264">
            <v>0</v>
          </cell>
          <cell r="EE264">
            <v>0</v>
          </cell>
        </row>
        <row r="265">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-482.30500000001484</v>
          </cell>
          <cell r="DS265">
            <v>0</v>
          </cell>
          <cell r="DT265">
            <v>0</v>
          </cell>
          <cell r="DU265">
            <v>0</v>
          </cell>
          <cell r="DV265">
            <v>0</v>
          </cell>
          <cell r="DW265">
            <v>0</v>
          </cell>
          <cell r="DX265">
            <v>-41.763000000002648</v>
          </cell>
          <cell r="DY265">
            <v>-79.164000000000669</v>
          </cell>
          <cell r="DZ265">
            <v>-113.84199999999691</v>
          </cell>
          <cell r="EA265">
            <v>-247.53600000000006</v>
          </cell>
          <cell r="EB265">
            <v>0</v>
          </cell>
          <cell r="EC265">
            <v>0</v>
          </cell>
          <cell r="ED265">
            <v>0</v>
          </cell>
          <cell r="EE265">
            <v>0</v>
          </cell>
        </row>
        <row r="266">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row>
        <row r="267">
          <cell r="F267">
            <v>0</v>
          </cell>
          <cell r="G267">
            <v>0</v>
          </cell>
          <cell r="H267">
            <v>0</v>
          </cell>
          <cell r="I267">
            <v>0</v>
          </cell>
          <cell r="J267">
            <v>7.3445000000010623</v>
          </cell>
          <cell r="K267">
            <v>0</v>
          </cell>
          <cell r="L267">
            <v>0</v>
          </cell>
          <cell r="M267">
            <v>0</v>
          </cell>
          <cell r="N267">
            <v>134.88630000000194</v>
          </cell>
          <cell r="O267">
            <v>174.34900000000016</v>
          </cell>
          <cell r="P267">
            <v>0</v>
          </cell>
          <cell r="Q267">
            <v>0</v>
          </cell>
          <cell r="R267">
            <v>1789.233200000017</v>
          </cell>
          <cell r="S267">
            <v>0</v>
          </cell>
          <cell r="T267">
            <v>0</v>
          </cell>
          <cell r="U267">
            <v>177.07099999999991</v>
          </cell>
          <cell r="V267">
            <v>0</v>
          </cell>
          <cell r="W267">
            <v>413.55079999999725</v>
          </cell>
          <cell r="X267">
            <v>705.81099999998696</v>
          </cell>
          <cell r="Y267">
            <v>49.014399999992747</v>
          </cell>
          <cell r="Z267">
            <v>0</v>
          </cell>
          <cell r="AA267">
            <v>67.733000000000175</v>
          </cell>
          <cell r="AB267">
            <v>184.82729999998992</v>
          </cell>
          <cell r="AC267">
            <v>0</v>
          </cell>
          <cell r="AD267">
            <v>191.22569999999996</v>
          </cell>
          <cell r="AE267">
            <v>2031.4703999997582</v>
          </cell>
          <cell r="AF267">
            <v>0</v>
          </cell>
          <cell r="AG267">
            <v>473.73890000000392</v>
          </cell>
          <cell r="AH267">
            <v>120.61600000000908</v>
          </cell>
          <cell r="AI267">
            <v>306.29010000000562</v>
          </cell>
          <cell r="AJ267">
            <v>-188.3979999999865</v>
          </cell>
          <cell r="AK267">
            <v>784.03840000007767</v>
          </cell>
          <cell r="AL267">
            <v>858.12299999996321</v>
          </cell>
          <cell r="AM267">
            <v>-2.6339999999981956</v>
          </cell>
          <cell r="AN267">
            <v>-818.81499999998778</v>
          </cell>
          <cell r="AO267">
            <v>498.5109999999986</v>
          </cell>
          <cell r="AP267">
            <v>0</v>
          </cell>
          <cell r="AQ267">
            <v>0</v>
          </cell>
          <cell r="AR267">
            <v>-4928.437399999937</v>
          </cell>
          <cell r="AS267">
            <v>0</v>
          </cell>
          <cell r="AT267">
            <v>-9.9874000000017986</v>
          </cell>
          <cell r="AU267">
            <v>516.63899999999558</v>
          </cell>
          <cell r="AV267">
            <v>-1298.8670000000275</v>
          </cell>
          <cell r="AW267">
            <v>-518.75100000001839</v>
          </cell>
          <cell r="AX267">
            <v>392.42500000001746</v>
          </cell>
          <cell r="AY267">
            <v>-928.5</v>
          </cell>
          <cell r="AZ267">
            <v>-736.31599999999889</v>
          </cell>
          <cell r="BA267">
            <v>-3086.0900000000256</v>
          </cell>
          <cell r="BB267">
            <v>741.00999999998021</v>
          </cell>
          <cell r="BC267">
            <v>0</v>
          </cell>
          <cell r="BD267">
            <v>0</v>
          </cell>
          <cell r="BE267">
            <v>-3775.424230000237</v>
          </cell>
          <cell r="BF267">
            <v>106.07316999999998</v>
          </cell>
          <cell r="BG267">
            <v>283.82249999999931</v>
          </cell>
          <cell r="BH267">
            <v>1653.570000000007</v>
          </cell>
          <cell r="BI267">
            <v>-763.55899999999383</v>
          </cell>
          <cell r="BJ267">
            <v>-1608.5460000000021</v>
          </cell>
          <cell r="BK267">
            <v>-166.050900000002</v>
          </cell>
          <cell r="BL267">
            <v>-432.42999999993481</v>
          </cell>
          <cell r="BM267">
            <v>185.91300000000047</v>
          </cell>
          <cell r="BN267">
            <v>-3458.1499999999069</v>
          </cell>
          <cell r="BO267">
            <v>-744.44899999999325</v>
          </cell>
          <cell r="BP267">
            <v>0</v>
          </cell>
          <cell r="BQ267">
            <v>1168.3819999999978</v>
          </cell>
          <cell r="BR267">
            <v>-1887.3900999999605</v>
          </cell>
          <cell r="BS267">
            <v>612.78499999999622</v>
          </cell>
          <cell r="BT267">
            <v>-327.12300000000687</v>
          </cell>
          <cell r="BU267">
            <v>288.47899999999208</v>
          </cell>
          <cell r="BV267">
            <v>-622.04799999999523</v>
          </cell>
          <cell r="BW267">
            <v>-3152.7199999999721</v>
          </cell>
          <cell r="BX267">
            <v>208.80589999999938</v>
          </cell>
          <cell r="BY267">
            <v>922.87000000011176</v>
          </cell>
          <cell r="BZ267">
            <v>-628.41000000000349</v>
          </cell>
          <cell r="CA267">
            <v>-1647.2910000000265</v>
          </cell>
          <cell r="CB267">
            <v>467.72899999999208</v>
          </cell>
          <cell r="CC267">
            <v>0</v>
          </cell>
          <cell r="CD267">
            <v>1989.5329999999958</v>
          </cell>
          <cell r="CE267">
            <v>-1448.0828400007449</v>
          </cell>
          <cell r="CF267">
            <v>493.44506000000001</v>
          </cell>
          <cell r="CG267">
            <v>-22.419999999998254</v>
          </cell>
          <cell r="CH267">
            <v>-216.30399999999645</v>
          </cell>
          <cell r="CI267">
            <v>-2693.7749999999651</v>
          </cell>
          <cell r="CJ267">
            <v>-1005.9700000000303</v>
          </cell>
          <cell r="CK267">
            <v>-162.41300000000047</v>
          </cell>
          <cell r="CL267">
            <v>955.76000000000931</v>
          </cell>
          <cell r="CM267">
            <v>180.92999999999302</v>
          </cell>
          <cell r="CN267">
            <v>-1828.0620000000345</v>
          </cell>
          <cell r="CO267">
            <v>813.57500000001164</v>
          </cell>
          <cell r="CP267">
            <v>0</v>
          </cell>
          <cell r="CQ267">
            <v>2037.1510999999882</v>
          </cell>
          <cell r="CR267">
            <v>-2080.1828000005335</v>
          </cell>
          <cell r="CS267">
            <v>223.6260000000002</v>
          </cell>
          <cell r="CT267">
            <v>195.67399999999907</v>
          </cell>
          <cell r="CU267">
            <v>-71.575999999971827</v>
          </cell>
          <cell r="CV267">
            <v>-3121.8260000001173</v>
          </cell>
          <cell r="CW267">
            <v>-1217.9558000001125</v>
          </cell>
          <cell r="CX267">
            <v>246.5570000000298</v>
          </cell>
          <cell r="CY267">
            <v>1282.0700000000652</v>
          </cell>
          <cell r="CZ267">
            <v>822.43999999994412</v>
          </cell>
          <cell r="DA267">
            <v>-1798.4449999999488</v>
          </cell>
          <cell r="DB267">
            <v>-584.85999999992782</v>
          </cell>
          <cell r="DC267">
            <v>0</v>
          </cell>
          <cell r="DD267">
            <v>1944.1130000000121</v>
          </cell>
          <cell r="DE267">
            <v>-1016.875</v>
          </cell>
          <cell r="DF267">
            <v>1007.7520000000004</v>
          </cell>
          <cell r="DG267">
            <v>112.96800000000803</v>
          </cell>
          <cell r="DH267">
            <v>0.82600000000093132</v>
          </cell>
          <cell r="DI267">
            <v>-2039.4259999999776</v>
          </cell>
          <cell r="DJ267">
            <v>-33.895000000018626</v>
          </cell>
          <cell r="DK267">
            <v>866.33000000007451</v>
          </cell>
          <cell r="DL267">
            <v>563.78999999992084</v>
          </cell>
          <cell r="DM267">
            <v>-1885.5</v>
          </cell>
          <cell r="DN267">
            <v>-2531.9799999999814</v>
          </cell>
          <cell r="DO267">
            <v>841.81000000005588</v>
          </cell>
          <cell r="DP267">
            <v>0</v>
          </cell>
          <cell r="DQ267">
            <v>2080.4500000000116</v>
          </cell>
          <cell r="DR267">
            <v>42358.819000020623</v>
          </cell>
          <cell r="DS267">
            <v>25029.699999999721</v>
          </cell>
          <cell r="DT267">
            <v>4196.1000000005588</v>
          </cell>
          <cell r="DU267">
            <v>13651.5</v>
          </cell>
          <cell r="DV267">
            <v>-2335.9500000001863</v>
          </cell>
          <cell r="DW267">
            <v>-852.70000000018626</v>
          </cell>
          <cell r="DX267">
            <v>3738.4000000003725</v>
          </cell>
          <cell r="DY267">
            <v>-4355</v>
          </cell>
          <cell r="DZ267">
            <v>5294.2599999997765</v>
          </cell>
          <cell r="EA267">
            <v>-10696.900000000373</v>
          </cell>
          <cell r="EB267">
            <v>-6963.5999999996275</v>
          </cell>
          <cell r="EC267">
            <v>934.70899999999892</v>
          </cell>
          <cell r="ED267">
            <v>14718.300000000279</v>
          </cell>
          <cell r="EE267">
            <v>0</v>
          </cell>
        </row>
        <row r="268">
          <cell r="F268">
            <v>0</v>
          </cell>
          <cell r="G268">
            <v>0</v>
          </cell>
          <cell r="H268">
            <v>0</v>
          </cell>
          <cell r="I268">
            <v>0</v>
          </cell>
          <cell r="J268">
            <v>0</v>
          </cell>
          <cell r="K268">
            <v>0</v>
          </cell>
          <cell r="L268">
            <v>0</v>
          </cell>
          <cell r="M268">
            <v>0</v>
          </cell>
          <cell r="N268">
            <v>0</v>
          </cell>
          <cell r="O268">
            <v>0</v>
          </cell>
          <cell r="P268">
            <v>0</v>
          </cell>
          <cell r="Q268">
            <v>0</v>
          </cell>
          <cell r="R268">
            <v>29.093999999924563</v>
          </cell>
          <cell r="S268">
            <v>0</v>
          </cell>
          <cell r="T268">
            <v>0</v>
          </cell>
          <cell r="U268">
            <v>0</v>
          </cell>
          <cell r="V268">
            <v>0</v>
          </cell>
          <cell r="W268">
            <v>0</v>
          </cell>
          <cell r="X268">
            <v>29.093999999924563</v>
          </cell>
          <cell r="Y268">
            <v>0</v>
          </cell>
          <cell r="Z268">
            <v>0</v>
          </cell>
          <cell r="AA268">
            <v>0</v>
          </cell>
          <cell r="AB268">
            <v>0</v>
          </cell>
          <cell r="AC268">
            <v>0</v>
          </cell>
          <cell r="AD268">
            <v>0</v>
          </cell>
          <cell r="AE268">
            <v>-0.31300000000919681</v>
          </cell>
          <cell r="AF268">
            <v>0</v>
          </cell>
          <cell r="AG268">
            <v>0</v>
          </cell>
          <cell r="AH268">
            <v>0</v>
          </cell>
          <cell r="AI268">
            <v>0</v>
          </cell>
          <cell r="AJ268">
            <v>0</v>
          </cell>
          <cell r="AK268">
            <v>-0.31300000000919681</v>
          </cell>
          <cell r="AL268">
            <v>0</v>
          </cell>
          <cell r="AM268">
            <v>0</v>
          </cell>
          <cell r="AN268">
            <v>0</v>
          </cell>
          <cell r="AO268">
            <v>0</v>
          </cell>
          <cell r="AP268">
            <v>0</v>
          </cell>
          <cell r="AQ268">
            <v>0</v>
          </cell>
          <cell r="AR268">
            <v>-722.26999999998952</v>
          </cell>
          <cell r="AS268">
            <v>0</v>
          </cell>
          <cell r="AT268">
            <v>0</v>
          </cell>
          <cell r="AU268">
            <v>0</v>
          </cell>
          <cell r="AV268">
            <v>0</v>
          </cell>
          <cell r="AW268">
            <v>0</v>
          </cell>
          <cell r="AX268">
            <v>-722.26999999998952</v>
          </cell>
          <cell r="AY268">
            <v>0</v>
          </cell>
          <cell r="AZ268">
            <v>0</v>
          </cell>
          <cell r="BA268">
            <v>0</v>
          </cell>
          <cell r="BB268">
            <v>0</v>
          </cell>
          <cell r="BC268">
            <v>0</v>
          </cell>
          <cell r="BD268">
            <v>0</v>
          </cell>
          <cell r="BE268">
            <v>-521.00843000000168</v>
          </cell>
          <cell r="BF268">
            <v>0</v>
          </cell>
          <cell r="BG268">
            <v>0</v>
          </cell>
          <cell r="BH268">
            <v>0</v>
          </cell>
          <cell r="BI268">
            <v>0</v>
          </cell>
          <cell r="BJ268">
            <v>-16.078430000000026</v>
          </cell>
          <cell r="BK268">
            <v>-504.92999999999302</v>
          </cell>
          <cell r="BL268">
            <v>0</v>
          </cell>
          <cell r="BM268">
            <v>0</v>
          </cell>
          <cell r="BN268">
            <v>0</v>
          </cell>
          <cell r="BO268">
            <v>0</v>
          </cell>
          <cell r="BP268">
            <v>0</v>
          </cell>
          <cell r="BQ268">
            <v>0</v>
          </cell>
          <cell r="BR268">
            <v>-401.80000000000291</v>
          </cell>
          <cell r="BS268">
            <v>0</v>
          </cell>
          <cell r="BT268">
            <v>0</v>
          </cell>
          <cell r="BU268">
            <v>0</v>
          </cell>
          <cell r="BV268">
            <v>0</v>
          </cell>
          <cell r="BW268">
            <v>0</v>
          </cell>
          <cell r="BX268">
            <v>-401.80000000000291</v>
          </cell>
          <cell r="BY268">
            <v>0</v>
          </cell>
          <cell r="BZ268">
            <v>0</v>
          </cell>
          <cell r="CA268">
            <v>0</v>
          </cell>
          <cell r="CB268">
            <v>0</v>
          </cell>
          <cell r="CC268">
            <v>0</v>
          </cell>
          <cell r="CD268">
            <v>0</v>
          </cell>
          <cell r="CE268">
            <v>-832.42490000001271</v>
          </cell>
          <cell r="CF268">
            <v>0</v>
          </cell>
          <cell r="CG268">
            <v>0</v>
          </cell>
          <cell r="CH268">
            <v>0</v>
          </cell>
          <cell r="CI268">
            <v>0</v>
          </cell>
          <cell r="CJ268">
            <v>0</v>
          </cell>
          <cell r="CK268">
            <v>-832.42490000001271</v>
          </cell>
          <cell r="CL268">
            <v>0</v>
          </cell>
          <cell r="CM268">
            <v>0</v>
          </cell>
          <cell r="CN268">
            <v>0</v>
          </cell>
          <cell r="CO268">
            <v>0</v>
          </cell>
          <cell r="CP268">
            <v>0</v>
          </cell>
          <cell r="CQ268">
            <v>0</v>
          </cell>
          <cell r="CR268">
            <v>185.03100000001723</v>
          </cell>
          <cell r="CS268">
            <v>0</v>
          </cell>
          <cell r="CT268">
            <v>0</v>
          </cell>
          <cell r="CU268">
            <v>0</v>
          </cell>
          <cell r="CV268">
            <v>229.80850000000009</v>
          </cell>
          <cell r="CW268">
            <v>0</v>
          </cell>
          <cell r="CX268">
            <v>-29.605999999970663</v>
          </cell>
          <cell r="CY268">
            <v>-15.171499999999924</v>
          </cell>
          <cell r="CZ268">
            <v>0</v>
          </cell>
          <cell r="DA268">
            <v>0</v>
          </cell>
          <cell r="DB268">
            <v>0</v>
          </cell>
          <cell r="DC268">
            <v>0</v>
          </cell>
          <cell r="DD268">
            <v>0</v>
          </cell>
          <cell r="DE268">
            <v>-677.59000000002561</v>
          </cell>
          <cell r="DF268">
            <v>0</v>
          </cell>
          <cell r="DG268">
            <v>0</v>
          </cell>
          <cell r="DH268">
            <v>0</v>
          </cell>
          <cell r="DI268">
            <v>0</v>
          </cell>
          <cell r="DJ268">
            <v>0</v>
          </cell>
          <cell r="DK268">
            <v>-677.58999999999651</v>
          </cell>
          <cell r="DL268">
            <v>0</v>
          </cell>
          <cell r="DM268">
            <v>0</v>
          </cell>
          <cell r="DN268">
            <v>0</v>
          </cell>
          <cell r="DO268">
            <v>0</v>
          </cell>
          <cell r="DP268">
            <v>0</v>
          </cell>
          <cell r="DQ268">
            <v>0</v>
          </cell>
          <cell r="DR268">
            <v>291.37889999995241</v>
          </cell>
          <cell r="DS268">
            <v>242.98289999999997</v>
          </cell>
          <cell r="DT268">
            <v>0</v>
          </cell>
          <cell r="DU268">
            <v>0</v>
          </cell>
          <cell r="DV268">
            <v>140.05699999999706</v>
          </cell>
          <cell r="DW268">
            <v>91.529999999998836</v>
          </cell>
          <cell r="DX268">
            <v>-183.19100000004983</v>
          </cell>
          <cell r="DY268">
            <v>0</v>
          </cell>
          <cell r="DZ268">
            <v>0</v>
          </cell>
          <cell r="EA268">
            <v>0</v>
          </cell>
          <cell r="EB268">
            <v>0</v>
          </cell>
          <cell r="EC268">
            <v>0</v>
          </cell>
          <cell r="ED268">
            <v>0</v>
          </cell>
          <cell r="EE268">
            <v>0</v>
          </cell>
        </row>
        <row r="269">
          <cell r="F269">
            <v>0</v>
          </cell>
          <cell r="G269">
            <v>0</v>
          </cell>
          <cell r="H269">
            <v>0</v>
          </cell>
          <cell r="I269">
            <v>0</v>
          </cell>
          <cell r="J269">
            <v>0</v>
          </cell>
          <cell r="K269">
            <v>0</v>
          </cell>
          <cell r="L269">
            <v>0</v>
          </cell>
          <cell r="M269">
            <v>0</v>
          </cell>
          <cell r="N269">
            <v>0</v>
          </cell>
          <cell r="O269">
            <v>0</v>
          </cell>
          <cell r="P269">
            <v>0</v>
          </cell>
          <cell r="Q269">
            <v>0</v>
          </cell>
          <cell r="R269">
            <v>-794.54999999998836</v>
          </cell>
          <cell r="S269">
            <v>0</v>
          </cell>
          <cell r="T269">
            <v>0</v>
          </cell>
          <cell r="U269">
            <v>0</v>
          </cell>
          <cell r="V269">
            <v>0</v>
          </cell>
          <cell r="W269">
            <v>0</v>
          </cell>
          <cell r="X269">
            <v>-794.54999999998836</v>
          </cell>
          <cell r="Y269">
            <v>0</v>
          </cell>
          <cell r="Z269">
            <v>0</v>
          </cell>
          <cell r="AA269">
            <v>0</v>
          </cell>
          <cell r="AB269">
            <v>0</v>
          </cell>
          <cell r="AC269">
            <v>0</v>
          </cell>
          <cell r="AD269">
            <v>0</v>
          </cell>
          <cell r="AE269">
            <v>-1088.9700000000012</v>
          </cell>
          <cell r="AF269">
            <v>0</v>
          </cell>
          <cell r="AG269">
            <v>0</v>
          </cell>
          <cell r="AH269">
            <v>0</v>
          </cell>
          <cell r="AI269">
            <v>0</v>
          </cell>
          <cell r="AJ269">
            <v>0</v>
          </cell>
          <cell r="AK269">
            <v>-1088.9700000000012</v>
          </cell>
          <cell r="AL269">
            <v>0</v>
          </cell>
          <cell r="AM269">
            <v>0</v>
          </cell>
          <cell r="AN269">
            <v>0</v>
          </cell>
          <cell r="AO269">
            <v>0</v>
          </cell>
          <cell r="AP269">
            <v>0</v>
          </cell>
          <cell r="AQ269">
            <v>0</v>
          </cell>
          <cell r="AR269">
            <v>-112.65999999998894</v>
          </cell>
          <cell r="AS269">
            <v>0</v>
          </cell>
          <cell r="AT269">
            <v>0</v>
          </cell>
          <cell r="AU269">
            <v>0</v>
          </cell>
          <cell r="AV269">
            <v>0</v>
          </cell>
          <cell r="AW269">
            <v>0</v>
          </cell>
          <cell r="AX269">
            <v>-112.65999999998894</v>
          </cell>
          <cell r="AY269">
            <v>0</v>
          </cell>
          <cell r="AZ269">
            <v>0</v>
          </cell>
          <cell r="BA269">
            <v>0</v>
          </cell>
          <cell r="BB269">
            <v>0</v>
          </cell>
          <cell r="BC269">
            <v>0</v>
          </cell>
          <cell r="BD269">
            <v>0</v>
          </cell>
          <cell r="BE269">
            <v>-564.77800000000025</v>
          </cell>
          <cell r="BF269">
            <v>0</v>
          </cell>
          <cell r="BG269">
            <v>0</v>
          </cell>
          <cell r="BH269">
            <v>0</v>
          </cell>
          <cell r="BI269">
            <v>0</v>
          </cell>
          <cell r="BJ269">
            <v>0</v>
          </cell>
          <cell r="BK269">
            <v>-564.77800000000025</v>
          </cell>
          <cell r="BL269">
            <v>0</v>
          </cell>
          <cell r="BM269">
            <v>0</v>
          </cell>
          <cell r="BN269">
            <v>0</v>
          </cell>
          <cell r="BO269">
            <v>0</v>
          </cell>
          <cell r="BP269">
            <v>0</v>
          </cell>
          <cell r="BQ269">
            <v>0</v>
          </cell>
          <cell r="BR269">
            <v>-434.0648000000001</v>
          </cell>
          <cell r="BS269">
            <v>0</v>
          </cell>
          <cell r="BT269">
            <v>0</v>
          </cell>
          <cell r="BU269">
            <v>0</v>
          </cell>
          <cell r="BV269">
            <v>0</v>
          </cell>
          <cell r="BW269">
            <v>0</v>
          </cell>
          <cell r="BX269">
            <v>-434.0648000000001</v>
          </cell>
          <cell r="BY269">
            <v>0</v>
          </cell>
          <cell r="BZ269">
            <v>0</v>
          </cell>
          <cell r="CA269">
            <v>0</v>
          </cell>
          <cell r="CB269">
            <v>0</v>
          </cell>
          <cell r="CC269">
            <v>0</v>
          </cell>
          <cell r="CD269">
            <v>0</v>
          </cell>
          <cell r="CE269">
            <v>-402.71899999999732</v>
          </cell>
          <cell r="CF269">
            <v>0</v>
          </cell>
          <cell r="CG269">
            <v>0</v>
          </cell>
          <cell r="CH269">
            <v>0</v>
          </cell>
          <cell r="CI269">
            <v>0</v>
          </cell>
          <cell r="CJ269">
            <v>0</v>
          </cell>
          <cell r="CK269">
            <v>-402.71900000000096</v>
          </cell>
          <cell r="CL269">
            <v>0</v>
          </cell>
          <cell r="CM269">
            <v>0</v>
          </cell>
          <cell r="CN269">
            <v>0</v>
          </cell>
          <cell r="CO269">
            <v>0</v>
          </cell>
          <cell r="CP269">
            <v>0</v>
          </cell>
          <cell r="CQ269">
            <v>0</v>
          </cell>
          <cell r="CR269">
            <v>-530.78000000002794</v>
          </cell>
          <cell r="CS269">
            <v>0</v>
          </cell>
          <cell r="CT269">
            <v>0</v>
          </cell>
          <cell r="CU269">
            <v>0</v>
          </cell>
          <cell r="CV269">
            <v>0</v>
          </cell>
          <cell r="CW269">
            <v>0</v>
          </cell>
          <cell r="CX269">
            <v>-530.78000000002794</v>
          </cell>
          <cell r="CY269">
            <v>0</v>
          </cell>
          <cell r="CZ269">
            <v>0</v>
          </cell>
          <cell r="DA269">
            <v>0</v>
          </cell>
          <cell r="DB269">
            <v>0</v>
          </cell>
          <cell r="DC269">
            <v>0</v>
          </cell>
          <cell r="DD269">
            <v>0</v>
          </cell>
          <cell r="DE269">
            <v>-685.87999999997555</v>
          </cell>
          <cell r="DF269">
            <v>0</v>
          </cell>
          <cell r="DG269">
            <v>0</v>
          </cell>
          <cell r="DH269">
            <v>0</v>
          </cell>
          <cell r="DI269">
            <v>0</v>
          </cell>
          <cell r="DJ269">
            <v>0</v>
          </cell>
          <cell r="DK269">
            <v>-685.87999999997555</v>
          </cell>
          <cell r="DL269">
            <v>0</v>
          </cell>
          <cell r="DM269">
            <v>0</v>
          </cell>
          <cell r="DN269">
            <v>0</v>
          </cell>
          <cell r="DO269">
            <v>0</v>
          </cell>
          <cell r="DP269">
            <v>0</v>
          </cell>
          <cell r="DQ269">
            <v>0</v>
          </cell>
          <cell r="DR269">
            <v>-523.82999999995809</v>
          </cell>
          <cell r="DS269">
            <v>938.39600000000064</v>
          </cell>
          <cell r="DT269">
            <v>0</v>
          </cell>
          <cell r="DU269">
            <v>0</v>
          </cell>
          <cell r="DV269">
            <v>0</v>
          </cell>
          <cell r="DW269">
            <v>80.194000000003143</v>
          </cell>
          <cell r="DX269">
            <v>-1542.4199999999837</v>
          </cell>
          <cell r="DY269">
            <v>0</v>
          </cell>
          <cell r="DZ269">
            <v>0</v>
          </cell>
          <cell r="EA269">
            <v>0</v>
          </cell>
          <cell r="EB269">
            <v>0</v>
          </cell>
          <cell r="EC269">
            <v>0</v>
          </cell>
          <cell r="ED269">
            <v>0</v>
          </cell>
          <cell r="EE269">
            <v>0</v>
          </cell>
        </row>
        <row r="270">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row>
        <row r="271">
          <cell r="F271">
            <v>0</v>
          </cell>
          <cell r="G271">
            <v>0</v>
          </cell>
          <cell r="H271">
            <v>0</v>
          </cell>
          <cell r="I271">
            <v>0</v>
          </cell>
          <cell r="J271">
            <v>7.3445000000010623</v>
          </cell>
          <cell r="K271">
            <v>0</v>
          </cell>
          <cell r="L271">
            <v>0</v>
          </cell>
          <cell r="M271">
            <v>0</v>
          </cell>
          <cell r="N271">
            <v>134.88630000000194</v>
          </cell>
          <cell r="O271">
            <v>174.34900000000016</v>
          </cell>
          <cell r="P271">
            <v>0</v>
          </cell>
          <cell r="Q271">
            <v>0</v>
          </cell>
          <cell r="R271">
            <v>1023.7771999998949</v>
          </cell>
          <cell r="S271">
            <v>0</v>
          </cell>
          <cell r="T271">
            <v>0</v>
          </cell>
          <cell r="U271">
            <v>177.07099999999991</v>
          </cell>
          <cell r="V271">
            <v>0</v>
          </cell>
          <cell r="W271">
            <v>413.55079999999725</v>
          </cell>
          <cell r="X271">
            <v>-59.645000000018626</v>
          </cell>
          <cell r="Y271">
            <v>49.014399999992747</v>
          </cell>
          <cell r="Z271">
            <v>0</v>
          </cell>
          <cell r="AA271">
            <v>67.733000000000175</v>
          </cell>
          <cell r="AB271">
            <v>184.82729999998992</v>
          </cell>
          <cell r="AC271">
            <v>0</v>
          </cell>
          <cell r="AD271">
            <v>191.22569999999996</v>
          </cell>
          <cell r="AE271">
            <v>942.18739999993704</v>
          </cell>
          <cell r="AF271">
            <v>0</v>
          </cell>
          <cell r="AG271">
            <v>473.73890000000392</v>
          </cell>
          <cell r="AH271">
            <v>120.61600000000908</v>
          </cell>
          <cell r="AI271">
            <v>306.29009999999835</v>
          </cell>
          <cell r="AJ271">
            <v>-188.3979999999865</v>
          </cell>
          <cell r="AK271">
            <v>-305.24459999985993</v>
          </cell>
          <cell r="AL271">
            <v>858.12299999996321</v>
          </cell>
          <cell r="AM271">
            <v>-2.6339999999981956</v>
          </cell>
          <cell r="AN271">
            <v>-818.81499999998778</v>
          </cell>
          <cell r="AO271">
            <v>498.5109999999986</v>
          </cell>
          <cell r="AP271">
            <v>0</v>
          </cell>
          <cell r="AQ271">
            <v>0</v>
          </cell>
          <cell r="AR271">
            <v>-5763.3673999998719</v>
          </cell>
          <cell r="AS271">
            <v>0</v>
          </cell>
          <cell r="AT271">
            <v>-9.9874000000017986</v>
          </cell>
          <cell r="AU271">
            <v>516.63899999999558</v>
          </cell>
          <cell r="AV271">
            <v>-1298.8670000000275</v>
          </cell>
          <cell r="AW271">
            <v>-518.75100000001839</v>
          </cell>
          <cell r="AX271">
            <v>-442.50500000000466</v>
          </cell>
          <cell r="AY271">
            <v>-928.5</v>
          </cell>
          <cell r="AZ271">
            <v>-736.31599999999889</v>
          </cell>
          <cell r="BA271">
            <v>-3086.0900000000256</v>
          </cell>
          <cell r="BB271">
            <v>741.00999999998021</v>
          </cell>
          <cell r="BC271">
            <v>0</v>
          </cell>
          <cell r="BD271">
            <v>0</v>
          </cell>
          <cell r="BE271">
            <v>-4861.2106599996332</v>
          </cell>
          <cell r="BF271">
            <v>106.07316999999998</v>
          </cell>
          <cell r="BG271">
            <v>283.82249999999931</v>
          </cell>
          <cell r="BH271">
            <v>1653.570000000007</v>
          </cell>
          <cell r="BI271">
            <v>-763.55899999999383</v>
          </cell>
          <cell r="BJ271">
            <v>-1624.6244300000108</v>
          </cell>
          <cell r="BK271">
            <v>-1235.7588999999862</v>
          </cell>
          <cell r="BL271">
            <v>-432.42999999993481</v>
          </cell>
          <cell r="BM271">
            <v>185.91300000000047</v>
          </cell>
          <cell r="BN271">
            <v>-3458.1499999999069</v>
          </cell>
          <cell r="BO271">
            <v>-744.44899999999325</v>
          </cell>
          <cell r="BP271">
            <v>0</v>
          </cell>
          <cell r="BQ271">
            <v>1168.3819999999978</v>
          </cell>
          <cell r="BR271">
            <v>-2723.2549000000581</v>
          </cell>
          <cell r="BS271">
            <v>612.78499999999622</v>
          </cell>
          <cell r="BT271">
            <v>-327.12300000000687</v>
          </cell>
          <cell r="BU271">
            <v>288.47899999999208</v>
          </cell>
          <cell r="BV271">
            <v>-622.04799999999523</v>
          </cell>
          <cell r="BW271">
            <v>-3152.7199999999721</v>
          </cell>
          <cell r="BX271">
            <v>-627.05890000003274</v>
          </cell>
          <cell r="BY271">
            <v>922.87000000011176</v>
          </cell>
          <cell r="BZ271">
            <v>-628.41000000000349</v>
          </cell>
          <cell r="CA271">
            <v>-1647.2910000000265</v>
          </cell>
          <cell r="CB271">
            <v>467.72899999999208</v>
          </cell>
          <cell r="CC271">
            <v>0</v>
          </cell>
          <cell r="CD271">
            <v>1989.5329999999958</v>
          </cell>
          <cell r="CE271">
            <v>-2683.2267400003038</v>
          </cell>
          <cell r="CF271">
            <v>493.44506000000001</v>
          </cell>
          <cell r="CG271">
            <v>-22.419999999998254</v>
          </cell>
          <cell r="CH271">
            <v>-216.30399999999645</v>
          </cell>
          <cell r="CI271">
            <v>-2693.7749999999651</v>
          </cell>
          <cell r="CJ271">
            <v>-1005.9700000000303</v>
          </cell>
          <cell r="CK271">
            <v>-1397.5568999999959</v>
          </cell>
          <cell r="CL271">
            <v>955.76000000000931</v>
          </cell>
          <cell r="CM271">
            <v>180.92999999999302</v>
          </cell>
          <cell r="CN271">
            <v>-1828.0620000000345</v>
          </cell>
          <cell r="CO271">
            <v>813.57500000001164</v>
          </cell>
          <cell r="CP271">
            <v>0</v>
          </cell>
          <cell r="CQ271">
            <v>2037.1510999999882</v>
          </cell>
          <cell r="CR271">
            <v>-2425.9318000013009</v>
          </cell>
          <cell r="CS271">
            <v>223.6260000000002</v>
          </cell>
          <cell r="CT271">
            <v>195.67399999999907</v>
          </cell>
          <cell r="CU271">
            <v>-71.575999999971827</v>
          </cell>
          <cell r="CV271">
            <v>-2892.0175000001909</v>
          </cell>
          <cell r="CW271">
            <v>-1217.9558000001125</v>
          </cell>
          <cell r="CX271">
            <v>-313.82899999991059</v>
          </cell>
          <cell r="CY271">
            <v>1266.8984999998938</v>
          </cell>
          <cell r="CZ271">
            <v>822.43999999994412</v>
          </cell>
          <cell r="DA271">
            <v>-1798.4449999999488</v>
          </cell>
          <cell r="DB271">
            <v>-584.85999999992782</v>
          </cell>
          <cell r="DC271">
            <v>0</v>
          </cell>
          <cell r="DD271">
            <v>1944.1130000000121</v>
          </cell>
          <cell r="DE271">
            <v>-2380.3450000006706</v>
          </cell>
          <cell r="DF271">
            <v>1007.7520000000004</v>
          </cell>
          <cell r="DG271">
            <v>112.96800000000803</v>
          </cell>
          <cell r="DH271">
            <v>0.82600000000093132</v>
          </cell>
          <cell r="DI271">
            <v>-2039.4259999999776</v>
          </cell>
          <cell r="DJ271">
            <v>-33.895000000018626</v>
          </cell>
          <cell r="DK271">
            <v>-497.13999999989755</v>
          </cell>
          <cell r="DL271">
            <v>563.78999999992084</v>
          </cell>
          <cell r="DM271">
            <v>-1885.5</v>
          </cell>
          <cell r="DN271">
            <v>-2531.9799999999814</v>
          </cell>
          <cell r="DO271">
            <v>841.81000000005588</v>
          </cell>
          <cell r="DP271">
            <v>0</v>
          </cell>
          <cell r="DQ271">
            <v>2080.4500000000116</v>
          </cell>
          <cell r="DR271">
            <v>41423.520900003612</v>
          </cell>
          <cell r="DS271">
            <v>26211.078899999149</v>
          </cell>
          <cell r="DT271">
            <v>4196.1000000005588</v>
          </cell>
          <cell r="DU271">
            <v>13651.5</v>
          </cell>
          <cell r="DV271">
            <v>-2195.8930000001565</v>
          </cell>
          <cell r="DW271">
            <v>-680.97600000072271</v>
          </cell>
          <cell r="DX271">
            <v>1971.0259999996051</v>
          </cell>
          <cell r="DY271">
            <v>-4434.1640000008047</v>
          </cell>
          <cell r="DZ271">
            <v>4959.8759999983013</v>
          </cell>
          <cell r="EA271">
            <v>-10944.43600000022</v>
          </cell>
          <cell r="EB271">
            <v>-6963.5999999996275</v>
          </cell>
          <cell r="EC271">
            <v>934.70899999999892</v>
          </cell>
          <cell r="ED271">
            <v>14718.300000000279</v>
          </cell>
          <cell r="EE271">
            <v>0</v>
          </cell>
        </row>
        <row r="272">
          <cell r="F272" t="str">
            <v>=</v>
          </cell>
          <cell r="G272" t="str">
            <v>=</v>
          </cell>
          <cell r="H272" t="str">
            <v>=</v>
          </cell>
          <cell r="I272" t="str">
            <v>=</v>
          </cell>
          <cell r="J272" t="str">
            <v>=</v>
          </cell>
          <cell r="K272" t="str">
            <v>=</v>
          </cell>
          <cell r="L272" t="str">
            <v>=</v>
          </cell>
          <cell r="M272" t="str">
            <v>=</v>
          </cell>
          <cell r="N272" t="str">
            <v>=</v>
          </cell>
          <cell r="O272" t="str">
            <v>=</v>
          </cell>
          <cell r="P272" t="str">
            <v>=</v>
          </cell>
          <cell r="Q272" t="str">
            <v>=</v>
          </cell>
          <cell r="R272" t="str">
            <v>=</v>
          </cell>
          <cell r="S272" t="str">
            <v>=</v>
          </cell>
          <cell r="T272" t="str">
            <v>=</v>
          </cell>
          <cell r="U272" t="str">
            <v>=</v>
          </cell>
          <cell r="V272" t="str">
            <v>=</v>
          </cell>
          <cell r="W272" t="str">
            <v>=</v>
          </cell>
          <cell r="X272" t="str">
            <v>=</v>
          </cell>
          <cell r="Y272" t="str">
            <v>=</v>
          </cell>
          <cell r="Z272" t="str">
            <v>=</v>
          </cell>
          <cell r="AA272" t="str">
            <v>=</v>
          </cell>
          <cell r="AB272" t="str">
            <v>=</v>
          </cell>
          <cell r="AC272" t="str">
            <v>=</v>
          </cell>
          <cell r="AD272" t="str">
            <v>=</v>
          </cell>
          <cell r="AE272" t="str">
            <v>=</v>
          </cell>
          <cell r="AF272" t="str">
            <v>=</v>
          </cell>
          <cell r="AG272" t="str">
            <v>=</v>
          </cell>
          <cell r="AH272" t="str">
            <v>=</v>
          </cell>
          <cell r="AI272" t="str">
            <v>=</v>
          </cell>
          <cell r="AJ272" t="str">
            <v>=</v>
          </cell>
          <cell r="AK272" t="str">
            <v>=</v>
          </cell>
          <cell r="AL272" t="str">
            <v>=</v>
          </cell>
          <cell r="AM272" t="str">
            <v>=</v>
          </cell>
          <cell r="AN272" t="str">
            <v>=</v>
          </cell>
          <cell r="AO272" t="str">
            <v>=</v>
          </cell>
          <cell r="AP272" t="str">
            <v>=</v>
          </cell>
          <cell r="AQ272" t="str">
            <v>=</v>
          </cell>
          <cell r="AR272" t="str">
            <v>=</v>
          </cell>
          <cell r="AS272" t="str">
            <v>=</v>
          </cell>
          <cell r="AT272" t="str">
            <v>=</v>
          </cell>
          <cell r="AU272" t="str">
            <v>=</v>
          </cell>
          <cell r="AV272" t="str">
            <v>=</v>
          </cell>
          <cell r="AW272" t="str">
            <v>=</v>
          </cell>
          <cell r="AX272" t="str">
            <v>=</v>
          </cell>
          <cell r="AY272" t="str">
            <v>=</v>
          </cell>
          <cell r="AZ272" t="str">
            <v>=</v>
          </cell>
          <cell r="BA272" t="str">
            <v>=</v>
          </cell>
          <cell r="BB272" t="str">
            <v>=</v>
          </cell>
          <cell r="BC272" t="str">
            <v>=</v>
          </cell>
          <cell r="BD272" t="str">
            <v>=</v>
          </cell>
          <cell r="BE272" t="str">
            <v>=</v>
          </cell>
          <cell r="BF272" t="str">
            <v>=</v>
          </cell>
          <cell r="BG272" t="str">
            <v>=</v>
          </cell>
          <cell r="BH272" t="str">
            <v>=</v>
          </cell>
          <cell r="BI272" t="str">
            <v>=</v>
          </cell>
          <cell r="BJ272" t="str">
            <v>=</v>
          </cell>
          <cell r="BK272" t="str">
            <v>=</v>
          </cell>
          <cell r="BL272" t="str">
            <v>=</v>
          </cell>
          <cell r="BM272" t="str">
            <v>=</v>
          </cell>
          <cell r="BN272" t="str">
            <v>=</v>
          </cell>
          <cell r="BO272" t="str">
            <v>=</v>
          </cell>
          <cell r="BP272" t="str">
            <v>=</v>
          </cell>
          <cell r="BQ272" t="str">
            <v>=</v>
          </cell>
          <cell r="BR272" t="str">
            <v>=</v>
          </cell>
          <cell r="BS272" t="str">
            <v>=</v>
          </cell>
          <cell r="BT272" t="str">
            <v>=</v>
          </cell>
          <cell r="BU272" t="str">
            <v>=</v>
          </cell>
          <cell r="BV272" t="str">
            <v>=</v>
          </cell>
          <cell r="BW272" t="str">
            <v>=</v>
          </cell>
          <cell r="BX272" t="str">
            <v>=</v>
          </cell>
          <cell r="BY272" t="str">
            <v>=</v>
          </cell>
          <cell r="BZ272" t="str">
            <v>=</v>
          </cell>
          <cell r="CA272" t="str">
            <v>=</v>
          </cell>
          <cell r="CB272" t="str">
            <v>=</v>
          </cell>
          <cell r="CC272" t="str">
            <v>=</v>
          </cell>
          <cell r="CD272" t="str">
            <v>=</v>
          </cell>
          <cell r="CE272" t="str">
            <v>=</v>
          </cell>
          <cell r="CF272" t="str">
            <v>=</v>
          </cell>
          <cell r="CG272" t="str">
            <v>=</v>
          </cell>
          <cell r="CH272" t="str">
            <v>=</v>
          </cell>
          <cell r="CI272" t="str">
            <v>=</v>
          </cell>
          <cell r="CJ272" t="str">
            <v>=</v>
          </cell>
          <cell r="CK272" t="str">
            <v>=</v>
          </cell>
          <cell r="CL272" t="str">
            <v>=</v>
          </cell>
          <cell r="CM272" t="str">
            <v>=</v>
          </cell>
          <cell r="CN272" t="str">
            <v>=</v>
          </cell>
          <cell r="CO272" t="str">
            <v>=</v>
          </cell>
          <cell r="CP272" t="str">
            <v>=</v>
          </cell>
          <cell r="CQ272" t="str">
            <v>=</v>
          </cell>
          <cell r="CR272" t="str">
            <v>=</v>
          </cell>
          <cell r="CS272" t="str">
            <v>=</v>
          </cell>
          <cell r="CT272" t="str">
            <v>=</v>
          </cell>
          <cell r="CU272" t="str">
            <v>=</v>
          </cell>
          <cell r="CV272" t="str">
            <v>=</v>
          </cell>
          <cell r="CW272" t="str">
            <v>=</v>
          </cell>
          <cell r="CX272" t="str">
            <v>=</v>
          </cell>
          <cell r="CY272" t="str">
            <v>=</v>
          </cell>
          <cell r="CZ272" t="str">
            <v>=</v>
          </cell>
          <cell r="DA272" t="str">
            <v>=</v>
          </cell>
          <cell r="DB272" t="str">
            <v>=</v>
          </cell>
          <cell r="DC272" t="str">
            <v>=</v>
          </cell>
          <cell r="DD272" t="str">
            <v>=</v>
          </cell>
          <cell r="DE272" t="str">
            <v>=</v>
          </cell>
          <cell r="DF272" t="str">
            <v>=</v>
          </cell>
          <cell r="DG272" t="str">
            <v>=</v>
          </cell>
          <cell r="DH272" t="str">
            <v>=</v>
          </cell>
          <cell r="DI272" t="str">
            <v>=</v>
          </cell>
          <cell r="DJ272" t="str">
            <v>=</v>
          </cell>
          <cell r="DK272" t="str">
            <v>=</v>
          </cell>
          <cell r="DL272" t="str">
            <v>=</v>
          </cell>
          <cell r="DM272" t="str">
            <v>=</v>
          </cell>
          <cell r="DN272" t="str">
            <v>=</v>
          </cell>
          <cell r="DO272" t="str">
            <v>=</v>
          </cell>
          <cell r="DP272" t="str">
            <v>=</v>
          </cell>
          <cell r="DQ272" t="str">
            <v>=</v>
          </cell>
          <cell r="DR272" t="str">
            <v>=</v>
          </cell>
          <cell r="DS272" t="str">
            <v>=</v>
          </cell>
          <cell r="DT272" t="str">
            <v>=</v>
          </cell>
          <cell r="DU272" t="str">
            <v>=</v>
          </cell>
          <cell r="DV272" t="str">
            <v>=</v>
          </cell>
          <cell r="DW272" t="str">
            <v>=</v>
          </cell>
          <cell r="DX272" t="str">
            <v>=</v>
          </cell>
          <cell r="DY272" t="str">
            <v>=</v>
          </cell>
          <cell r="DZ272" t="str">
            <v>=</v>
          </cell>
          <cell r="EA272" t="str">
            <v>=</v>
          </cell>
          <cell r="EB272" t="str">
            <v>=</v>
          </cell>
          <cell r="EC272" t="str">
            <v>=</v>
          </cell>
          <cell r="ED272" t="str">
            <v>=</v>
          </cell>
        </row>
        <row r="273">
          <cell r="F273">
            <v>78529.208625018597</v>
          </cell>
          <cell r="G273">
            <v>58848.84373909235</v>
          </cell>
          <cell r="H273">
            <v>47338.275493890047</v>
          </cell>
          <cell r="I273">
            <v>37144.987672954798</v>
          </cell>
          <cell r="J273">
            <v>17948.002238869667</v>
          </cell>
          <cell r="K273">
            <v>3490.1663282215595</v>
          </cell>
          <cell r="L273">
            <v>-23664.886210560799</v>
          </cell>
          <cell r="M273">
            <v>-24752.505147904158</v>
          </cell>
          <cell r="N273">
            <v>-17735.772640109062</v>
          </cell>
          <cell r="O273">
            <v>12457.113324284554</v>
          </cell>
          <cell r="P273">
            <v>58705.801169037819</v>
          </cell>
          <cell r="Q273">
            <v>52906.037394762039</v>
          </cell>
          <cell r="R273">
            <v>375630.37183380127</v>
          </cell>
          <cell r="S273">
            <v>92616.794799625874</v>
          </cell>
          <cell r="T273">
            <v>70546.760307013988</v>
          </cell>
          <cell r="U273">
            <v>52180.400688230991</v>
          </cell>
          <cell r="V273">
            <v>42965.510164991021</v>
          </cell>
          <cell r="W273">
            <v>18689.472777605057</v>
          </cell>
          <cell r="X273">
            <v>6603.125378370285</v>
          </cell>
          <cell r="Y273">
            <v>-21275.759606927633</v>
          </cell>
          <cell r="Z273">
            <v>-29153.595762372017</v>
          </cell>
          <cell r="AA273">
            <v>-19004.494463920593</v>
          </cell>
          <cell r="AB273">
            <v>14586.273738920689</v>
          </cell>
          <cell r="AC273">
            <v>71672.644638240337</v>
          </cell>
          <cell r="AD273">
            <v>75203.239174038172</v>
          </cell>
          <cell r="AE273">
            <v>427806.11787843704</v>
          </cell>
          <cell r="AF273">
            <v>108427.65915334225</v>
          </cell>
          <cell r="AG273">
            <v>79970.641376972198</v>
          </cell>
          <cell r="AH273">
            <v>58488.537512183189</v>
          </cell>
          <cell r="AI273">
            <v>43250.032966598868</v>
          </cell>
          <cell r="AJ273">
            <v>20006.907730996609</v>
          </cell>
          <cell r="AK273">
            <v>6481.980616658926</v>
          </cell>
          <cell r="AL273">
            <v>-25413.483952701092</v>
          </cell>
          <cell r="AM273">
            <v>-34118.248254418373</v>
          </cell>
          <cell r="AN273">
            <v>-20771.57178607583</v>
          </cell>
          <cell r="AO273">
            <v>20698.315374016762</v>
          </cell>
          <cell r="AP273">
            <v>83206.245207667351</v>
          </cell>
          <cell r="AQ273">
            <v>87579.101932644844</v>
          </cell>
          <cell r="AR273">
            <v>456694.21355056763</v>
          </cell>
          <cell r="AS273">
            <v>121176.28349718451</v>
          </cell>
          <cell r="AT273">
            <v>89392.046036034822</v>
          </cell>
          <cell r="AU273">
            <v>64098.34367364645</v>
          </cell>
          <cell r="AV273">
            <v>45666.881919309497</v>
          </cell>
          <cell r="AW273">
            <v>21399.874214589596</v>
          </cell>
          <cell r="AX273">
            <v>2902.5551800727844</v>
          </cell>
          <cell r="AY273">
            <v>-28933.74715334177</v>
          </cell>
          <cell r="AZ273">
            <v>-33349.671606719494</v>
          </cell>
          <cell r="BA273">
            <v>-23479.466189205647</v>
          </cell>
          <cell r="BB273">
            <v>21579.013090461493</v>
          </cell>
          <cell r="BC273">
            <v>80781.321530967951</v>
          </cell>
          <cell r="BD273">
            <v>95460.77935808897</v>
          </cell>
          <cell r="BE273">
            <v>531822.43028640747</v>
          </cell>
          <cell r="BF273">
            <v>124099.43917554617</v>
          </cell>
          <cell r="BG273">
            <v>93957.287217378616</v>
          </cell>
          <cell r="BH273">
            <v>66691.241725951433</v>
          </cell>
          <cell r="BI273">
            <v>46781.260212287307</v>
          </cell>
          <cell r="BJ273">
            <v>22779.136410146952</v>
          </cell>
          <cell r="BK273">
            <v>5831.8325345814228</v>
          </cell>
          <cell r="BL273">
            <v>-30267.36145940423</v>
          </cell>
          <cell r="BM273">
            <v>-35831.88623586297</v>
          </cell>
          <cell r="BN273">
            <v>-22620.001306712627</v>
          </cell>
          <cell r="BO273">
            <v>19483.653011739254</v>
          </cell>
          <cell r="BP273">
            <v>85188.29495793581</v>
          </cell>
          <cell r="BQ273">
            <v>155729.53404280543</v>
          </cell>
          <cell r="BR273">
            <v>373834.90964126587</v>
          </cell>
          <cell r="BS273">
            <v>104993.59022897482</v>
          </cell>
          <cell r="BT273">
            <v>80419.602689296007</v>
          </cell>
          <cell r="BU273">
            <v>63605.226175636053</v>
          </cell>
          <cell r="BV273">
            <v>45014.781676754355</v>
          </cell>
          <cell r="BW273">
            <v>25748.49046009779</v>
          </cell>
          <cell r="BX273">
            <v>2753.0074987709522</v>
          </cell>
          <cell r="BY273">
            <v>-28128.523894280195</v>
          </cell>
          <cell r="BZ273">
            <v>-37380.152831405401</v>
          </cell>
          <cell r="CA273">
            <v>-26770.488087415695</v>
          </cell>
          <cell r="CB273">
            <v>12705.78134855628</v>
          </cell>
          <cell r="CC273">
            <v>72944.752108573914</v>
          </cell>
          <cell r="CD273">
            <v>57928.842267751694</v>
          </cell>
          <cell r="CE273">
            <v>407107.2466366291</v>
          </cell>
          <cell r="CF273">
            <v>109924.67075055838</v>
          </cell>
          <cell r="CG273">
            <v>85795.410640478134</v>
          </cell>
          <cell r="CH273">
            <v>68595.167672932148</v>
          </cell>
          <cell r="CI273">
            <v>51966.454688459635</v>
          </cell>
          <cell r="CJ273">
            <v>26025.929760098457</v>
          </cell>
          <cell r="CK273">
            <v>2009.7842271625996</v>
          </cell>
          <cell r="CL273">
            <v>-28249.307835191488</v>
          </cell>
          <cell r="CM273">
            <v>-38976.012571394444</v>
          </cell>
          <cell r="CN273">
            <v>-24220.938288003206</v>
          </cell>
          <cell r="CO273">
            <v>14669.343347519636</v>
          </cell>
          <cell r="CP273">
            <v>78452.338201195002</v>
          </cell>
          <cell r="CQ273">
            <v>61114.406042695045</v>
          </cell>
          <cell r="CR273">
            <v>413099.03869271278</v>
          </cell>
          <cell r="CS273">
            <v>112604.63875865936</v>
          </cell>
          <cell r="CT273">
            <v>86895.927952975035</v>
          </cell>
          <cell r="CU273">
            <v>70134.402629226446</v>
          </cell>
          <cell r="CV273">
            <v>55800.011574983597</v>
          </cell>
          <cell r="CW273">
            <v>26447.50836995244</v>
          </cell>
          <cell r="CX273">
            <v>4615.2879248559475</v>
          </cell>
          <cell r="CY273">
            <v>-31744.457598239183</v>
          </cell>
          <cell r="CZ273">
            <v>-41941.359364271164</v>
          </cell>
          <cell r="DA273">
            <v>-27479.837052494287</v>
          </cell>
          <cell r="DB273">
            <v>12924.597152739763</v>
          </cell>
          <cell r="DC273">
            <v>82743.364938825369</v>
          </cell>
          <cell r="DD273">
            <v>62098.95340564847</v>
          </cell>
          <cell r="DE273">
            <v>458801.32346248627</v>
          </cell>
          <cell r="DF273">
            <v>122899.34174990654</v>
          </cell>
          <cell r="DG273">
            <v>91302.288478076458</v>
          </cell>
          <cell r="DH273">
            <v>71138.116081625223</v>
          </cell>
          <cell r="DI273">
            <v>56178.063565015793</v>
          </cell>
          <cell r="DJ273">
            <v>23060.857207149267</v>
          </cell>
          <cell r="DK273">
            <v>880.7638273537159</v>
          </cell>
          <cell r="DL273">
            <v>-37625.106450170279</v>
          </cell>
          <cell r="DM273">
            <v>-49807.418271958828</v>
          </cell>
          <cell r="DN273">
            <v>-29137.382444143295</v>
          </cell>
          <cell r="DO273">
            <v>21614.950685977936</v>
          </cell>
          <cell r="DP273">
            <v>100328.57577183843</v>
          </cell>
          <cell r="DQ273">
            <v>87968.273261874914</v>
          </cell>
          <cell r="DR273">
            <v>578617.67978191376</v>
          </cell>
          <cell r="DS273">
            <v>145094.09502479434</v>
          </cell>
          <cell r="DT273">
            <v>110855.62149137259</v>
          </cell>
          <cell r="DU273">
            <v>94387.517581433058</v>
          </cell>
          <cell r="DV273">
            <v>75088.317371070385</v>
          </cell>
          <cell r="DW273">
            <v>35555.793696463108</v>
          </cell>
          <cell r="DX273">
            <v>9574.5704529881477</v>
          </cell>
          <cell r="DY273">
            <v>-34263.583595752716</v>
          </cell>
          <cell r="DZ273">
            <v>-51003.273356825113</v>
          </cell>
          <cell r="EA273">
            <v>-23480.995587050915</v>
          </cell>
          <cell r="EB273">
            <v>24532.301370292902</v>
          </cell>
          <cell r="EC273">
            <v>104149.89549061656</v>
          </cell>
          <cell r="ED273">
            <v>88127.419842779636</v>
          </cell>
          <cell r="EE273">
            <v>0</v>
          </cell>
        </row>
        <row r="274">
          <cell r="F274" t="str">
            <v>=</v>
          </cell>
          <cell r="G274" t="str">
            <v>=</v>
          </cell>
          <cell r="H274" t="str">
            <v>=</v>
          </cell>
          <cell r="I274" t="str">
            <v>=</v>
          </cell>
          <cell r="J274" t="str">
            <v>=</v>
          </cell>
          <cell r="K274" t="str">
            <v>=</v>
          </cell>
          <cell r="L274" t="str">
            <v>=</v>
          </cell>
          <cell r="M274" t="str">
            <v>=</v>
          </cell>
          <cell r="N274" t="str">
            <v>=</v>
          </cell>
          <cell r="O274" t="str">
            <v>=</v>
          </cell>
          <cell r="P274" t="str">
            <v>=</v>
          </cell>
          <cell r="Q274" t="str">
            <v>=</v>
          </cell>
          <cell r="R274" t="str">
            <v>=</v>
          </cell>
          <cell r="S274" t="str">
            <v>=</v>
          </cell>
          <cell r="T274" t="str">
            <v>=</v>
          </cell>
          <cell r="U274" t="str">
            <v>=</v>
          </cell>
          <cell r="V274" t="str">
            <v>=</v>
          </cell>
          <cell r="W274" t="str">
            <v>=</v>
          </cell>
          <cell r="X274" t="str">
            <v>=</v>
          </cell>
          <cell r="Y274" t="str">
            <v>=</v>
          </cell>
          <cell r="Z274" t="str">
            <v>=</v>
          </cell>
          <cell r="AA274" t="str">
            <v>=</v>
          </cell>
          <cell r="AB274" t="str">
            <v>=</v>
          </cell>
          <cell r="AC274" t="str">
            <v>=</v>
          </cell>
          <cell r="AD274" t="str">
            <v>=</v>
          </cell>
          <cell r="AE274" t="str">
            <v>=</v>
          </cell>
          <cell r="AF274" t="str">
            <v>=</v>
          </cell>
          <cell r="AG274" t="str">
            <v>=</v>
          </cell>
          <cell r="AH274" t="str">
            <v>=</v>
          </cell>
          <cell r="AI274" t="str">
            <v>=</v>
          </cell>
          <cell r="AJ274" t="str">
            <v>=</v>
          </cell>
          <cell r="AK274" t="str">
            <v>=</v>
          </cell>
          <cell r="AL274" t="str">
            <v>=</v>
          </cell>
          <cell r="AM274" t="str">
            <v>=</v>
          </cell>
          <cell r="AN274" t="str">
            <v>=</v>
          </cell>
          <cell r="AO274" t="str">
            <v>=</v>
          </cell>
          <cell r="AP274" t="str">
            <v>=</v>
          </cell>
          <cell r="AQ274" t="str">
            <v>=</v>
          </cell>
          <cell r="AR274" t="str">
            <v>=</v>
          </cell>
          <cell r="AS274" t="str">
            <v>=</v>
          </cell>
          <cell r="AT274" t="str">
            <v>=</v>
          </cell>
          <cell r="AU274" t="str">
            <v>=</v>
          </cell>
          <cell r="AV274" t="str">
            <v>=</v>
          </cell>
          <cell r="AW274" t="str">
            <v>=</v>
          </cell>
          <cell r="AX274" t="str">
            <v>=</v>
          </cell>
          <cell r="AY274" t="str">
            <v>=</v>
          </cell>
          <cell r="AZ274" t="str">
            <v>=</v>
          </cell>
          <cell r="BA274" t="str">
            <v>=</v>
          </cell>
          <cell r="BB274" t="str">
            <v>=</v>
          </cell>
          <cell r="BC274" t="str">
            <v>=</v>
          </cell>
          <cell r="BD274" t="str">
            <v>=</v>
          </cell>
          <cell r="BE274" t="str">
            <v>=</v>
          </cell>
          <cell r="BF274" t="str">
            <v>=</v>
          </cell>
          <cell r="BG274" t="str">
            <v>=</v>
          </cell>
          <cell r="BH274" t="str">
            <v>=</v>
          </cell>
          <cell r="BI274" t="str">
            <v>=</v>
          </cell>
          <cell r="BJ274" t="str">
            <v>=</v>
          </cell>
          <cell r="BK274" t="str">
            <v>=</v>
          </cell>
          <cell r="BL274" t="str">
            <v>=</v>
          </cell>
          <cell r="BM274" t="str">
            <v>=</v>
          </cell>
          <cell r="BN274" t="str">
            <v>=</v>
          </cell>
          <cell r="BO274" t="str">
            <v>=</v>
          </cell>
          <cell r="BP274" t="str">
            <v>=</v>
          </cell>
          <cell r="BQ274" t="str">
            <v>=</v>
          </cell>
          <cell r="BR274" t="str">
            <v>=</v>
          </cell>
          <cell r="BS274" t="str">
            <v>=</v>
          </cell>
          <cell r="BT274" t="str">
            <v>=</v>
          </cell>
          <cell r="BU274" t="str">
            <v>=</v>
          </cell>
          <cell r="BV274" t="str">
            <v>=</v>
          </cell>
          <cell r="BW274" t="str">
            <v>=</v>
          </cell>
          <cell r="BX274" t="str">
            <v>=</v>
          </cell>
          <cell r="BY274" t="str">
            <v>=</v>
          </cell>
          <cell r="BZ274" t="str">
            <v>=</v>
          </cell>
          <cell r="CA274" t="str">
            <v>=</v>
          </cell>
          <cell r="CB274" t="str">
            <v>=</v>
          </cell>
          <cell r="CC274" t="str">
            <v>=</v>
          </cell>
          <cell r="CD274" t="str">
            <v>=</v>
          </cell>
          <cell r="CE274" t="str">
            <v>=</v>
          </cell>
          <cell r="CF274" t="str">
            <v>=</v>
          </cell>
          <cell r="CG274" t="str">
            <v>=</v>
          </cell>
          <cell r="CH274" t="str">
            <v>=</v>
          </cell>
          <cell r="CI274" t="str">
            <v>=</v>
          </cell>
          <cell r="CJ274" t="str">
            <v>=</v>
          </cell>
          <cell r="CK274" t="str">
            <v>=</v>
          </cell>
          <cell r="CL274" t="str">
            <v>=</v>
          </cell>
          <cell r="CM274" t="str">
            <v>=</v>
          </cell>
          <cell r="CN274" t="str">
            <v>=</v>
          </cell>
          <cell r="CO274" t="str">
            <v>=</v>
          </cell>
          <cell r="CP274" t="str">
            <v>=</v>
          </cell>
          <cell r="CQ274" t="str">
            <v>=</v>
          </cell>
          <cell r="CR274" t="str">
            <v>=</v>
          </cell>
          <cell r="CS274" t="str">
            <v>=</v>
          </cell>
          <cell r="CT274" t="str">
            <v>=</v>
          </cell>
          <cell r="CU274" t="str">
            <v>=</v>
          </cell>
          <cell r="CV274" t="str">
            <v>=</v>
          </cell>
          <cell r="CW274" t="str">
            <v>=</v>
          </cell>
          <cell r="CX274" t="str">
            <v>=</v>
          </cell>
          <cell r="CY274" t="str">
            <v>=</v>
          </cell>
          <cell r="CZ274" t="str">
            <v>=</v>
          </cell>
          <cell r="DA274" t="str">
            <v>=</v>
          </cell>
          <cell r="DB274" t="str">
            <v>=</v>
          </cell>
          <cell r="DC274" t="str">
            <v>=</v>
          </cell>
          <cell r="DD274" t="str">
            <v>=</v>
          </cell>
          <cell r="DE274" t="str">
            <v>=</v>
          </cell>
          <cell r="DF274" t="str">
            <v>=</v>
          </cell>
          <cell r="DG274" t="str">
            <v>=</v>
          </cell>
          <cell r="DH274" t="str">
            <v>=</v>
          </cell>
          <cell r="DI274" t="str">
            <v>=</v>
          </cell>
          <cell r="DJ274" t="str">
            <v>=</v>
          </cell>
          <cell r="DK274" t="str">
            <v>=</v>
          </cell>
          <cell r="DL274" t="str">
            <v>=</v>
          </cell>
          <cell r="DM274" t="str">
            <v>=</v>
          </cell>
          <cell r="DN274" t="str">
            <v>=</v>
          </cell>
          <cell r="DO274" t="str">
            <v>=</v>
          </cell>
          <cell r="DP274" t="str">
            <v>=</v>
          </cell>
          <cell r="DQ274" t="str">
            <v>=</v>
          </cell>
          <cell r="DR274" t="str">
            <v>=</v>
          </cell>
          <cell r="DS274" t="str">
            <v>=</v>
          </cell>
          <cell r="DT274" t="str">
            <v>=</v>
          </cell>
          <cell r="DU274" t="str">
            <v>=</v>
          </cell>
          <cell r="DV274" t="str">
            <v>=</v>
          </cell>
          <cell r="DW274" t="str">
            <v>=</v>
          </cell>
          <cell r="DX274" t="str">
            <v>=</v>
          </cell>
          <cell r="DY274" t="str">
            <v>=</v>
          </cell>
          <cell r="DZ274" t="str">
            <v>=</v>
          </cell>
          <cell r="EA274" t="str">
            <v>=</v>
          </cell>
          <cell r="EB274" t="str">
            <v>=</v>
          </cell>
          <cell r="EC274" t="str">
            <v>=</v>
          </cell>
          <cell r="ED274" t="str">
            <v>=</v>
          </cell>
        </row>
        <row r="275">
          <cell r="F275">
            <v>1.4691664948376371E-2</v>
          </cell>
          <cell r="G275">
            <v>1.2157990006802066E-2</v>
          </cell>
          <cell r="H275">
            <v>9.8443315217586758E-3</v>
          </cell>
          <cell r="I275">
            <v>8.2584469019657547E-3</v>
          </cell>
          <cell r="J275">
            <v>3.8278773980024994E-3</v>
          </cell>
          <cell r="K275">
            <v>7.0934847625991893E-4</v>
          </cell>
          <cell r="L275">
            <v>-4.2089488891718929E-3</v>
          </cell>
          <cell r="M275">
            <v>-4.5855083656292095E-3</v>
          </cell>
          <cell r="N275">
            <v>-3.7206964681750776E-3</v>
          </cell>
          <cell r="O275">
            <v>2.6498024991390423E-3</v>
          </cell>
          <cell r="P275">
            <v>1.2204419451439463E-2</v>
          </cell>
          <cell r="Q275">
            <v>9.9424130776704089E-3</v>
          </cell>
          <cell r="R275">
            <v>6.2653579797000702E-3</v>
          </cell>
          <cell r="S275">
            <v>1.7239562101032391E-2</v>
          </cell>
          <cell r="T275">
            <v>1.4858592244824109E-2</v>
          </cell>
          <cell r="U275">
            <v>1.0793670655399268E-2</v>
          </cell>
          <cell r="V275">
            <v>9.5122795624291712E-3</v>
          </cell>
          <cell r="W275">
            <v>3.9692736118830396E-3</v>
          </cell>
          <cell r="X275">
            <v>1.3337158487374268E-3</v>
          </cell>
          <cell r="Y275">
            <v>-3.7591447218261465E-3</v>
          </cell>
          <cell r="Z275">
            <v>-5.3670176009603665E-3</v>
          </cell>
          <cell r="AA275">
            <v>-3.9451295017407517E-3</v>
          </cell>
          <cell r="AB275">
            <v>3.0885478402069566E-3</v>
          </cell>
          <cell r="AC275">
            <v>1.4814456006163823E-2</v>
          </cell>
          <cell r="AD275">
            <v>1.4048767089384739E-2</v>
          </cell>
          <cell r="AE275">
            <v>7.1157310440170818E-3</v>
          </cell>
          <cell r="AF275">
            <v>2.0093910549043414E-2</v>
          </cell>
          <cell r="AG275">
            <v>1.6777259878775652E-2</v>
          </cell>
          <cell r="AH275">
            <v>1.205273079013125E-2</v>
          </cell>
          <cell r="AI275">
            <v>9.546004121158802E-3</v>
          </cell>
          <cell r="AJ275">
            <v>4.2366729355443056E-3</v>
          </cell>
          <cell r="AK275">
            <v>1.3067340422452389E-3</v>
          </cell>
          <cell r="AL275">
            <v>-4.48747438387187E-3</v>
          </cell>
          <cell r="AM275">
            <v>-6.2672059505288757E-3</v>
          </cell>
          <cell r="AN275">
            <v>-4.3225039976348967E-3</v>
          </cell>
          <cell r="AO275">
            <v>4.3669019017080757E-3</v>
          </cell>
          <cell r="AP275">
            <v>1.7117937611789813E-2</v>
          </cell>
          <cell r="AQ275">
            <v>1.6281126510484967E-2</v>
          </cell>
          <cell r="AR275">
            <v>7.564552184522455E-3</v>
          </cell>
          <cell r="AS275">
            <v>2.2345423157776878E-2</v>
          </cell>
          <cell r="AT275">
            <v>1.8673382059038346E-2</v>
          </cell>
          <cell r="AU275">
            <v>1.3158361890376113E-2</v>
          </cell>
          <cell r="AV275">
            <v>1.0043465012898878E-2</v>
          </cell>
          <cell r="AW275">
            <v>4.5150794726467325E-3</v>
          </cell>
          <cell r="AX275">
            <v>5.8321771801672639E-4</v>
          </cell>
          <cell r="AY275">
            <v>-5.0892772431794242E-3</v>
          </cell>
          <cell r="AZ275">
            <v>-6.0996229470475782E-3</v>
          </cell>
          <cell r="BA275">
            <v>-4.8692636176781434E-3</v>
          </cell>
          <cell r="BB275">
            <v>4.5330545957398272E-3</v>
          </cell>
          <cell r="BC275">
            <v>1.6530668698312212E-2</v>
          </cell>
          <cell r="BD275">
            <v>1.7656898135740562E-2</v>
          </cell>
          <cell r="BE275">
            <v>8.736366984450683E-3</v>
          </cell>
          <cell r="BF275">
            <v>2.2742530778057102E-2</v>
          </cell>
          <cell r="BG275">
            <v>1.9034454166085624E-2</v>
          </cell>
          <cell r="BH275">
            <v>1.3628926865642654E-2</v>
          </cell>
          <cell r="BI275">
            <v>1.0239347563686607E-2</v>
          </cell>
          <cell r="BJ275">
            <v>4.7832145794828307E-3</v>
          </cell>
          <cell r="BK275">
            <v>1.1648765735507993E-3</v>
          </cell>
          <cell r="BL275">
            <v>-5.280994840362041E-3</v>
          </cell>
          <cell r="BM275">
            <v>-6.5133361571199089E-3</v>
          </cell>
          <cell r="BN275">
            <v>-4.6407159982067014E-3</v>
          </cell>
          <cell r="BO275">
            <v>4.0675137980166198E-3</v>
          </cell>
          <cell r="BP275">
            <v>1.7335846313994097E-2</v>
          </cell>
          <cell r="BQ275">
            <v>2.8627591211364489E-2</v>
          </cell>
          <cell r="BR275">
            <v>6.125865539772235E-3</v>
          </cell>
          <cell r="BS275">
            <v>1.9122986082436455E-2</v>
          </cell>
          <cell r="BT275">
            <v>1.6614204787170905E-2</v>
          </cell>
          <cell r="BU275">
            <v>1.2930062556087307E-2</v>
          </cell>
          <cell r="BV275">
            <v>9.798867925177035E-3</v>
          </cell>
          <cell r="BW275">
            <v>5.3853261190326407E-3</v>
          </cell>
          <cell r="BX275">
            <v>5.4799842249053654E-4</v>
          </cell>
          <cell r="BY275">
            <v>-4.8932021435845741E-3</v>
          </cell>
          <cell r="BZ275">
            <v>-6.7731116082043741E-3</v>
          </cell>
          <cell r="CA275">
            <v>-5.4938938430133533E-3</v>
          </cell>
          <cell r="CB275">
            <v>2.6380609300815649E-3</v>
          </cell>
          <cell r="CC275">
            <v>1.4752557207820871E-2</v>
          </cell>
          <cell r="CD275">
            <v>1.05792281400241E-2</v>
          </cell>
          <cell r="CE275">
            <v>6.6289653297602058E-3</v>
          </cell>
          <cell r="CF275">
            <v>1.9891231526717235E-2</v>
          </cell>
          <cell r="CG275">
            <v>1.7612485342880291E-2</v>
          </cell>
          <cell r="CH275">
            <v>1.3857874007918269E-2</v>
          </cell>
          <cell r="CI275">
            <v>1.1243476166054478E-2</v>
          </cell>
          <cell r="CJ275">
            <v>5.4160557144165011E-3</v>
          </cell>
          <cell r="CK275">
            <v>3.9769007173262594E-4</v>
          </cell>
          <cell r="CL275">
            <v>-4.8857711803336201E-3</v>
          </cell>
          <cell r="CM275">
            <v>-7.0188078645827545E-3</v>
          </cell>
          <cell r="CN275">
            <v>-4.9378291788997331E-3</v>
          </cell>
          <cell r="CO275">
            <v>3.0270490702832831E-3</v>
          </cell>
          <cell r="CP275">
            <v>1.575098708164191E-2</v>
          </cell>
          <cell r="CQ275">
            <v>1.1075604915355086E-2</v>
          </cell>
          <cell r="CR275">
            <v>6.6732312767285862E-3</v>
          </cell>
          <cell r="CS275">
            <v>2.0228877684218105E-2</v>
          </cell>
          <cell r="CT275">
            <v>1.7712450464109963E-2</v>
          </cell>
          <cell r="CU275">
            <v>1.4067423458797634E-2</v>
          </cell>
          <cell r="CV275">
            <v>1.1999259067611234E-2</v>
          </cell>
          <cell r="CW275">
            <v>5.468858728661985E-3</v>
          </cell>
          <cell r="CX275">
            <v>9.0569124225936548E-4</v>
          </cell>
          <cell r="CY275">
            <v>-5.4422315553566136E-3</v>
          </cell>
          <cell r="CZ275">
            <v>-7.4877454031465618E-3</v>
          </cell>
          <cell r="DA275">
            <v>-5.5320039465200921E-3</v>
          </cell>
          <cell r="DB275">
            <v>2.6485169457330926E-3</v>
          </cell>
          <cell r="DC275">
            <v>1.6483090384454613E-2</v>
          </cell>
          <cell r="DD275">
            <v>1.1164666897869324E-2</v>
          </cell>
          <cell r="DE275">
            <v>7.3475319685627483E-3</v>
          </cell>
          <cell r="DF275">
            <v>2.1903375224695765E-2</v>
          </cell>
          <cell r="DG275">
            <v>1.8007633156798875E-2</v>
          </cell>
          <cell r="DH275">
            <v>1.4161590007418567E-2</v>
          </cell>
          <cell r="DI275">
            <v>1.1995558687356578E-2</v>
          </cell>
          <cell r="DJ275">
            <v>4.7323667620915444E-3</v>
          </cell>
          <cell r="DK275">
            <v>1.7189732552935766E-4</v>
          </cell>
          <cell r="DL275">
            <v>-6.4211004003666972E-3</v>
          </cell>
          <cell r="DM275">
            <v>-8.834577695409962E-3</v>
          </cell>
          <cell r="DN275">
            <v>-5.8578570429048682E-3</v>
          </cell>
          <cell r="DO275">
            <v>4.3947788334577353E-3</v>
          </cell>
          <cell r="DP275">
            <v>1.9819169890133992E-2</v>
          </cell>
          <cell r="DQ275">
            <v>1.5690622752906336E-2</v>
          </cell>
          <cell r="DR275">
            <v>9.1900093846462028E-3</v>
          </cell>
          <cell r="DS275">
            <v>2.5602945752531525E-2</v>
          </cell>
          <cell r="DT275">
            <v>2.2212366807167427E-2</v>
          </cell>
          <cell r="DU275">
            <v>1.8603094034354228E-2</v>
          </cell>
          <cell r="DV275">
            <v>1.5865452770022159E-2</v>
          </cell>
          <cell r="DW275">
            <v>7.21605643685308E-3</v>
          </cell>
          <cell r="DX275">
            <v>1.8496376617491705E-3</v>
          </cell>
          <cell r="DY275">
            <v>-5.7855531229051849E-3</v>
          </cell>
          <cell r="DZ275">
            <v>-8.9515257959931205E-3</v>
          </cell>
          <cell r="EA275">
            <v>-4.6699795688738277E-3</v>
          </cell>
          <cell r="EB275">
            <v>4.9330371784108706E-3</v>
          </cell>
          <cell r="EC275">
            <v>2.0372682332151726E-2</v>
          </cell>
          <cell r="ED275">
            <v>1.5569947020559027E-2</v>
          </cell>
        </row>
        <row r="276">
          <cell r="F276">
            <v>-38.039909428460028</v>
          </cell>
          <cell r="G276">
            <v>-32.567692733743421</v>
          </cell>
          <cell r="H276">
            <v>-22.439561949900238</v>
          </cell>
          <cell r="I276">
            <v>-20.4855355762671</v>
          </cell>
          <cell r="J276">
            <v>-10.031188025435478</v>
          </cell>
          <cell r="K276">
            <v>-1.5541967226365578</v>
          </cell>
          <cell r="L276">
            <v>9.1585921322654897</v>
          </cell>
          <cell r="M276">
            <v>9.2075963902078879</v>
          </cell>
          <cell r="N276">
            <v>6.7225519340885294</v>
          </cell>
          <cell r="O276">
            <v>-4.9282014322332195</v>
          </cell>
          <cell r="P276">
            <v>-23.278401668994732</v>
          </cell>
          <cell r="Q276">
            <v>-21.316748214981278</v>
          </cell>
          <cell r="R276">
            <v>-13.81457716629888</v>
          </cell>
          <cell r="S276">
            <v>-44.864000891123226</v>
          </cell>
          <cell r="T276">
            <v>-40.852622857101323</v>
          </cell>
          <cell r="U276">
            <v>-24.734854018188837</v>
          </cell>
          <cell r="V276">
            <v>-23.695565463284318</v>
          </cell>
          <cell r="W276">
            <v>-10.445597957548573</v>
          </cell>
          <cell r="X276">
            <v>-2.9404202714461292</v>
          </cell>
          <cell r="Y276">
            <v>8.233971750813744</v>
          </cell>
          <cell r="Z276">
            <v>10.844742441187833</v>
          </cell>
          <cell r="AA276">
            <v>7.2034471577449422</v>
          </cell>
          <cell r="AB276">
            <v>-5.7705259043409436</v>
          </cell>
          <cell r="AC276">
            <v>-28.420097798580567</v>
          </cell>
          <cell r="AD276">
            <v>-30.300672538796153</v>
          </cell>
          <cell r="AE276">
            <v>-15.733447215129086</v>
          </cell>
          <cell r="AF276">
            <v>-52.522856220647384</v>
          </cell>
          <cell r="AG276">
            <v>-46.309857994841622</v>
          </cell>
          <cell r="AH276">
            <v>-27.725073361261281</v>
          </cell>
          <cell r="AI276">
            <v>-23.852480361894997</v>
          </cell>
          <cell r="AJ276">
            <v>-11.181915991882835</v>
          </cell>
          <cell r="AK276">
            <v>-2.8864736185047142</v>
          </cell>
          <cell r="AL276">
            <v>9.835320234026506</v>
          </cell>
          <cell r="AM276">
            <v>12.691525871440879</v>
          </cell>
          <cell r="AN276">
            <v>7.8732386188101318</v>
          </cell>
          <cell r="AO276">
            <v>-8.1885317100061563</v>
          </cell>
          <cell r="AP276">
            <v>-32.993475239964845</v>
          </cell>
          <cell r="AQ276">
            <v>-35.287119518370943</v>
          </cell>
          <cell r="AR276">
            <v>-16.7958661694373</v>
          </cell>
          <cell r="AS276">
            <v>-58.698348421172611</v>
          </cell>
          <cell r="AT276">
            <v>-51.765659078347305</v>
          </cell>
          <cell r="AU276">
            <v>-30.384265982321896</v>
          </cell>
          <cell r="AV276">
            <v>-25.185377431053698</v>
          </cell>
          <cell r="AW276">
            <v>-11.96044880707213</v>
          </cell>
          <cell r="AX276">
            <v>-1.2925291587577636</v>
          </cell>
          <cell r="AY276">
            <v>11.197703917853543</v>
          </cell>
          <cell r="AZ276">
            <v>12.405625776696349</v>
          </cell>
          <cell r="BA276">
            <v>8.8996365731851217</v>
          </cell>
          <cell r="BB276">
            <v>-8.5369475616213411</v>
          </cell>
          <cell r="BC276">
            <v>-32.03192891509098</v>
          </cell>
          <cell r="BD276">
            <v>-38.462782286993416</v>
          </cell>
          <cell r="BE276">
            <v>-19.501405167192651</v>
          </cell>
          <cell r="BF276">
            <v>-60.11433846102053</v>
          </cell>
          <cell r="BG276">
            <v>-51.997148385074802</v>
          </cell>
          <cell r="BH276">
            <v>-31.613366448433784</v>
          </cell>
          <cell r="BI276">
            <v>-25.799959305927711</v>
          </cell>
          <cell r="BJ276">
            <v>-12.731322257825729</v>
          </cell>
          <cell r="BK276">
            <v>-2.5969578982300918</v>
          </cell>
          <cell r="BL276">
            <v>11.713828499324366</v>
          </cell>
          <cell r="BM276">
            <v>13.328975971856611</v>
          </cell>
          <cell r="BN276">
            <v>8.5738657468824506</v>
          </cell>
          <cell r="BO276">
            <v>-7.7079949566167363</v>
          </cell>
          <cell r="BP276">
            <v>-33.779410348521274</v>
          </cell>
          <cell r="BQ276">
            <v>-62.746095347437617</v>
          </cell>
          <cell r="BR276">
            <v>-13.748545362515648</v>
          </cell>
          <cell r="BS276">
            <v>-50.859377457251213</v>
          </cell>
          <cell r="BT276">
            <v>-46.569845088366172</v>
          </cell>
          <cell r="BU276">
            <v>-30.150515586268444</v>
          </cell>
          <cell r="BV276">
            <v>-24.82574283282008</v>
          </cell>
          <cell r="BW276">
            <v>-14.390902437988503</v>
          </cell>
          <cell r="BX276">
            <v>-1.2259344769290503</v>
          </cell>
          <cell r="BY276">
            <v>10.886072949525985</v>
          </cell>
          <cell r="BZ276">
            <v>13.904910158356639</v>
          </cell>
          <cell r="CA276">
            <v>10.147062669351159</v>
          </cell>
          <cell r="CB276">
            <v>-5.0265778442850797</v>
          </cell>
          <cell r="CC276">
            <v>-28.924522030442883</v>
          </cell>
          <cell r="CD276">
            <v>-23.340522288469195</v>
          </cell>
          <cell r="CE276">
            <v>-14.972203781513025</v>
          </cell>
          <cell r="CF276">
            <v>-53.248015515749636</v>
          </cell>
          <cell r="CG276">
            <v>-49.682898810834772</v>
          </cell>
          <cell r="CH276">
            <v>-32.515876389692849</v>
          </cell>
          <cell r="CI276">
            <v>-28.659604511539978</v>
          </cell>
          <cell r="CJ276">
            <v>-14.545964029073259</v>
          </cell>
          <cell r="CK276">
            <v>-0.89497169054817316</v>
          </cell>
          <cell r="CL276">
            <v>10.932817769724636</v>
          </cell>
          <cell r="CM276">
            <v>14.498548349456879</v>
          </cell>
          <cell r="CN276">
            <v>9.180683516726317</v>
          </cell>
          <cell r="CO276">
            <v>-5.8033893578084745</v>
          </cell>
          <cell r="CP276">
            <v>-31.108425473331614</v>
          </cell>
          <cell r="CQ276">
            <v>-24.624040470081408</v>
          </cell>
          <cell r="CR276">
            <v>-15.192564220737061</v>
          </cell>
          <cell r="CS276">
            <v>-54.546204330896472</v>
          </cell>
          <cell r="CT276">
            <v>-50.320192692502602</v>
          </cell>
          <cell r="CU276">
            <v>-33.245513407451895</v>
          </cell>
          <cell r="CV276">
            <v>-30.773818861911394</v>
          </cell>
          <cell r="CW276">
            <v>-14.781585478561853</v>
          </cell>
          <cell r="CX276">
            <v>-2.0552216405371957</v>
          </cell>
          <cell r="CY276">
            <v>12.285482254823787</v>
          </cell>
          <cell r="CZ276">
            <v>15.601617160579542</v>
          </cell>
          <cell r="DA276">
            <v>10.415933688048627</v>
          </cell>
          <cell r="DB276">
            <v>-5.1131443169100077</v>
          </cell>
          <cell r="DC276">
            <v>-32.809930980144081</v>
          </cell>
          <cell r="DD276">
            <v>-25.020731458015419</v>
          </cell>
          <cell r="DE276">
            <v>-16.823793037965128</v>
          </cell>
          <cell r="DF276">
            <v>-59.533005754681312</v>
          </cell>
          <cell r="DG276">
            <v>-50.527838579542802</v>
          </cell>
          <cell r="DH276">
            <v>-33.721299438101823</v>
          </cell>
          <cell r="DI276">
            <v>-30.982315296468617</v>
          </cell>
          <cell r="DJ276">
            <v>-12.888776789410619</v>
          </cell>
          <cell r="DK276">
            <v>-0.39221060693330895</v>
          </cell>
          <cell r="DL276">
            <v>14.561363230067061</v>
          </cell>
          <cell r="DM276">
            <v>18.527684448347387</v>
          </cell>
          <cell r="DN276">
            <v>11.044208260833241</v>
          </cell>
          <cell r="DO276">
            <v>-8.5511649573441435</v>
          </cell>
          <cell r="DP276">
            <v>-39.782931825940132</v>
          </cell>
          <cell r="DQ276">
            <v>-35.443923309510822</v>
          </cell>
          <cell r="DR276">
            <v>-21.279851648068401</v>
          </cell>
          <cell r="DS276">
            <v>-70.284246205801395</v>
          </cell>
          <cell r="DT276">
            <v>-64.194909541811498</v>
          </cell>
          <cell r="DU276">
            <v>-44.742114620107721</v>
          </cell>
          <cell r="DV276">
            <v>-41.411358388660226</v>
          </cell>
          <cell r="DW276">
            <v>-19.872231305520344</v>
          </cell>
          <cell r="DX276">
            <v>-4.263626606663645</v>
          </cell>
          <cell r="DY276">
            <v>13.260413946264451</v>
          </cell>
          <cell r="DZ276">
            <v>18.972526329879482</v>
          </cell>
          <cell r="EA276">
            <v>8.9002162748226716</v>
          </cell>
          <cell r="EB276">
            <v>-9.7053080919931425</v>
          </cell>
          <cell r="EC276">
            <v>-41.298186086132105</v>
          </cell>
          <cell r="ED276">
            <v>-35.50804619153859</v>
          </cell>
        </row>
        <row r="277">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row>
        <row r="278">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row>
        <row r="279">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row>
        <row r="280">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row>
        <row r="281">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row>
        <row r="282">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row>
        <row r="283">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row>
        <row r="284">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row>
        <row r="285">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row>
        <row r="286">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row>
        <row r="287">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row>
        <row r="288">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row>
        <row r="289">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0</v>
          </cell>
          <cell r="CN289">
            <v>0</v>
          </cell>
          <cell r="CO289">
            <v>0</v>
          </cell>
          <cell r="CP289">
            <v>0</v>
          </cell>
          <cell r="CQ289">
            <v>0</v>
          </cell>
          <cell r="CR289">
            <v>0</v>
          </cell>
          <cell r="CS289">
            <v>0</v>
          </cell>
          <cell r="CT289">
            <v>0</v>
          </cell>
          <cell r="CU289">
            <v>0</v>
          </cell>
          <cell r="CV289">
            <v>0</v>
          </cell>
          <cell r="CW289">
            <v>0</v>
          </cell>
          <cell r="CX289">
            <v>0</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0</v>
          </cell>
          <cell r="EA289">
            <v>0</v>
          </cell>
          <cell r="EB289">
            <v>0</v>
          </cell>
          <cell r="EC289">
            <v>0</v>
          </cell>
          <cell r="ED289">
            <v>0</v>
          </cell>
          <cell r="EE289">
            <v>0</v>
          </cell>
        </row>
        <row r="290">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0</v>
          </cell>
          <cell r="CN290">
            <v>0</v>
          </cell>
          <cell r="CO290">
            <v>0</v>
          </cell>
          <cell r="CP290">
            <v>0</v>
          </cell>
          <cell r="CQ290">
            <v>0</v>
          </cell>
          <cell r="CR290">
            <v>0</v>
          </cell>
          <cell r="CS290">
            <v>0</v>
          </cell>
          <cell r="CT290">
            <v>0</v>
          </cell>
          <cell r="CU290">
            <v>0</v>
          </cell>
          <cell r="CV290">
            <v>0</v>
          </cell>
          <cell r="CW290">
            <v>0</v>
          </cell>
          <cell r="CX290">
            <v>0</v>
          </cell>
          <cell r="CY290">
            <v>0</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row>
        <row r="291">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0</v>
          </cell>
          <cell r="CN291">
            <v>0</v>
          </cell>
          <cell r="CO291">
            <v>0</v>
          </cell>
          <cell r="CP291">
            <v>0</v>
          </cell>
          <cell r="CQ291">
            <v>0</v>
          </cell>
          <cell r="CR291">
            <v>0</v>
          </cell>
          <cell r="CS291">
            <v>0</v>
          </cell>
          <cell r="CT291">
            <v>0</v>
          </cell>
          <cell r="CU291">
            <v>0</v>
          </cell>
          <cell r="CV291">
            <v>0</v>
          </cell>
          <cell r="CW291">
            <v>0</v>
          </cell>
          <cell r="CX291">
            <v>0</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0</v>
          </cell>
          <cell r="EB291">
            <v>0</v>
          </cell>
          <cell r="EC291">
            <v>0</v>
          </cell>
          <cell r="ED291">
            <v>0</v>
          </cell>
          <cell r="EE291">
            <v>0</v>
          </cell>
        </row>
        <row r="292">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0</v>
          </cell>
          <cell r="CN292">
            <v>0</v>
          </cell>
          <cell r="CO292">
            <v>0</v>
          </cell>
          <cell r="CP292">
            <v>0</v>
          </cell>
          <cell r="CQ292">
            <v>0</v>
          </cell>
          <cell r="CR292">
            <v>0</v>
          </cell>
          <cell r="CS292">
            <v>0</v>
          </cell>
          <cell r="CT292">
            <v>0</v>
          </cell>
          <cell r="CU292">
            <v>0</v>
          </cell>
          <cell r="CV292">
            <v>0</v>
          </cell>
          <cell r="CW292">
            <v>0</v>
          </cell>
          <cell r="CX292">
            <v>0</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0</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row>
        <row r="293">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0</v>
          </cell>
          <cell r="CN293">
            <v>0</v>
          </cell>
          <cell r="CO293">
            <v>0</v>
          </cell>
          <cell r="CP293">
            <v>0</v>
          </cell>
          <cell r="CQ293">
            <v>0</v>
          </cell>
          <cell r="CR293">
            <v>0</v>
          </cell>
          <cell r="CS293">
            <v>0</v>
          </cell>
          <cell r="CT293">
            <v>0</v>
          </cell>
          <cell r="CU293">
            <v>0</v>
          </cell>
          <cell r="CV293">
            <v>0</v>
          </cell>
          <cell r="CW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K293">
            <v>0</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row>
        <row r="294">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row>
        <row r="295">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row>
        <row r="296">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0</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row>
        <row r="297">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0</v>
          </cell>
          <cell r="EB297">
            <v>0</v>
          </cell>
          <cell r="EC297">
            <v>0</v>
          </cell>
          <cell r="ED297">
            <v>0</v>
          </cell>
          <cell r="EE297">
            <v>0</v>
          </cell>
        </row>
        <row r="298">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row>
        <row r="299">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row>
        <row r="300">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row>
        <row r="301">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row>
        <row r="302">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row>
        <row r="303">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row>
        <row r="304">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row>
        <row r="305">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row>
        <row r="306">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row>
        <row r="307">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row>
        <row r="308">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row>
        <row r="309">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row>
        <row r="310">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row>
        <row r="311">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row>
        <row r="312">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row>
        <row r="313">
          <cell r="F313">
            <v>-12.805999999996857</v>
          </cell>
          <cell r="G313">
            <v>23.135000000002037</v>
          </cell>
          <cell r="H313">
            <v>4.5639999999984866</v>
          </cell>
          <cell r="I313">
            <v>5.3999999999941792</v>
          </cell>
          <cell r="J313">
            <v>11.953000000001339</v>
          </cell>
          <cell r="K313">
            <v>35.75</v>
          </cell>
          <cell r="L313">
            <v>23.040000000008149</v>
          </cell>
          <cell r="M313">
            <v>-25.796000000002095</v>
          </cell>
          <cell r="N313">
            <v>-3.5950000000011642</v>
          </cell>
          <cell r="O313">
            <v>1.8480000000054133</v>
          </cell>
          <cell r="P313">
            <v>-31.195999999996275</v>
          </cell>
          <cell r="Q313">
            <v>-37.531000000002678</v>
          </cell>
          <cell r="R313">
            <v>58.69400000013411</v>
          </cell>
          <cell r="S313">
            <v>-12.095000000001164</v>
          </cell>
          <cell r="T313">
            <v>-44.870999999999185</v>
          </cell>
          <cell r="U313">
            <v>5.9600000000064028</v>
          </cell>
          <cell r="V313">
            <v>-3.4199999999982538</v>
          </cell>
          <cell r="W313">
            <v>-1.2000000002444722E-2</v>
          </cell>
          <cell r="X313">
            <v>91.320999999996275</v>
          </cell>
          <cell r="Y313">
            <v>22.580000000001746</v>
          </cell>
          <cell r="Z313">
            <v>3.1679999999978463</v>
          </cell>
          <cell r="AA313">
            <v>34.860000000000582</v>
          </cell>
          <cell r="AB313">
            <v>17.656000000002678</v>
          </cell>
          <cell r="AC313">
            <v>-3.6960000000035507</v>
          </cell>
          <cell r="AD313">
            <v>-52.756999999997788</v>
          </cell>
          <cell r="AE313">
            <v>-54.035000000032596</v>
          </cell>
          <cell r="AF313">
            <v>-16.592000000004191</v>
          </cell>
          <cell r="AG313">
            <v>-22.802999999999884</v>
          </cell>
          <cell r="AH313">
            <v>-2.4299999999930151</v>
          </cell>
          <cell r="AI313">
            <v>2.3000000000029104</v>
          </cell>
          <cell r="AJ313">
            <v>-2.9979999999995925</v>
          </cell>
          <cell r="AK313">
            <v>34.148000000001048</v>
          </cell>
          <cell r="AL313">
            <v>22.350000000005821</v>
          </cell>
          <cell r="AM313">
            <v>-17.992000000005646</v>
          </cell>
          <cell r="AN313">
            <v>22.214999999996508</v>
          </cell>
          <cell r="AO313">
            <v>1.1369999999951688</v>
          </cell>
          <cell r="AP313">
            <v>-15.512000000002445</v>
          </cell>
          <cell r="AQ313">
            <v>-57.858000000000175</v>
          </cell>
          <cell r="AR313">
            <v>-140.15600000007544</v>
          </cell>
          <cell r="AS313">
            <v>-13.199000000000524</v>
          </cell>
          <cell r="AT313">
            <v>-51.430000000000291</v>
          </cell>
          <cell r="AU313">
            <v>-0.95999999999185093</v>
          </cell>
          <cell r="AV313">
            <v>-8.6750000000029104</v>
          </cell>
          <cell r="AW313">
            <v>-19.936000000001513</v>
          </cell>
          <cell r="AX313">
            <v>41.319999999999709</v>
          </cell>
          <cell r="AY313">
            <v>20.990000000005239</v>
          </cell>
          <cell r="AZ313">
            <v>-41.819999999999709</v>
          </cell>
          <cell r="BA313">
            <v>38.786000000007334</v>
          </cell>
          <cell r="BB313">
            <v>-26.461999999999534</v>
          </cell>
          <cell r="BC313">
            <v>-11.680000000000291</v>
          </cell>
          <cell r="BD313">
            <v>-67.090000000003783</v>
          </cell>
          <cell r="BE313">
            <v>-29.862999999895692</v>
          </cell>
          <cell r="BF313">
            <v>-31.802999999999884</v>
          </cell>
          <cell r="BG313">
            <v>7.2640000000028522</v>
          </cell>
          <cell r="BH313">
            <v>-0.28999999999359716</v>
          </cell>
          <cell r="BI313">
            <v>-4.9400000000023283</v>
          </cell>
          <cell r="BJ313">
            <v>-7.099999999627471E-2</v>
          </cell>
          <cell r="BK313">
            <v>20.309000000001106</v>
          </cell>
          <cell r="BL313">
            <v>10.879999999990105</v>
          </cell>
          <cell r="BM313">
            <v>13.067999999999302</v>
          </cell>
          <cell r="BN313">
            <v>19.470000000001164</v>
          </cell>
          <cell r="BO313">
            <v>12.580000000001746</v>
          </cell>
          <cell r="BP313">
            <v>-16.870000000002619</v>
          </cell>
          <cell r="BQ313">
            <v>-59.459999999999127</v>
          </cell>
          <cell r="BR313">
            <v>-1.8840000000782311</v>
          </cell>
          <cell r="BS313">
            <v>-15.529999999998836</v>
          </cell>
          <cell r="BT313">
            <v>-23.75</v>
          </cell>
          <cell r="BU313">
            <v>7.6560000000026776</v>
          </cell>
          <cell r="BV313">
            <v>3.9649999999965075</v>
          </cell>
          <cell r="BW313">
            <v>14.205999999998312</v>
          </cell>
          <cell r="BX313">
            <v>7.4660000000003492</v>
          </cell>
          <cell r="BY313">
            <v>13.339999999996508</v>
          </cell>
          <cell r="BZ313">
            <v>-14.039000000004307</v>
          </cell>
          <cell r="CA313">
            <v>42.360000000000582</v>
          </cell>
          <cell r="CB313">
            <v>-5.2920000000012806</v>
          </cell>
          <cell r="CC313">
            <v>-18.690000000002328</v>
          </cell>
          <cell r="CD313">
            <v>-13.576000000000931</v>
          </cell>
          <cell r="CE313">
            <v>-43.705000000074506</v>
          </cell>
          <cell r="CF313">
            <v>-17.060000000004948</v>
          </cell>
          <cell r="CG313">
            <v>-60.355999999999767</v>
          </cell>
          <cell r="CH313">
            <v>16.520000000004075</v>
          </cell>
          <cell r="CI313">
            <v>7.6100000000005821</v>
          </cell>
          <cell r="CJ313">
            <v>-7.5</v>
          </cell>
          <cell r="CK313">
            <v>33.197999999996682</v>
          </cell>
          <cell r="CL313">
            <v>15.669999999998254</v>
          </cell>
          <cell r="CM313">
            <v>-2.2149999999965075</v>
          </cell>
          <cell r="CN313">
            <v>26.105999999999767</v>
          </cell>
          <cell r="CO313">
            <v>-1.3829999999943539</v>
          </cell>
          <cell r="CP313">
            <v>-21.92500000000291</v>
          </cell>
          <cell r="CQ313">
            <v>-32.370000000002619</v>
          </cell>
          <cell r="CR313">
            <v>-55.096000000135973</v>
          </cell>
          <cell r="CS313">
            <v>-22.531000000002678</v>
          </cell>
          <cell r="CT313">
            <v>-37.494999999995343</v>
          </cell>
          <cell r="CU313">
            <v>7.0700000000069849</v>
          </cell>
          <cell r="CV313">
            <v>-9.1529999999984284</v>
          </cell>
          <cell r="CW313">
            <v>-3.4729999999981374</v>
          </cell>
          <cell r="CX313">
            <v>56.19100000000617</v>
          </cell>
          <cell r="CY313">
            <v>2.4199999999982538</v>
          </cell>
          <cell r="CZ313">
            <v>-20.114000000001397</v>
          </cell>
          <cell r="DA313">
            <v>4.9299999999930151</v>
          </cell>
          <cell r="DB313">
            <v>8.0249999999941792</v>
          </cell>
          <cell r="DC313">
            <v>-26.197000000000116</v>
          </cell>
          <cell r="DD313">
            <v>-14.769000000000233</v>
          </cell>
          <cell r="DE313">
            <v>28.120999999926426</v>
          </cell>
          <cell r="DF313">
            <v>-14.788999999997031</v>
          </cell>
          <cell r="DG313">
            <v>-16.229999999995925</v>
          </cell>
          <cell r="DH313">
            <v>-3.3300000000017462</v>
          </cell>
          <cell r="DI313">
            <v>3.3500000000058208</v>
          </cell>
          <cell r="DJ313">
            <v>17.855999999999767</v>
          </cell>
          <cell r="DK313">
            <v>48.824000000000524</v>
          </cell>
          <cell r="DL313">
            <v>3.6999999999970896</v>
          </cell>
          <cell r="DM313">
            <v>-24.817999999999302</v>
          </cell>
          <cell r="DN313">
            <v>43.055999999996857</v>
          </cell>
          <cell r="DO313">
            <v>-4.2600000000020373</v>
          </cell>
          <cell r="DP313">
            <v>4.430000000000291</v>
          </cell>
          <cell r="DQ313">
            <v>-29.668000000005122</v>
          </cell>
          <cell r="DR313">
            <v>-91.930000000051223</v>
          </cell>
          <cell r="DS313">
            <v>-29.835000000006403</v>
          </cell>
          <cell r="DT313">
            <v>-23.406000000002678</v>
          </cell>
          <cell r="DU313">
            <v>-7.5249999999941792</v>
          </cell>
          <cell r="DV313">
            <v>-36.550999999999476</v>
          </cell>
          <cell r="DW313">
            <v>-15.269000000000233</v>
          </cell>
          <cell r="DX313">
            <v>49.288999999997031</v>
          </cell>
          <cell r="DY313">
            <v>-1.069999999999709</v>
          </cell>
          <cell r="DZ313">
            <v>1.0060000000084983</v>
          </cell>
          <cell r="EA313">
            <v>7.2269999999989523</v>
          </cell>
          <cell r="EB313">
            <v>-16.178999999996449</v>
          </cell>
          <cell r="EC313">
            <v>-9.1290000000008149</v>
          </cell>
          <cell r="ED313">
            <v>-10.487999999997555</v>
          </cell>
          <cell r="EE313">
            <v>0</v>
          </cell>
        </row>
        <row r="314">
          <cell r="F314">
            <v>-48.869999999995343</v>
          </cell>
          <cell r="G314">
            <v>-6.3999999998486601E-2</v>
          </cell>
          <cell r="H314">
            <v>126.56999999999243</v>
          </cell>
          <cell r="I314">
            <v>-20.029999999998836</v>
          </cell>
          <cell r="J314">
            <v>131.97699999999895</v>
          </cell>
          <cell r="K314">
            <v>25.099999999991269</v>
          </cell>
          <cell r="L314">
            <v>11.854999999995925</v>
          </cell>
          <cell r="M314">
            <v>87.290000000008149</v>
          </cell>
          <cell r="N314">
            <v>261.24000000001979</v>
          </cell>
          <cell r="O314">
            <v>109.49499999999534</v>
          </cell>
          <cell r="P314">
            <v>-57.420000000012806</v>
          </cell>
          <cell r="Q314">
            <v>-47.75</v>
          </cell>
          <cell r="R314">
            <v>-44.13799999980256</v>
          </cell>
          <cell r="S314">
            <v>-103.73600000000442</v>
          </cell>
          <cell r="T314">
            <v>-11.819999999992433</v>
          </cell>
          <cell r="U314">
            <v>-15.389999999999418</v>
          </cell>
          <cell r="V314">
            <v>-62.900000000008731</v>
          </cell>
          <cell r="W314">
            <v>22.871999999995751</v>
          </cell>
          <cell r="X314">
            <v>2.5299999999988358</v>
          </cell>
          <cell r="Y314">
            <v>-85.364000000001397</v>
          </cell>
          <cell r="Z314">
            <v>81.519999999989523</v>
          </cell>
          <cell r="AA314">
            <v>115.95000000001164</v>
          </cell>
          <cell r="AB314">
            <v>48.35999999998603</v>
          </cell>
          <cell r="AC314">
            <v>-154.32000000000698</v>
          </cell>
          <cell r="AD314">
            <v>118.16000000000349</v>
          </cell>
          <cell r="AE314">
            <v>-162.914000000339</v>
          </cell>
          <cell r="AF314">
            <v>-220.96899999999732</v>
          </cell>
          <cell r="AG314">
            <v>-139.53499999998894</v>
          </cell>
          <cell r="AH314">
            <v>-77.165000000008149</v>
          </cell>
          <cell r="AI314">
            <v>-133.74000000000524</v>
          </cell>
          <cell r="AJ314">
            <v>73.519999999996799</v>
          </cell>
          <cell r="AK314">
            <v>33.579999999987194</v>
          </cell>
          <cell r="AL314">
            <v>89.055000000007567</v>
          </cell>
          <cell r="AM314">
            <v>123.10999999998603</v>
          </cell>
          <cell r="AN314">
            <v>371.65999999998894</v>
          </cell>
          <cell r="AO314">
            <v>60.589999999996508</v>
          </cell>
          <cell r="AP314">
            <v>-131.94000000000233</v>
          </cell>
          <cell r="AQ314">
            <v>-211.08000000000175</v>
          </cell>
          <cell r="AR314">
            <v>-525.25499999965541</v>
          </cell>
          <cell r="AS314">
            <v>-367.125</v>
          </cell>
          <cell r="AT314">
            <v>-118.86999999999534</v>
          </cell>
          <cell r="AU314">
            <v>-84.64000000001397</v>
          </cell>
          <cell r="AV314">
            <v>-64.684999999997672</v>
          </cell>
          <cell r="AW314">
            <v>64.156999999999243</v>
          </cell>
          <cell r="AX314">
            <v>47.663999999989755</v>
          </cell>
          <cell r="AY314">
            <v>160.49000000000524</v>
          </cell>
          <cell r="AZ314">
            <v>116.72000000000116</v>
          </cell>
          <cell r="BA314">
            <v>-11.720000000001164</v>
          </cell>
          <cell r="BB314">
            <v>10.350000000005821</v>
          </cell>
          <cell r="BC314">
            <v>-260.11999999999534</v>
          </cell>
          <cell r="BD314">
            <v>-17.475999999995111</v>
          </cell>
          <cell r="BE314">
            <v>41.084999999962747</v>
          </cell>
          <cell r="BF314">
            <v>-163.41999999999825</v>
          </cell>
          <cell r="BG314">
            <v>-144.85000000000582</v>
          </cell>
          <cell r="BH314">
            <v>-118.36000000000058</v>
          </cell>
          <cell r="BI314">
            <v>3.7100000000064028</v>
          </cell>
          <cell r="BJ314">
            <v>44.730000000003201</v>
          </cell>
          <cell r="BK314">
            <v>-3.2960000000020955</v>
          </cell>
          <cell r="BL314">
            <v>178.23500000000058</v>
          </cell>
          <cell r="BM314">
            <v>-1.8200000000069849</v>
          </cell>
          <cell r="BN314">
            <v>372.36000000000058</v>
          </cell>
          <cell r="BO314">
            <v>-52.30000000000291</v>
          </cell>
          <cell r="BP314">
            <v>-163.82999999998719</v>
          </cell>
          <cell r="BQ314">
            <v>89.9259999999922</v>
          </cell>
          <cell r="BR314">
            <v>-584.99300000001676</v>
          </cell>
          <cell r="BS314">
            <v>-193.22400000000198</v>
          </cell>
          <cell r="BT314">
            <v>-103.22000000000116</v>
          </cell>
          <cell r="BU314">
            <v>-78.309999999997672</v>
          </cell>
          <cell r="BV314">
            <v>6.7599999999947613</v>
          </cell>
          <cell r="BW314">
            <v>21.961000000002969</v>
          </cell>
          <cell r="BX314">
            <v>10.148000000001048</v>
          </cell>
          <cell r="BY314">
            <v>29.794999999998254</v>
          </cell>
          <cell r="BZ314">
            <v>-18.720000000001164</v>
          </cell>
          <cell r="CA314">
            <v>241.98000000001048</v>
          </cell>
          <cell r="CB314">
            <v>20.334000000002561</v>
          </cell>
          <cell r="CC314">
            <v>-73.690000000002328</v>
          </cell>
          <cell r="CD314">
            <v>-448.8070000000007</v>
          </cell>
          <cell r="CE314">
            <v>305.9949999996461</v>
          </cell>
          <cell r="CF314">
            <v>-186.94500000000698</v>
          </cell>
          <cell r="CG314">
            <v>-115.13999999999942</v>
          </cell>
          <cell r="CH314">
            <v>-47.680000000007567</v>
          </cell>
          <cell r="CI314">
            <v>-58.968999999997322</v>
          </cell>
          <cell r="CJ314">
            <v>54.394999999996799</v>
          </cell>
          <cell r="CK314">
            <v>63.3240000000078</v>
          </cell>
          <cell r="CL314">
            <v>160.38499999999476</v>
          </cell>
          <cell r="CM314">
            <v>97.660000000003492</v>
          </cell>
          <cell r="CN314">
            <v>292.97999999998137</v>
          </cell>
          <cell r="CO314">
            <v>137.52500000000873</v>
          </cell>
          <cell r="CP314">
            <v>-88.229999999995925</v>
          </cell>
          <cell r="CQ314">
            <v>-3.3099999999976717</v>
          </cell>
          <cell r="CR314">
            <v>3.0379999998258427</v>
          </cell>
          <cell r="CS314">
            <v>-147.13999999999942</v>
          </cell>
          <cell r="CT314">
            <v>-144.14599999999336</v>
          </cell>
          <cell r="CU314">
            <v>-62.470000000001164</v>
          </cell>
          <cell r="CV314">
            <v>-79.226000000002387</v>
          </cell>
          <cell r="CW314">
            <v>44.417999999997846</v>
          </cell>
          <cell r="CX314">
            <v>7.5320000000065193</v>
          </cell>
          <cell r="CY314">
            <v>275.52000000000407</v>
          </cell>
          <cell r="CZ314">
            <v>110.8859999999986</v>
          </cell>
          <cell r="DA314">
            <v>148.07000000000698</v>
          </cell>
          <cell r="DB314">
            <v>-13.156000000002678</v>
          </cell>
          <cell r="DC314">
            <v>-118.31000000001222</v>
          </cell>
          <cell r="DD314">
            <v>-18.940000000002328</v>
          </cell>
          <cell r="DE314">
            <v>141.68499999982305</v>
          </cell>
          <cell r="DF314">
            <v>-100.45500000000175</v>
          </cell>
          <cell r="DG314">
            <v>-138.88000000000466</v>
          </cell>
          <cell r="DH314">
            <v>-53.679999999993015</v>
          </cell>
          <cell r="DI314">
            <v>-106.67900000000373</v>
          </cell>
          <cell r="DJ314">
            <v>35.215000000003783</v>
          </cell>
          <cell r="DK314">
            <v>55.211000000010245</v>
          </cell>
          <cell r="DL314">
            <v>204.41999999999825</v>
          </cell>
          <cell r="DM314">
            <v>201.4149999999936</v>
          </cell>
          <cell r="DN314">
            <v>200.25999999999476</v>
          </cell>
          <cell r="DO314">
            <v>58.510000000009313</v>
          </cell>
          <cell r="DP314">
            <v>-219.0740000000078</v>
          </cell>
          <cell r="DQ314">
            <v>5.4219999999986612</v>
          </cell>
          <cell r="DR314">
            <v>127.95150000002468</v>
          </cell>
          <cell r="DS314">
            <v>4.5429999999978463</v>
          </cell>
          <cell r="DT314">
            <v>-28.981999999999971</v>
          </cell>
          <cell r="DU314">
            <v>-88.873999999996158</v>
          </cell>
          <cell r="DV314">
            <v>-97.929000000000087</v>
          </cell>
          <cell r="DW314">
            <v>-7.7800000000006548</v>
          </cell>
          <cell r="DX314">
            <v>165.98300000000017</v>
          </cell>
          <cell r="DY314">
            <v>37.680499999999483</v>
          </cell>
          <cell r="DZ314">
            <v>248.27699999999459</v>
          </cell>
          <cell r="EA314">
            <v>9.4550000000017462</v>
          </cell>
          <cell r="EB314">
            <v>-27.625</v>
          </cell>
          <cell r="EC314">
            <v>-93.339999999996508</v>
          </cell>
          <cell r="ED314">
            <v>6.5430000000014843</v>
          </cell>
          <cell r="EE314">
            <v>0</v>
          </cell>
        </row>
        <row r="315">
          <cell r="F315">
            <v>0.47500000000582077</v>
          </cell>
          <cell r="G315">
            <v>-6.8399999999965075</v>
          </cell>
          <cell r="H315">
            <v>-55.329999999987194</v>
          </cell>
          <cell r="I315">
            <v>-91.409999999988941</v>
          </cell>
          <cell r="J315">
            <v>-9.9750000000003638</v>
          </cell>
          <cell r="K315">
            <v>-11.054000000003725</v>
          </cell>
          <cell r="L315">
            <v>276.3399999999674</v>
          </cell>
          <cell r="M315">
            <v>97.601999999998952</v>
          </cell>
          <cell r="N315">
            <v>4.6700000000128057</v>
          </cell>
          <cell r="O315">
            <v>-11.5</v>
          </cell>
          <cell r="P315">
            <v>-49.784999999988941</v>
          </cell>
          <cell r="Q315">
            <v>-70.399999999994179</v>
          </cell>
          <cell r="R315">
            <v>236.94350000028498</v>
          </cell>
          <cell r="S315">
            <v>-23.584999999991851</v>
          </cell>
          <cell r="T315">
            <v>-39.429999999993015</v>
          </cell>
          <cell r="U315">
            <v>-54.010000000009313</v>
          </cell>
          <cell r="V315">
            <v>-28.30000000000291</v>
          </cell>
          <cell r="W315">
            <v>-12.646499999999833</v>
          </cell>
          <cell r="X315">
            <v>-42.296000000002095</v>
          </cell>
          <cell r="Y315">
            <v>356.53000000002794</v>
          </cell>
          <cell r="Z315">
            <v>283.82000000000698</v>
          </cell>
          <cell r="AA315">
            <v>56.119999999995343</v>
          </cell>
          <cell r="AB315">
            <v>3.5449999999982538</v>
          </cell>
          <cell r="AC315">
            <v>-52.283999999999651</v>
          </cell>
          <cell r="AD315">
            <v>-210.51999999998952</v>
          </cell>
          <cell r="AE315">
            <v>-10.689000000245869</v>
          </cell>
          <cell r="AF315">
            <v>-61.710000000006403</v>
          </cell>
          <cell r="AG315">
            <v>-92.650000000008731</v>
          </cell>
          <cell r="AH315">
            <v>-102.85999999998603</v>
          </cell>
          <cell r="AI315">
            <v>-86.684000000008382</v>
          </cell>
          <cell r="AJ315">
            <v>-12.787000000000262</v>
          </cell>
          <cell r="AK315">
            <v>-31.849999999998545</v>
          </cell>
          <cell r="AL315">
            <v>272.45999999996275</v>
          </cell>
          <cell r="AM315">
            <v>314.78200000000652</v>
          </cell>
          <cell r="AN315">
            <v>47.709999999991851</v>
          </cell>
          <cell r="AO315">
            <v>16.130000000004657</v>
          </cell>
          <cell r="AP315">
            <v>-62.919999999998254</v>
          </cell>
          <cell r="AQ315">
            <v>-210.30999999999767</v>
          </cell>
          <cell r="AR315">
            <v>-107.18700000015087</v>
          </cell>
          <cell r="AS315">
            <v>-65.240000000005239</v>
          </cell>
          <cell r="AT315">
            <v>-44.690000000002328</v>
          </cell>
          <cell r="AU315">
            <v>-144.02999999999884</v>
          </cell>
          <cell r="AV315">
            <v>-70.220000000001164</v>
          </cell>
          <cell r="AW315">
            <v>4.7650000000012369</v>
          </cell>
          <cell r="AX315">
            <v>-5.8020000000033178</v>
          </cell>
          <cell r="AY315">
            <v>159.40999999997439</v>
          </cell>
          <cell r="AZ315">
            <v>250.05000000000291</v>
          </cell>
          <cell r="BA315">
            <v>18.470000000001164</v>
          </cell>
          <cell r="BB315">
            <v>3.2299999999959255</v>
          </cell>
          <cell r="BC315">
            <v>-26.079999999987194</v>
          </cell>
          <cell r="BD315">
            <v>-187.04999999998836</v>
          </cell>
          <cell r="BE315">
            <v>29.267999999923632</v>
          </cell>
          <cell r="BF315">
            <v>-64.970000000001164</v>
          </cell>
          <cell r="BG315">
            <v>-78.243999999991502</v>
          </cell>
          <cell r="BH315">
            <v>-126.33000000000175</v>
          </cell>
          <cell r="BI315">
            <v>-96.490000000005239</v>
          </cell>
          <cell r="BJ315">
            <v>-11.450000000000728</v>
          </cell>
          <cell r="BK315">
            <v>-5.6489999999976135</v>
          </cell>
          <cell r="BL315">
            <v>219.10000000003492</v>
          </cell>
          <cell r="BM315">
            <v>291.19499999999243</v>
          </cell>
          <cell r="BN315">
            <v>58.690000000002328</v>
          </cell>
          <cell r="BO315">
            <v>11.265999999988708</v>
          </cell>
          <cell r="BP315">
            <v>-42.490000000005239</v>
          </cell>
          <cell r="BQ315">
            <v>-125.36000000001513</v>
          </cell>
          <cell r="BR315">
            <v>222.59199999994598</v>
          </cell>
          <cell r="BS315">
            <v>-46.470000000001164</v>
          </cell>
          <cell r="BT315">
            <v>-12.865000000005239</v>
          </cell>
          <cell r="BU315">
            <v>-90.75</v>
          </cell>
          <cell r="BV315">
            <v>-65.779999999998836</v>
          </cell>
          <cell r="BW315">
            <v>-8.2319999999999709</v>
          </cell>
          <cell r="BX315">
            <v>-10.696000000003551</v>
          </cell>
          <cell r="BY315">
            <v>198.64000000001397</v>
          </cell>
          <cell r="BZ315">
            <v>292.26000000000931</v>
          </cell>
          <cell r="CA315">
            <v>12.209999999991851</v>
          </cell>
          <cell r="CB315">
            <v>-7.0500000000029104</v>
          </cell>
          <cell r="CC315">
            <v>2.4249999999883585</v>
          </cell>
          <cell r="CD315">
            <v>-41.100000000005821</v>
          </cell>
          <cell r="CE315">
            <v>161.60000000009313</v>
          </cell>
          <cell r="CF315">
            <v>-11.622999999999593</v>
          </cell>
          <cell r="CG315">
            <v>-18.439999999987776</v>
          </cell>
          <cell r="CH315">
            <v>-85.75</v>
          </cell>
          <cell r="CI315">
            <v>-84.644999999989523</v>
          </cell>
          <cell r="CJ315">
            <v>-46.021999999999025</v>
          </cell>
          <cell r="CK315">
            <v>149.47499999999854</v>
          </cell>
          <cell r="CL315">
            <v>66.650000000023283</v>
          </cell>
          <cell r="CM315">
            <v>272.98999999999796</v>
          </cell>
          <cell r="CN315">
            <v>35.040000000008149</v>
          </cell>
          <cell r="CO315">
            <v>-37.099999999991269</v>
          </cell>
          <cell r="CP315">
            <v>-38.185000000012224</v>
          </cell>
          <cell r="CQ315">
            <v>-40.790000000008149</v>
          </cell>
          <cell r="CR315">
            <v>126.4910000001546</v>
          </cell>
          <cell r="CS315">
            <v>-34.55000000000291</v>
          </cell>
          <cell r="CT315">
            <v>-15.234000000011292</v>
          </cell>
          <cell r="CU315">
            <v>-81.445000000006985</v>
          </cell>
          <cell r="CV315">
            <v>-60.656000000002678</v>
          </cell>
          <cell r="CW315">
            <v>-21.345999999999549</v>
          </cell>
          <cell r="CX315">
            <v>-9.2960000000020955</v>
          </cell>
          <cell r="CY315">
            <v>93.230000000010477</v>
          </cell>
          <cell r="CZ315">
            <v>219.12799999999697</v>
          </cell>
          <cell r="DA315">
            <v>60.260000000009313</v>
          </cell>
          <cell r="DB315">
            <v>26.190000000002328</v>
          </cell>
          <cell r="DC315">
            <v>11.510000000009313</v>
          </cell>
          <cell r="DD315">
            <v>-61.299999999988358</v>
          </cell>
          <cell r="DE315">
            <v>-44.052999999606982</v>
          </cell>
          <cell r="DF315">
            <v>-32.352000000006228</v>
          </cell>
          <cell r="DG315">
            <v>-6.1899999999877764</v>
          </cell>
          <cell r="DH315">
            <v>-104.47999999998137</v>
          </cell>
          <cell r="DI315">
            <v>-71.474999999991269</v>
          </cell>
          <cell r="DJ315">
            <v>-25.596999999999753</v>
          </cell>
          <cell r="DK315">
            <v>-22.190999999998894</v>
          </cell>
          <cell r="DL315">
            <v>135.67999999999302</v>
          </cell>
          <cell r="DM315">
            <v>179.10299999999552</v>
          </cell>
          <cell r="DN315">
            <v>62.729999999995925</v>
          </cell>
          <cell r="DO315">
            <v>14.10899999999674</v>
          </cell>
          <cell r="DP315">
            <v>-9.25</v>
          </cell>
          <cell r="DQ315">
            <v>-164.14000000001397</v>
          </cell>
          <cell r="DR315">
            <v>-224.84099999995669</v>
          </cell>
          <cell r="DS315">
            <v>34.781999999999243</v>
          </cell>
          <cell r="DT315">
            <v>-163.19399999999587</v>
          </cell>
          <cell r="DU315">
            <v>-103.50999999999476</v>
          </cell>
          <cell r="DV315">
            <v>-111.37999999999738</v>
          </cell>
          <cell r="DW315">
            <v>-17.079999999999927</v>
          </cell>
          <cell r="DX315">
            <v>-66.514000000002852</v>
          </cell>
          <cell r="DY315">
            <v>-3.0659999999988941</v>
          </cell>
          <cell r="DZ315">
            <v>18.398000000001048</v>
          </cell>
          <cell r="EA315">
            <v>126.30000000000291</v>
          </cell>
          <cell r="EB315">
            <v>23.389999999999418</v>
          </cell>
          <cell r="EC315">
            <v>20.794999999998254</v>
          </cell>
          <cell r="ED315">
            <v>16.237999999997555</v>
          </cell>
          <cell r="EE315">
            <v>0</v>
          </cell>
        </row>
        <row r="316">
          <cell r="F316">
            <v>-123.54299999999057</v>
          </cell>
          <cell r="G316">
            <v>-37.184999999997672</v>
          </cell>
          <cell r="H316">
            <v>33.037999999985914</v>
          </cell>
          <cell r="I316">
            <v>-68.927000000003318</v>
          </cell>
          <cell r="J316">
            <v>14.351999999998952</v>
          </cell>
          <cell r="K316">
            <v>39.638999999995576</v>
          </cell>
          <cell r="L316">
            <v>-15.821000000010827</v>
          </cell>
          <cell r="M316">
            <v>14.37400000001071</v>
          </cell>
          <cell r="N316">
            <v>76.989999999990687</v>
          </cell>
          <cell r="O316">
            <v>29.593999999997322</v>
          </cell>
          <cell r="P316">
            <v>95.844000000011874</v>
          </cell>
          <cell r="Q316">
            <v>106.53299999999581</v>
          </cell>
          <cell r="R316">
            <v>-130.02000000001863</v>
          </cell>
          <cell r="S316">
            <v>-132.39000000001397</v>
          </cell>
          <cell r="T316">
            <v>-81.431000000011409</v>
          </cell>
          <cell r="U316">
            <v>-53.059999999997672</v>
          </cell>
          <cell r="V316">
            <v>-17.099000000001979</v>
          </cell>
          <cell r="W316">
            <v>23.777000000001863</v>
          </cell>
          <cell r="X316">
            <v>47.35399999999936</v>
          </cell>
          <cell r="Y316">
            <v>42.789000000004307</v>
          </cell>
          <cell r="Z316">
            <v>6.8540000000066357</v>
          </cell>
          <cell r="AA316">
            <v>220.74199999999837</v>
          </cell>
          <cell r="AB316">
            <v>-70.410000000003492</v>
          </cell>
          <cell r="AC316">
            <v>-143.8410000000149</v>
          </cell>
          <cell r="AD316">
            <v>26.695000000006985</v>
          </cell>
          <cell r="AE316">
            <v>-288.31599999999162</v>
          </cell>
          <cell r="AF316">
            <v>-105.22299999999814</v>
          </cell>
          <cell r="AG316">
            <v>-123.21600000000035</v>
          </cell>
          <cell r="AH316">
            <v>-77.738999999994121</v>
          </cell>
          <cell r="AI316">
            <v>12.74199999999837</v>
          </cell>
          <cell r="AJ316">
            <v>20.241999999991094</v>
          </cell>
          <cell r="AK316">
            <v>61.585000000006403</v>
          </cell>
          <cell r="AL316">
            <v>14.305000000007567</v>
          </cell>
          <cell r="AM316">
            <v>-52.842999999993481</v>
          </cell>
          <cell r="AN316">
            <v>272.87400000001071</v>
          </cell>
          <cell r="AO316">
            <v>-31.840000000011059</v>
          </cell>
          <cell r="AP316">
            <v>-198.13000000000466</v>
          </cell>
          <cell r="AQ316">
            <v>-81.073000000003958</v>
          </cell>
          <cell r="AR316">
            <v>-348.5240000000922</v>
          </cell>
          <cell r="AS316">
            <v>-108.7329999999929</v>
          </cell>
          <cell r="AT316">
            <v>-197.03399999999965</v>
          </cell>
          <cell r="AU316">
            <v>-71.385000000002037</v>
          </cell>
          <cell r="AV316">
            <v>-189.35600000000704</v>
          </cell>
          <cell r="AW316">
            <v>-12.151000000005297</v>
          </cell>
          <cell r="AX316">
            <v>51.015000000006694</v>
          </cell>
          <cell r="AY316">
            <v>118.98799999999756</v>
          </cell>
          <cell r="AZ316">
            <v>73.311000000001513</v>
          </cell>
          <cell r="BA316">
            <v>91.054999999993015</v>
          </cell>
          <cell r="BB316">
            <v>-13.027000000001863</v>
          </cell>
          <cell r="BC316">
            <v>-3.7000000011175871E-2</v>
          </cell>
          <cell r="BD316">
            <v>-91.170000000012806</v>
          </cell>
          <cell r="BE316">
            <v>-213.82600000000093</v>
          </cell>
          <cell r="BF316">
            <v>-148.96099999999569</v>
          </cell>
          <cell r="BG316">
            <v>-152.83400000000256</v>
          </cell>
          <cell r="BH316">
            <v>-82.756999999997788</v>
          </cell>
          <cell r="BI316">
            <v>-75.105000000003201</v>
          </cell>
          <cell r="BJ316">
            <v>-6.5469999999986612</v>
          </cell>
          <cell r="BK316">
            <v>18.780000000006112</v>
          </cell>
          <cell r="BL316">
            <v>57.345000000001164</v>
          </cell>
          <cell r="BM316">
            <v>85.279000000009546</v>
          </cell>
          <cell r="BN316">
            <v>33.720000000001164</v>
          </cell>
          <cell r="BO316">
            <v>51.472000000008848</v>
          </cell>
          <cell r="BP316">
            <v>-211.13899999999558</v>
          </cell>
          <cell r="BQ316">
            <v>216.9210000000021</v>
          </cell>
          <cell r="BR316">
            <v>-134.84499999985565</v>
          </cell>
          <cell r="BS316">
            <v>-55.024000000004889</v>
          </cell>
          <cell r="BT316">
            <v>-32.135000000002037</v>
          </cell>
          <cell r="BU316">
            <v>-57.3240000000078</v>
          </cell>
          <cell r="BV316">
            <v>-28.718999999997322</v>
          </cell>
          <cell r="BW316">
            <v>3.194999999999709</v>
          </cell>
          <cell r="BX316">
            <v>25.460999999995693</v>
          </cell>
          <cell r="BY316">
            <v>66.096000000005006</v>
          </cell>
          <cell r="BZ316">
            <v>-30.439000000013039</v>
          </cell>
          <cell r="CA316">
            <v>120.42500000001746</v>
          </cell>
          <cell r="CB316">
            <v>75.660000000018044</v>
          </cell>
          <cell r="CC316">
            <v>-146.79399999999441</v>
          </cell>
          <cell r="CD316">
            <v>-75.247000000003027</v>
          </cell>
          <cell r="CE316">
            <v>-117.91199999989476</v>
          </cell>
          <cell r="CF316">
            <v>-44.046000000002095</v>
          </cell>
          <cell r="CG316">
            <v>-171.32200000000012</v>
          </cell>
          <cell r="CH316">
            <v>-45.50800000000163</v>
          </cell>
          <cell r="CI316">
            <v>-86.951999999997497</v>
          </cell>
          <cell r="CJ316">
            <v>-13.538999999997031</v>
          </cell>
          <cell r="CK316">
            <v>79.267999999996391</v>
          </cell>
          <cell r="CL316">
            <v>119.34600000000501</v>
          </cell>
          <cell r="CM316">
            <v>12.855999999985215</v>
          </cell>
          <cell r="CN316">
            <v>107.65200000000186</v>
          </cell>
          <cell r="CO316">
            <v>-11.63300000000163</v>
          </cell>
          <cell r="CP316">
            <v>-68.605999999985215</v>
          </cell>
          <cell r="CQ316">
            <v>4.5720000000146683</v>
          </cell>
          <cell r="CR316">
            <v>-218.74600000004284</v>
          </cell>
          <cell r="CS316">
            <v>-92.600000000005821</v>
          </cell>
          <cell r="CT316">
            <v>-44.411999999996624</v>
          </cell>
          <cell r="CU316">
            <v>-114.06500000000233</v>
          </cell>
          <cell r="CV316">
            <v>-53.226999999998952</v>
          </cell>
          <cell r="CW316">
            <v>-46.915000000000873</v>
          </cell>
          <cell r="CX316">
            <v>66.614000000001397</v>
          </cell>
          <cell r="CY316">
            <v>27.001000000003842</v>
          </cell>
          <cell r="CZ316">
            <v>56.122999999992317</v>
          </cell>
          <cell r="DA316">
            <v>59.32499999999709</v>
          </cell>
          <cell r="DB316">
            <v>77.884999999994761</v>
          </cell>
          <cell r="DC316">
            <v>-99.236999999993714</v>
          </cell>
          <cell r="DD316">
            <v>-55.238000000012107</v>
          </cell>
          <cell r="DE316">
            <v>-176.72299999999814</v>
          </cell>
          <cell r="DF316">
            <v>-81.677999999985332</v>
          </cell>
          <cell r="DG316">
            <v>-76.879999999990105</v>
          </cell>
          <cell r="DH316">
            <v>-136.70799999999872</v>
          </cell>
          <cell r="DI316">
            <v>-78.581999999994878</v>
          </cell>
          <cell r="DJ316">
            <v>0.71799999999348074</v>
          </cell>
          <cell r="DK316">
            <v>92.390999999995984</v>
          </cell>
          <cell r="DL316">
            <v>101.89700000001176</v>
          </cell>
          <cell r="DM316">
            <v>-26.972999999998137</v>
          </cell>
          <cell r="DN316">
            <v>56.135000000009313</v>
          </cell>
          <cell r="DO316">
            <v>-18.10899999999674</v>
          </cell>
          <cell r="DP316">
            <v>-89.35899999999674</v>
          </cell>
          <cell r="DQ316">
            <v>80.42500000000291</v>
          </cell>
          <cell r="DR316">
            <v>-173.12280000001192</v>
          </cell>
          <cell r="DS316">
            <v>-17.385999999998603</v>
          </cell>
          <cell r="DT316">
            <v>-2.8958999999995285</v>
          </cell>
          <cell r="DU316">
            <v>-47.78769999999713</v>
          </cell>
          <cell r="DV316">
            <v>-77.271300000000338</v>
          </cell>
          <cell r="DW316">
            <v>-16.617699999998877</v>
          </cell>
          <cell r="DX316">
            <v>28.983800000001793</v>
          </cell>
          <cell r="DY316">
            <v>-8.4921999999987747</v>
          </cell>
          <cell r="DZ316">
            <v>-40.685000000004948</v>
          </cell>
          <cell r="EA316">
            <v>-42.494999999995343</v>
          </cell>
          <cell r="EB316">
            <v>-18.716000000007625</v>
          </cell>
          <cell r="EC316">
            <v>4.2269999999989523</v>
          </cell>
          <cell r="ED316">
            <v>66.013199999993958</v>
          </cell>
          <cell r="EE316">
            <v>0</v>
          </cell>
        </row>
        <row r="317">
          <cell r="F317">
            <v>-0.38100000000122236</v>
          </cell>
          <cell r="G317">
            <v>-1.1050000000013824</v>
          </cell>
          <cell r="H317">
            <v>4.760999999998603</v>
          </cell>
          <cell r="I317">
            <v>-1.9369999999998981</v>
          </cell>
          <cell r="J317">
            <v>9.1032999999997628</v>
          </cell>
          <cell r="K317">
            <v>15.606999999999971</v>
          </cell>
          <cell r="L317">
            <v>3.9730999999992491</v>
          </cell>
          <cell r="M317">
            <v>3.8640000000004875</v>
          </cell>
          <cell r="N317">
            <v>-1.7925999999997657</v>
          </cell>
          <cell r="O317">
            <v>3.0760000000000218</v>
          </cell>
          <cell r="P317">
            <v>-2.2640000000010332</v>
          </cell>
          <cell r="Q317">
            <v>-3.5319999999992433</v>
          </cell>
          <cell r="R317">
            <v>-45.349799999996321</v>
          </cell>
          <cell r="S317">
            <v>-8.9452999999994063</v>
          </cell>
          <cell r="T317">
            <v>-4.3379000000004453</v>
          </cell>
          <cell r="U317">
            <v>-5.8168000000005122</v>
          </cell>
          <cell r="V317">
            <v>-6.1275999999998021</v>
          </cell>
          <cell r="W317">
            <v>-0.90470000000004802</v>
          </cell>
          <cell r="X317">
            <v>-1.4067000000004555</v>
          </cell>
          <cell r="Y317">
            <v>-9.7325000000000728</v>
          </cell>
          <cell r="Z317">
            <v>4.4459999999999127</v>
          </cell>
          <cell r="AA317">
            <v>15.873999999999796</v>
          </cell>
          <cell r="AB317">
            <v>5.5038999999997031</v>
          </cell>
          <cell r="AC317">
            <v>-26.284499999999753</v>
          </cell>
          <cell r="AD317">
            <v>-7.6176999999997861</v>
          </cell>
          <cell r="AE317">
            <v>-68.421399999991991</v>
          </cell>
          <cell r="AF317">
            <v>-26.822000000000116</v>
          </cell>
          <cell r="AG317">
            <v>-4.7601999999997133</v>
          </cell>
          <cell r="AH317">
            <v>-3.2335000000002765</v>
          </cell>
          <cell r="AI317">
            <v>-11.243400000000292</v>
          </cell>
          <cell r="AJ317">
            <v>-7.6268999999992957</v>
          </cell>
          <cell r="AK317">
            <v>8.6320000000005166</v>
          </cell>
          <cell r="AL317">
            <v>-5.7633999999998196</v>
          </cell>
          <cell r="AM317">
            <v>0.52199999999993452</v>
          </cell>
          <cell r="AN317">
            <v>0.9816000000000713</v>
          </cell>
          <cell r="AO317">
            <v>-8.6413000000002285</v>
          </cell>
          <cell r="AP317">
            <v>-6.1674000000002707</v>
          </cell>
          <cell r="AQ317">
            <v>-4.2989000000006854</v>
          </cell>
          <cell r="AR317">
            <v>-41.469300000011572</v>
          </cell>
          <cell r="AS317">
            <v>-4.0992999999998574</v>
          </cell>
          <cell r="AT317">
            <v>-28.996700000000601</v>
          </cell>
          <cell r="AU317">
            <v>-7.3600000000005821</v>
          </cell>
          <cell r="AV317">
            <v>-4.300600000000486</v>
          </cell>
          <cell r="AW317">
            <v>9.9693000000006577</v>
          </cell>
          <cell r="AX317">
            <v>8.8465000000005602</v>
          </cell>
          <cell r="AY317">
            <v>10.056100000000697</v>
          </cell>
          <cell r="AZ317">
            <v>-5.1936999999998079</v>
          </cell>
          <cell r="BA317">
            <v>2.5375999999996566</v>
          </cell>
          <cell r="BB317">
            <v>0.33600000000024011</v>
          </cell>
          <cell r="BC317">
            <v>-16.89049999999952</v>
          </cell>
          <cell r="BD317">
            <v>-6.3739999999997963</v>
          </cell>
          <cell r="BE317">
            <v>-15.306600000010803</v>
          </cell>
          <cell r="BF317">
            <v>-13.806499999999687</v>
          </cell>
          <cell r="BG317">
            <v>-9.4163000000007742</v>
          </cell>
          <cell r="BH317">
            <v>2.0267999999996391</v>
          </cell>
          <cell r="BI317">
            <v>5.1473000000005413</v>
          </cell>
          <cell r="BJ317">
            <v>0.80619999999998981</v>
          </cell>
          <cell r="BK317">
            <v>-0.62659999999959837</v>
          </cell>
          <cell r="BL317">
            <v>10.772299999999632</v>
          </cell>
          <cell r="BM317">
            <v>-5.2344000000002779</v>
          </cell>
          <cell r="BN317">
            <v>-1.941899999999805</v>
          </cell>
          <cell r="BO317">
            <v>-5.1211000000002969</v>
          </cell>
          <cell r="BP317">
            <v>0.13360000000011496</v>
          </cell>
          <cell r="BQ317">
            <v>1.9539999999997235</v>
          </cell>
          <cell r="BR317">
            <v>7.7562000000034459</v>
          </cell>
          <cell r="BS317">
            <v>-2.7226000000000568</v>
          </cell>
          <cell r="BT317">
            <v>-7.2767999999996391</v>
          </cell>
          <cell r="BU317">
            <v>1.3764999999993961</v>
          </cell>
          <cell r="BV317">
            <v>0.82400000000052387</v>
          </cell>
          <cell r="BW317">
            <v>0.10640000000057626</v>
          </cell>
          <cell r="BX317">
            <v>-3.5153000000000247</v>
          </cell>
          <cell r="BY317">
            <v>15.46139999999923</v>
          </cell>
          <cell r="BZ317">
            <v>0.83939999999984138</v>
          </cell>
          <cell r="CA317">
            <v>13.731600000000071</v>
          </cell>
          <cell r="CB317">
            <v>-5.2114000000001397</v>
          </cell>
          <cell r="CC317">
            <v>-5.8569999999999709</v>
          </cell>
          <cell r="CD317">
            <v>0</v>
          </cell>
          <cell r="CE317">
            <v>33.0676999999705</v>
          </cell>
          <cell r="CF317">
            <v>-5.238999999999578</v>
          </cell>
          <cell r="CG317">
            <v>-3.4753000000000611</v>
          </cell>
          <cell r="CH317">
            <v>-4.5942999999997483</v>
          </cell>
          <cell r="CI317">
            <v>0.16799999999966531</v>
          </cell>
          <cell r="CJ317">
            <v>2.6283999999996013</v>
          </cell>
          <cell r="CK317">
            <v>23.398000000000138</v>
          </cell>
          <cell r="CL317">
            <v>13.239999999999782</v>
          </cell>
          <cell r="CM317">
            <v>17.488999999999578</v>
          </cell>
          <cell r="CN317">
            <v>-1.1716999999998734</v>
          </cell>
          <cell r="CO317">
            <v>12.562600000000202</v>
          </cell>
          <cell r="CP317">
            <v>-7.1706999999996697</v>
          </cell>
          <cell r="CQ317">
            <v>-14.767299999999523</v>
          </cell>
          <cell r="CR317">
            <v>18.939399999988382</v>
          </cell>
          <cell r="CS317">
            <v>-12.413099999999758</v>
          </cell>
          <cell r="CT317">
            <v>-10.138299999999617</v>
          </cell>
          <cell r="CU317">
            <v>-10.309400000000096</v>
          </cell>
          <cell r="CV317">
            <v>1.2290000000002692</v>
          </cell>
          <cell r="CW317">
            <v>-0.61180000000058499</v>
          </cell>
          <cell r="CX317">
            <v>15.207999999999629</v>
          </cell>
          <cell r="CY317">
            <v>18.204099999999926</v>
          </cell>
          <cell r="CZ317">
            <v>12.561400000000503</v>
          </cell>
          <cell r="DA317">
            <v>10.401600000000144</v>
          </cell>
          <cell r="DB317">
            <v>-1.2820000000001528</v>
          </cell>
          <cell r="DC317">
            <v>1.0155999999997221</v>
          </cell>
          <cell r="DD317">
            <v>-4.9256999999997788</v>
          </cell>
          <cell r="DE317">
            <v>-23.460800000000745</v>
          </cell>
          <cell r="DF317">
            <v>-10.823699999999917</v>
          </cell>
          <cell r="DG317">
            <v>0.58790000000044529</v>
          </cell>
          <cell r="DH317">
            <v>-19.132499999999709</v>
          </cell>
          <cell r="DI317">
            <v>-3.4092000000000553</v>
          </cell>
          <cell r="DJ317">
            <v>-0.33069999999952415</v>
          </cell>
          <cell r="DK317">
            <v>0.49130000000059226</v>
          </cell>
          <cell r="DL317">
            <v>1.1479999999992287</v>
          </cell>
          <cell r="DM317">
            <v>10.52139999999963</v>
          </cell>
          <cell r="DN317">
            <v>4.475999999999658</v>
          </cell>
          <cell r="DO317">
            <v>-10.727100000000064</v>
          </cell>
          <cell r="DP317">
            <v>-0.18119999999998981</v>
          </cell>
          <cell r="DQ317">
            <v>3.918999999999869</v>
          </cell>
          <cell r="DR317">
            <v>-36.019959999997809</v>
          </cell>
          <cell r="DS317">
            <v>-22.08889999999974</v>
          </cell>
          <cell r="DT317">
            <v>-2.6437999999998283</v>
          </cell>
          <cell r="DU317">
            <v>-4.4861000000000786</v>
          </cell>
          <cell r="DV317">
            <v>-17.418900000000122</v>
          </cell>
          <cell r="DW317">
            <v>10.648799999999937</v>
          </cell>
          <cell r="DX317">
            <v>10.981499999999869</v>
          </cell>
          <cell r="DY317">
            <v>-2.8925600000000031</v>
          </cell>
          <cell r="DZ317">
            <v>7.8454000000001543</v>
          </cell>
          <cell r="EA317">
            <v>5.9963999999999942</v>
          </cell>
          <cell r="EB317">
            <v>-5.0826999999999316</v>
          </cell>
          <cell r="EC317">
            <v>-5.5834999999997308</v>
          </cell>
          <cell r="ED317">
            <v>-11.295599999999922</v>
          </cell>
          <cell r="EE317">
            <v>0</v>
          </cell>
        </row>
        <row r="318">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row>
        <row r="319">
          <cell r="F319">
            <v>-31.405422700000003</v>
          </cell>
          <cell r="G319">
            <v>-12.365456999999999</v>
          </cell>
          <cell r="H319">
            <v>-1.9658943</v>
          </cell>
          <cell r="I319">
            <v>0</v>
          </cell>
          <cell r="J319">
            <v>0</v>
          </cell>
          <cell r="K319">
            <v>0</v>
          </cell>
          <cell r="L319">
            <v>0</v>
          </cell>
          <cell r="M319">
            <v>0</v>
          </cell>
          <cell r="N319">
            <v>0</v>
          </cell>
          <cell r="O319">
            <v>-108.96949999999998</v>
          </cell>
          <cell r="P319">
            <v>-15.787134999999999</v>
          </cell>
          <cell r="Q319">
            <v>-53.313743500000001</v>
          </cell>
          <cell r="R319">
            <v>-93.990768709999969</v>
          </cell>
          <cell r="S319">
            <v>-7.3630630000000004</v>
          </cell>
          <cell r="T319">
            <v>0</v>
          </cell>
          <cell r="U319">
            <v>0</v>
          </cell>
          <cell r="V319">
            <v>0</v>
          </cell>
          <cell r="W319">
            <v>0</v>
          </cell>
          <cell r="X319">
            <v>0</v>
          </cell>
          <cell r="Y319">
            <v>0</v>
          </cell>
          <cell r="Z319">
            <v>0</v>
          </cell>
          <cell r="AA319">
            <v>0</v>
          </cell>
          <cell r="AB319">
            <v>-86.444159999999982</v>
          </cell>
          <cell r="AC319">
            <v>-0.18354571</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-59.702145999999999</v>
          </cell>
          <cell r="BS319">
            <v>0</v>
          </cell>
          <cell r="BT319">
            <v>0</v>
          </cell>
          <cell r="BU319">
            <v>0</v>
          </cell>
          <cell r="BV319">
            <v>0</v>
          </cell>
          <cell r="BW319">
            <v>0</v>
          </cell>
          <cell r="BX319">
            <v>0</v>
          </cell>
          <cell r="BY319">
            <v>0</v>
          </cell>
          <cell r="BZ319">
            <v>0</v>
          </cell>
          <cell r="CA319">
            <v>0</v>
          </cell>
          <cell r="CB319">
            <v>-59.702145999999999</v>
          </cell>
          <cell r="CC319">
            <v>0</v>
          </cell>
          <cell r="CD319">
            <v>0</v>
          </cell>
          <cell r="CE319">
            <v>-59.702150000000003</v>
          </cell>
          <cell r="CF319">
            <v>0</v>
          </cell>
          <cell r="CG319">
            <v>0</v>
          </cell>
          <cell r="CH319">
            <v>0</v>
          </cell>
          <cell r="CI319">
            <v>0</v>
          </cell>
          <cell r="CJ319">
            <v>0</v>
          </cell>
          <cell r="CK319">
            <v>0</v>
          </cell>
          <cell r="CL319">
            <v>0</v>
          </cell>
          <cell r="CM319">
            <v>0</v>
          </cell>
          <cell r="CN319">
            <v>0</v>
          </cell>
          <cell r="CO319">
            <v>-59.702150000000003</v>
          </cell>
          <cell r="CP319">
            <v>0</v>
          </cell>
          <cell r="CQ319">
            <v>0</v>
          </cell>
          <cell r="CR319">
            <v>-52.055855000000001</v>
          </cell>
          <cell r="CS319">
            <v>0</v>
          </cell>
          <cell r="CT319">
            <v>0</v>
          </cell>
          <cell r="CU319">
            <v>0</v>
          </cell>
          <cell r="CV319">
            <v>0</v>
          </cell>
          <cell r="CW319">
            <v>0</v>
          </cell>
          <cell r="CX319">
            <v>0</v>
          </cell>
          <cell r="CY319">
            <v>0</v>
          </cell>
          <cell r="CZ319">
            <v>0</v>
          </cell>
          <cell r="DA319">
            <v>0</v>
          </cell>
          <cell r="DB319">
            <v>-52.055855000000001</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row>
        <row r="320">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row>
        <row r="321">
          <cell r="F321">
            <v>-216.53042270004516</v>
          </cell>
          <cell r="G321">
            <v>-34.424456999928225</v>
          </cell>
          <cell r="H321">
            <v>111.63710569997784</v>
          </cell>
          <cell r="I321">
            <v>-176.90400000003865</v>
          </cell>
          <cell r="J321">
            <v>157.41029999998864</v>
          </cell>
          <cell r="K321">
            <v>105.04199999995762</v>
          </cell>
          <cell r="L321">
            <v>299.38709999993443</v>
          </cell>
          <cell r="M321">
            <v>177.33400000008987</v>
          </cell>
          <cell r="N321">
            <v>337.51240000000689</v>
          </cell>
          <cell r="O321">
            <v>23.543499999970663</v>
          </cell>
          <cell r="P321">
            <v>-60.608134999987669</v>
          </cell>
          <cell r="Q321">
            <v>-105.9937435000902</v>
          </cell>
          <cell r="R321">
            <v>-17.861068709753454</v>
          </cell>
          <cell r="S321">
            <v>-288.1143630000297</v>
          </cell>
          <cell r="T321">
            <v>-181.88990000000922</v>
          </cell>
          <cell r="U321">
            <v>-122.31680000002962</v>
          </cell>
          <cell r="V321">
            <v>-117.84660000004806</v>
          </cell>
          <cell r="W321">
            <v>33.085799999971641</v>
          </cell>
          <cell r="X321">
            <v>97.502299999992829</v>
          </cell>
          <cell r="Y321">
            <v>326.80249999999069</v>
          </cell>
          <cell r="Z321">
            <v>379.80799999996088</v>
          </cell>
          <cell r="AA321">
            <v>443.54600000008941</v>
          </cell>
          <cell r="AB321">
            <v>-81.789260000106879</v>
          </cell>
          <cell r="AC321">
            <v>-380.6090457100654</v>
          </cell>
          <cell r="AD321">
            <v>-126.039700000023</v>
          </cell>
          <cell r="AE321">
            <v>-584.37540000025183</v>
          </cell>
          <cell r="AF321">
            <v>-431.31599999999162</v>
          </cell>
          <cell r="AG321">
            <v>-382.96419999998761</v>
          </cell>
          <cell r="AH321">
            <v>-263.42749999993248</v>
          </cell>
          <cell r="AI321">
            <v>-216.625400000019</v>
          </cell>
          <cell r="AJ321">
            <v>70.350099999981467</v>
          </cell>
          <cell r="AK321">
            <v>106.09500000003027</v>
          </cell>
          <cell r="AL321">
            <v>392.40659999998752</v>
          </cell>
          <cell r="AM321">
            <v>367.57900000002701</v>
          </cell>
          <cell r="AN321">
            <v>715.44059999997262</v>
          </cell>
          <cell r="AO321">
            <v>37.375700000091456</v>
          </cell>
          <cell r="AP321">
            <v>-414.6693999999552</v>
          </cell>
          <cell r="AQ321">
            <v>-564.61989999993239</v>
          </cell>
          <cell r="AR321">
            <v>-1162.5913000004366</v>
          </cell>
          <cell r="AS321">
            <v>-558.39630000002217</v>
          </cell>
          <cell r="AT321">
            <v>-441.02069999999367</v>
          </cell>
          <cell r="AU321">
            <v>-308.375</v>
          </cell>
          <cell r="AV321">
            <v>-337.23660000000382</v>
          </cell>
          <cell r="AW321">
            <v>46.804300000017975</v>
          </cell>
          <cell r="AX321">
            <v>143.04350000002887</v>
          </cell>
          <cell r="AY321">
            <v>469.93409999995492</v>
          </cell>
          <cell r="AZ321">
            <v>393.06729999999516</v>
          </cell>
          <cell r="BA321">
            <v>139.12860000005458</v>
          </cell>
          <cell r="BB321">
            <v>-25.573000000033062</v>
          </cell>
          <cell r="BC321">
            <v>-314.80749999999534</v>
          </cell>
          <cell r="BD321">
            <v>-369.15999999997439</v>
          </cell>
          <cell r="BE321">
            <v>-188.64260000083596</v>
          </cell>
          <cell r="BF321">
            <v>-422.9604999999865</v>
          </cell>
          <cell r="BG321">
            <v>-378.08030000008876</v>
          </cell>
          <cell r="BH321">
            <v>-325.71020000003045</v>
          </cell>
          <cell r="BI321">
            <v>-167.67770000000019</v>
          </cell>
          <cell r="BJ321">
            <v>27.468200000032084</v>
          </cell>
          <cell r="BK321">
            <v>29.517400000040652</v>
          </cell>
          <cell r="BL321">
            <v>476.33230000024196</v>
          </cell>
          <cell r="BM321">
            <v>382.48759999999311</v>
          </cell>
          <cell r="BN321">
            <v>482.29810000001453</v>
          </cell>
          <cell r="BO321">
            <v>17.896899999992456</v>
          </cell>
          <cell r="BP321">
            <v>-434.19540000002598</v>
          </cell>
          <cell r="BQ321">
            <v>123.98100000008708</v>
          </cell>
          <cell r="BR321">
            <v>-551.07594600040466</v>
          </cell>
          <cell r="BS321">
            <v>-312.97060000000056</v>
          </cell>
          <cell r="BT321">
            <v>-179.24680000002263</v>
          </cell>
          <cell r="BU321">
            <v>-217.35149999998976</v>
          </cell>
          <cell r="BV321">
            <v>-82.950000000011642</v>
          </cell>
          <cell r="BW321">
            <v>31.236400000023423</v>
          </cell>
          <cell r="BX321">
            <v>28.863699999987148</v>
          </cell>
          <cell r="BY321">
            <v>323.33240000007208</v>
          </cell>
          <cell r="BZ321">
            <v>229.90140000003157</v>
          </cell>
          <cell r="CA321">
            <v>430.70659999997588</v>
          </cell>
          <cell r="CB321">
            <v>18.738453999976628</v>
          </cell>
          <cell r="CC321">
            <v>-242.60599999997066</v>
          </cell>
          <cell r="CD321">
            <v>-578.72999999998137</v>
          </cell>
          <cell r="CE321">
            <v>279.34354999940842</v>
          </cell>
          <cell r="CF321">
            <v>-264.91300000000047</v>
          </cell>
          <cell r="CG321">
            <v>-368.7333000000217</v>
          </cell>
          <cell r="CH321">
            <v>-167.01230000000214</v>
          </cell>
          <cell r="CI321">
            <v>-222.78800000000047</v>
          </cell>
          <cell r="CJ321">
            <v>-10.037600000010571</v>
          </cell>
          <cell r="CK321">
            <v>348.66300000002957</v>
          </cell>
          <cell r="CL321">
            <v>375.29100000008475</v>
          </cell>
          <cell r="CM321">
            <v>398.77999999996973</v>
          </cell>
          <cell r="CN321">
            <v>460.60630000004312</v>
          </cell>
          <cell r="CO321">
            <v>40.269449999963399</v>
          </cell>
          <cell r="CP321">
            <v>-224.11670000001322</v>
          </cell>
          <cell r="CQ321">
            <v>-86.665299999935087</v>
          </cell>
          <cell r="CR321">
            <v>-177.42945499997586</v>
          </cell>
          <cell r="CS321">
            <v>-309.23409999994328</v>
          </cell>
          <cell r="CT321">
            <v>-251.4252999999444</v>
          </cell>
          <cell r="CU321">
            <v>-261.21939999994356</v>
          </cell>
          <cell r="CV321">
            <v>-201.0329999999376</v>
          </cell>
          <cell r="CW321">
            <v>-27.927800000004936</v>
          </cell>
          <cell r="CX321">
            <v>136.24900000003981</v>
          </cell>
          <cell r="CY321">
            <v>416.37509999994654</v>
          </cell>
          <cell r="CZ321">
            <v>378.58439999999246</v>
          </cell>
          <cell r="DA321">
            <v>282.98660000000382</v>
          </cell>
          <cell r="DB321">
            <v>45.606145000085235</v>
          </cell>
          <cell r="DC321">
            <v>-231.21840000001248</v>
          </cell>
          <cell r="DD321">
            <v>-155.17270000005374</v>
          </cell>
          <cell r="DE321">
            <v>-74.430800000205636</v>
          </cell>
          <cell r="DF321">
            <v>-240.09769999992568</v>
          </cell>
          <cell r="DG321">
            <v>-237.59209999995073</v>
          </cell>
          <cell r="DH321">
            <v>-317.33049999986542</v>
          </cell>
          <cell r="DI321">
            <v>-256.7951999999932</v>
          </cell>
          <cell r="DJ321">
            <v>27.861299999989569</v>
          </cell>
          <cell r="DK321">
            <v>174.72630000000936</v>
          </cell>
          <cell r="DL321">
            <v>446.84500000020489</v>
          </cell>
          <cell r="DM321">
            <v>339.248399999924</v>
          </cell>
          <cell r="DN321">
            <v>366.65700000000652</v>
          </cell>
          <cell r="DO321">
            <v>39.522900000039954</v>
          </cell>
          <cell r="DP321">
            <v>-313.43419999995967</v>
          </cell>
          <cell r="DQ321">
            <v>-104.04199999995762</v>
          </cell>
          <cell r="DR321">
            <v>-397.96225999994203</v>
          </cell>
          <cell r="DS321">
            <v>-29.984899999995832</v>
          </cell>
          <cell r="DT321">
            <v>-221.12170000001788</v>
          </cell>
          <cell r="DU321">
            <v>-252.18280000000959</v>
          </cell>
          <cell r="DV321">
            <v>-340.55020000002696</v>
          </cell>
          <cell r="DW321">
            <v>-46.097899999978836</v>
          </cell>
          <cell r="DX321">
            <v>188.72329999998328</v>
          </cell>
          <cell r="DY321">
            <v>22.159740000017337</v>
          </cell>
          <cell r="DZ321">
            <v>234.8414000000048</v>
          </cell>
          <cell r="EA321">
            <v>106.48340000002645</v>
          </cell>
          <cell r="EB321">
            <v>-44.212700000003679</v>
          </cell>
          <cell r="EC321">
            <v>-83.030500000022585</v>
          </cell>
          <cell r="ED321">
            <v>67.010600000008708</v>
          </cell>
          <cell r="EE321">
            <v>0</v>
          </cell>
        </row>
        <row r="322">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row>
        <row r="323">
          <cell r="F323">
            <v>-216.53042270004516</v>
          </cell>
          <cell r="G323">
            <v>-34.424456999928225</v>
          </cell>
          <cell r="H323">
            <v>111.63710569997784</v>
          </cell>
          <cell r="I323">
            <v>-176.90400000003865</v>
          </cell>
          <cell r="J323">
            <v>157.41029999998864</v>
          </cell>
          <cell r="K323">
            <v>105.04199999995762</v>
          </cell>
          <cell r="L323">
            <v>299.38709999993443</v>
          </cell>
          <cell r="M323">
            <v>177.33400000008987</v>
          </cell>
          <cell r="N323">
            <v>337.51240000000689</v>
          </cell>
          <cell r="O323">
            <v>23.543499999970663</v>
          </cell>
          <cell r="P323">
            <v>-60.608134999987669</v>
          </cell>
          <cell r="Q323">
            <v>-105.9937435000902</v>
          </cell>
          <cell r="R323">
            <v>-17.861068709753454</v>
          </cell>
          <cell r="S323">
            <v>-288.1143630000297</v>
          </cell>
          <cell r="T323">
            <v>-181.88990000000922</v>
          </cell>
          <cell r="U323">
            <v>-122.31680000002962</v>
          </cell>
          <cell r="V323">
            <v>-117.84660000004806</v>
          </cell>
          <cell r="W323">
            <v>33.085799999971641</v>
          </cell>
          <cell r="X323">
            <v>97.502299999992829</v>
          </cell>
          <cell r="Y323">
            <v>326.80249999999069</v>
          </cell>
          <cell r="Z323">
            <v>379.80799999996088</v>
          </cell>
          <cell r="AA323">
            <v>443.54600000008941</v>
          </cell>
          <cell r="AB323">
            <v>-81.789260000106879</v>
          </cell>
          <cell r="AC323">
            <v>-380.6090457100654</v>
          </cell>
          <cell r="AD323">
            <v>-126.039700000023</v>
          </cell>
          <cell r="AE323">
            <v>-584.37540000025183</v>
          </cell>
          <cell r="AF323">
            <v>-431.31599999999162</v>
          </cell>
          <cell r="AG323">
            <v>-382.96419999998761</v>
          </cell>
          <cell r="AH323">
            <v>-263.42749999993248</v>
          </cell>
          <cell r="AI323">
            <v>-216.625400000019</v>
          </cell>
          <cell r="AJ323">
            <v>70.350099999981467</v>
          </cell>
          <cell r="AK323">
            <v>106.09500000003027</v>
          </cell>
          <cell r="AL323">
            <v>392.40659999998752</v>
          </cell>
          <cell r="AM323">
            <v>367.57900000002701</v>
          </cell>
          <cell r="AN323">
            <v>715.44059999997262</v>
          </cell>
          <cell r="AO323">
            <v>37.375700000091456</v>
          </cell>
          <cell r="AP323">
            <v>-414.6693999999552</v>
          </cell>
          <cell r="AQ323">
            <v>-564.61989999993239</v>
          </cell>
          <cell r="AR323">
            <v>-1162.5913000004366</v>
          </cell>
          <cell r="AS323">
            <v>-558.39630000002217</v>
          </cell>
          <cell r="AT323">
            <v>-441.02069999999367</v>
          </cell>
          <cell r="AU323">
            <v>-308.375</v>
          </cell>
          <cell r="AV323">
            <v>-337.23660000000382</v>
          </cell>
          <cell r="AW323">
            <v>46.804300000017975</v>
          </cell>
          <cell r="AX323">
            <v>143.04350000002887</v>
          </cell>
          <cell r="AY323">
            <v>469.93409999995492</v>
          </cell>
          <cell r="AZ323">
            <v>393.06729999999516</v>
          </cell>
          <cell r="BA323">
            <v>139.12860000005458</v>
          </cell>
          <cell r="BB323">
            <v>-25.573000000033062</v>
          </cell>
          <cell r="BC323">
            <v>-314.80749999999534</v>
          </cell>
          <cell r="BD323">
            <v>-369.15999999997439</v>
          </cell>
          <cell r="BE323">
            <v>-188.64259999897331</v>
          </cell>
          <cell r="BF323">
            <v>-422.9604999999865</v>
          </cell>
          <cell r="BG323">
            <v>-378.08030000008876</v>
          </cell>
          <cell r="BH323">
            <v>-325.71020000003045</v>
          </cell>
          <cell r="BI323">
            <v>-167.67770000000019</v>
          </cell>
          <cell r="BJ323">
            <v>27.468200000032084</v>
          </cell>
          <cell r="BK323">
            <v>29.517400000040652</v>
          </cell>
          <cell r="BL323">
            <v>476.33230000024196</v>
          </cell>
          <cell r="BM323">
            <v>382.48759999999311</v>
          </cell>
          <cell r="BN323">
            <v>482.29810000001453</v>
          </cell>
          <cell r="BO323">
            <v>17.896899999992456</v>
          </cell>
          <cell r="BP323">
            <v>-434.19540000002598</v>
          </cell>
          <cell r="BQ323">
            <v>123.98100000008708</v>
          </cell>
          <cell r="BR323">
            <v>-551.07594599947333</v>
          </cell>
          <cell r="BS323">
            <v>-312.97060000000056</v>
          </cell>
          <cell r="BT323">
            <v>-179.24680000002263</v>
          </cell>
          <cell r="BU323">
            <v>-217.35149999998976</v>
          </cell>
          <cell r="BV323">
            <v>-82.950000000011642</v>
          </cell>
          <cell r="BW323">
            <v>31.236400000023423</v>
          </cell>
          <cell r="BX323">
            <v>28.863699999987148</v>
          </cell>
          <cell r="BY323">
            <v>323.33240000007208</v>
          </cell>
          <cell r="BZ323">
            <v>229.90140000003157</v>
          </cell>
          <cell r="CA323">
            <v>430.70659999997588</v>
          </cell>
          <cell r="CB323">
            <v>18.738453999976628</v>
          </cell>
          <cell r="CC323">
            <v>-242.60599999997066</v>
          </cell>
          <cell r="CD323">
            <v>-578.72999999998137</v>
          </cell>
          <cell r="CE323">
            <v>279.34354999987409</v>
          </cell>
          <cell r="CF323">
            <v>-264.91300000000047</v>
          </cell>
          <cell r="CG323">
            <v>-368.7333000000217</v>
          </cell>
          <cell r="CH323">
            <v>-167.01230000000214</v>
          </cell>
          <cell r="CI323">
            <v>-222.78800000000047</v>
          </cell>
          <cell r="CJ323">
            <v>-10.037600000010571</v>
          </cell>
          <cell r="CK323">
            <v>348.66300000002957</v>
          </cell>
          <cell r="CL323">
            <v>375.29100000008475</v>
          </cell>
          <cell r="CM323">
            <v>398.77999999996973</v>
          </cell>
          <cell r="CN323">
            <v>460.60630000004312</v>
          </cell>
          <cell r="CO323">
            <v>40.269449999963399</v>
          </cell>
          <cell r="CP323">
            <v>-224.11670000001322</v>
          </cell>
          <cell r="CQ323">
            <v>-86.665299999935087</v>
          </cell>
          <cell r="CR323">
            <v>-177.42945499904454</v>
          </cell>
          <cell r="CS323">
            <v>-309.23409999994328</v>
          </cell>
          <cell r="CT323">
            <v>-251.4252999999444</v>
          </cell>
          <cell r="CU323">
            <v>-261.21939999994356</v>
          </cell>
          <cell r="CV323">
            <v>-201.0329999999376</v>
          </cell>
          <cell r="CW323">
            <v>-27.927800000004936</v>
          </cell>
          <cell r="CX323">
            <v>136.24900000003981</v>
          </cell>
          <cell r="CY323">
            <v>416.37509999994654</v>
          </cell>
          <cell r="CZ323">
            <v>378.58439999999246</v>
          </cell>
          <cell r="DA323">
            <v>282.98660000000382</v>
          </cell>
          <cell r="DB323">
            <v>45.606145000085235</v>
          </cell>
          <cell r="DC323">
            <v>-231.21840000001248</v>
          </cell>
          <cell r="DD323">
            <v>-155.17270000005374</v>
          </cell>
          <cell r="DE323">
            <v>-74.430799999274313</v>
          </cell>
          <cell r="DF323">
            <v>-240.09769999992568</v>
          </cell>
          <cell r="DG323">
            <v>-237.59209999995073</v>
          </cell>
          <cell r="DH323">
            <v>-317.33049999986542</v>
          </cell>
          <cell r="DI323">
            <v>-256.7951999999932</v>
          </cell>
          <cell r="DJ323">
            <v>27.861299999989569</v>
          </cell>
          <cell r="DK323">
            <v>174.72630000000936</v>
          </cell>
          <cell r="DL323">
            <v>446.84500000020489</v>
          </cell>
          <cell r="DM323">
            <v>339.248399999924</v>
          </cell>
          <cell r="DN323">
            <v>366.65700000000652</v>
          </cell>
          <cell r="DO323">
            <v>39.522900000039954</v>
          </cell>
          <cell r="DP323">
            <v>-313.43419999995967</v>
          </cell>
          <cell r="DQ323">
            <v>-104.04199999995762</v>
          </cell>
          <cell r="DR323">
            <v>-397.96226000017487</v>
          </cell>
          <cell r="DS323">
            <v>-29.984899999995832</v>
          </cell>
          <cell r="DT323">
            <v>-221.12170000001788</v>
          </cell>
          <cell r="DU323">
            <v>-252.18280000000959</v>
          </cell>
          <cell r="DV323">
            <v>-340.55020000002696</v>
          </cell>
          <cell r="DW323">
            <v>-46.097899999978836</v>
          </cell>
          <cell r="DX323">
            <v>188.72329999998328</v>
          </cell>
          <cell r="DY323">
            <v>22.159740000017337</v>
          </cell>
          <cell r="DZ323">
            <v>234.8414000000048</v>
          </cell>
          <cell r="EA323">
            <v>106.48340000002645</v>
          </cell>
          <cell r="EB323">
            <v>-44.212700000003679</v>
          </cell>
          <cell r="EC323">
            <v>-83.030500000022585</v>
          </cell>
          <cell r="ED323">
            <v>67.010600000008708</v>
          </cell>
          <cell r="EE323">
            <v>0</v>
          </cell>
        </row>
        <row r="324">
          <cell r="F324" t="str">
            <v>=</v>
          </cell>
          <cell r="G324" t="str">
            <v>=</v>
          </cell>
          <cell r="H324" t="str">
            <v>=</v>
          </cell>
          <cell r="I324" t="str">
            <v>=</v>
          </cell>
          <cell r="J324" t="str">
            <v>=</v>
          </cell>
          <cell r="K324" t="str">
            <v>=</v>
          </cell>
          <cell r="L324" t="str">
            <v>=</v>
          </cell>
          <cell r="M324" t="str">
            <v>=</v>
          </cell>
          <cell r="N324" t="str">
            <v>=</v>
          </cell>
          <cell r="O324" t="str">
            <v>=</v>
          </cell>
          <cell r="P324" t="str">
            <v>=</v>
          </cell>
          <cell r="Q324" t="str">
            <v>=</v>
          </cell>
          <cell r="R324" t="str">
            <v>=</v>
          </cell>
          <cell r="S324" t="str">
            <v>=</v>
          </cell>
          <cell r="T324" t="str">
            <v>=</v>
          </cell>
          <cell r="U324" t="str">
            <v>=</v>
          </cell>
          <cell r="V324" t="str">
            <v>=</v>
          </cell>
          <cell r="W324" t="str">
            <v>=</v>
          </cell>
          <cell r="X324" t="str">
            <v>=</v>
          </cell>
          <cell r="Y324" t="str">
            <v>=</v>
          </cell>
          <cell r="Z324" t="str">
            <v>=</v>
          </cell>
          <cell r="AA324" t="str">
            <v>=</v>
          </cell>
          <cell r="AB324" t="str">
            <v>=</v>
          </cell>
          <cell r="AC324" t="str">
            <v>=</v>
          </cell>
          <cell r="AD324" t="str">
            <v>=</v>
          </cell>
          <cell r="AE324" t="str">
            <v>=</v>
          </cell>
          <cell r="AF324" t="str">
            <v>=</v>
          </cell>
          <cell r="AG324" t="str">
            <v>=</v>
          </cell>
          <cell r="AH324" t="str">
            <v>=</v>
          </cell>
          <cell r="AI324" t="str">
            <v>=</v>
          </cell>
          <cell r="AJ324" t="str">
            <v>=</v>
          </cell>
          <cell r="AK324" t="str">
            <v>=</v>
          </cell>
          <cell r="AL324" t="str">
            <v>=</v>
          </cell>
          <cell r="AM324" t="str">
            <v>=</v>
          </cell>
          <cell r="AN324" t="str">
            <v>=</v>
          </cell>
          <cell r="AO324" t="str">
            <v>=</v>
          </cell>
          <cell r="AP324" t="str">
            <v>=</v>
          </cell>
          <cell r="AQ324" t="str">
            <v>=</v>
          </cell>
          <cell r="AR324" t="str">
            <v>=</v>
          </cell>
          <cell r="AS324" t="str">
            <v>=</v>
          </cell>
          <cell r="AT324" t="str">
            <v>=</v>
          </cell>
          <cell r="AU324" t="str">
            <v>=</v>
          </cell>
          <cell r="AV324" t="str">
            <v>=</v>
          </cell>
          <cell r="AW324" t="str">
            <v>=</v>
          </cell>
          <cell r="AX324" t="str">
            <v>=</v>
          </cell>
          <cell r="AY324" t="str">
            <v>=</v>
          </cell>
          <cell r="AZ324" t="str">
            <v>=</v>
          </cell>
          <cell r="BA324" t="str">
            <v>=</v>
          </cell>
          <cell r="BB324" t="str">
            <v>=</v>
          </cell>
          <cell r="BC324" t="str">
            <v>=</v>
          </cell>
          <cell r="BD324" t="str">
            <v>=</v>
          </cell>
          <cell r="BE324" t="str">
            <v>=</v>
          </cell>
          <cell r="BF324" t="str">
            <v>=</v>
          </cell>
          <cell r="BG324" t="str">
            <v>=</v>
          </cell>
          <cell r="BH324" t="str">
            <v>=</v>
          </cell>
          <cell r="BI324" t="str">
            <v>=</v>
          </cell>
          <cell r="BJ324" t="str">
            <v>=</v>
          </cell>
          <cell r="BK324" t="str">
            <v>=</v>
          </cell>
          <cell r="BL324" t="str">
            <v>=</v>
          </cell>
          <cell r="BM324" t="str">
            <v>=</v>
          </cell>
          <cell r="BN324" t="str">
            <v>=</v>
          </cell>
          <cell r="BO324" t="str">
            <v>=</v>
          </cell>
          <cell r="BP324" t="str">
            <v>=</v>
          </cell>
          <cell r="BQ324" t="str">
            <v>=</v>
          </cell>
          <cell r="BR324" t="str">
            <v>=</v>
          </cell>
          <cell r="BS324" t="str">
            <v>=</v>
          </cell>
          <cell r="BT324" t="str">
            <v>=</v>
          </cell>
          <cell r="BU324" t="str">
            <v>=</v>
          </cell>
          <cell r="BV324" t="str">
            <v>=</v>
          </cell>
          <cell r="BW324" t="str">
            <v>=</v>
          </cell>
          <cell r="BX324" t="str">
            <v>=</v>
          </cell>
          <cell r="BY324" t="str">
            <v>=</v>
          </cell>
          <cell r="BZ324" t="str">
            <v>=</v>
          </cell>
          <cell r="CA324" t="str">
            <v>=</v>
          </cell>
          <cell r="CB324" t="str">
            <v>=</v>
          </cell>
          <cell r="CC324" t="str">
            <v>=</v>
          </cell>
          <cell r="CD324" t="str">
            <v>=</v>
          </cell>
          <cell r="CE324" t="str">
            <v>=</v>
          </cell>
          <cell r="CF324" t="str">
            <v>=</v>
          </cell>
          <cell r="CG324" t="str">
            <v>=</v>
          </cell>
          <cell r="CH324" t="str">
            <v>=</v>
          </cell>
          <cell r="CI324" t="str">
            <v>=</v>
          </cell>
          <cell r="CJ324" t="str">
            <v>=</v>
          </cell>
          <cell r="CK324" t="str">
            <v>=</v>
          </cell>
          <cell r="CL324" t="str">
            <v>=</v>
          </cell>
          <cell r="CM324" t="str">
            <v>=</v>
          </cell>
          <cell r="CN324" t="str">
            <v>=</v>
          </cell>
          <cell r="CO324" t="str">
            <v>=</v>
          </cell>
          <cell r="CP324" t="str">
            <v>=</v>
          </cell>
          <cell r="CQ324" t="str">
            <v>=</v>
          </cell>
          <cell r="CR324" t="str">
            <v>=</v>
          </cell>
          <cell r="CS324" t="str">
            <v>=</v>
          </cell>
          <cell r="CT324" t="str">
            <v>=</v>
          </cell>
          <cell r="CU324" t="str">
            <v>=</v>
          </cell>
          <cell r="CV324" t="str">
            <v>=</v>
          </cell>
          <cell r="CW324" t="str">
            <v>=</v>
          </cell>
          <cell r="CX324" t="str">
            <v>=</v>
          </cell>
          <cell r="CY324" t="str">
            <v>=</v>
          </cell>
          <cell r="CZ324" t="str">
            <v>=</v>
          </cell>
          <cell r="DA324" t="str">
            <v>=</v>
          </cell>
          <cell r="DB324" t="str">
            <v>=</v>
          </cell>
          <cell r="DC324" t="str">
            <v>=</v>
          </cell>
          <cell r="DD324" t="str">
            <v>=</v>
          </cell>
          <cell r="DE324" t="str">
            <v>=</v>
          </cell>
          <cell r="DF324" t="str">
            <v>=</v>
          </cell>
          <cell r="DG324" t="str">
            <v>=</v>
          </cell>
          <cell r="DH324" t="str">
            <v>=</v>
          </cell>
          <cell r="DI324" t="str">
            <v>=</v>
          </cell>
          <cell r="DJ324" t="str">
            <v>=</v>
          </cell>
          <cell r="DK324" t="str">
            <v>=</v>
          </cell>
          <cell r="DL324" t="str">
            <v>=</v>
          </cell>
          <cell r="DM324" t="str">
            <v>=</v>
          </cell>
          <cell r="DN324" t="str">
            <v>=</v>
          </cell>
          <cell r="DO324" t="str">
            <v>=</v>
          </cell>
          <cell r="DP324" t="str">
            <v>=</v>
          </cell>
          <cell r="DQ324" t="str">
            <v>=</v>
          </cell>
          <cell r="DR324" t="str">
            <v>=</v>
          </cell>
          <cell r="DS324" t="str">
            <v>=</v>
          </cell>
          <cell r="DT324" t="str">
            <v>=</v>
          </cell>
          <cell r="DU324" t="str">
            <v>=</v>
          </cell>
          <cell r="DV324" t="str">
            <v>=</v>
          </cell>
          <cell r="DW324" t="str">
            <v>=</v>
          </cell>
          <cell r="DX324" t="str">
            <v>=</v>
          </cell>
          <cell r="DY324" t="str">
            <v>=</v>
          </cell>
          <cell r="DZ324" t="str">
            <v>=</v>
          </cell>
          <cell r="EA324" t="str">
            <v>=</v>
          </cell>
          <cell r="EB324" t="str">
            <v>=</v>
          </cell>
          <cell r="EC324" t="str">
            <v>=</v>
          </cell>
          <cell r="ED324" t="str">
            <v>=</v>
          </cell>
        </row>
        <row r="325">
          <cell r="F325">
            <v>-216.53042270056903</v>
          </cell>
          <cell r="G325">
            <v>-34.424457000568509</v>
          </cell>
          <cell r="H325">
            <v>111.63710569962859</v>
          </cell>
          <cell r="I325">
            <v>-176.90400000009686</v>
          </cell>
          <cell r="J325">
            <v>157.41029999963939</v>
          </cell>
          <cell r="K325">
            <v>105.04200000036508</v>
          </cell>
          <cell r="L325">
            <v>299.38709999993443</v>
          </cell>
          <cell r="M325">
            <v>177.33399999979883</v>
          </cell>
          <cell r="N325">
            <v>337.51240000035614</v>
          </cell>
          <cell r="O325">
            <v>23.543499999679625</v>
          </cell>
          <cell r="P325">
            <v>-60.608134999871254</v>
          </cell>
          <cell r="Q325">
            <v>-105.99374349974096</v>
          </cell>
          <cell r="R325">
            <v>-17.861068703234196</v>
          </cell>
          <cell r="S325">
            <v>-288.11436299979687</v>
          </cell>
          <cell r="T325">
            <v>-181.8898999998346</v>
          </cell>
          <cell r="U325">
            <v>-122.31680000014603</v>
          </cell>
          <cell r="V325">
            <v>-117.84659999981523</v>
          </cell>
          <cell r="W325">
            <v>33.085799999535084</v>
          </cell>
          <cell r="X325">
            <v>97.502299999818206</v>
          </cell>
          <cell r="Y325">
            <v>326.80250000022352</v>
          </cell>
          <cell r="Z325">
            <v>379.80799999926239</v>
          </cell>
          <cell r="AA325">
            <v>443.54600000008941</v>
          </cell>
          <cell r="AB325">
            <v>-81.789259999990463</v>
          </cell>
          <cell r="AC325">
            <v>-380.60904571041465</v>
          </cell>
          <cell r="AD325">
            <v>-126.03970000054687</v>
          </cell>
          <cell r="AE325">
            <v>-584.37539999932051</v>
          </cell>
          <cell r="AF325">
            <v>-431.31600000057369</v>
          </cell>
          <cell r="AG325">
            <v>-382.96420000027865</v>
          </cell>
          <cell r="AH325">
            <v>-263.42750000022352</v>
          </cell>
          <cell r="AI325">
            <v>-216.62540000025183</v>
          </cell>
          <cell r="AJ325">
            <v>70.35010000038892</v>
          </cell>
          <cell r="AK325">
            <v>106.09499999973923</v>
          </cell>
          <cell r="AL325">
            <v>392.40659999940544</v>
          </cell>
          <cell r="AM325">
            <v>367.57900000084192</v>
          </cell>
          <cell r="AN325">
            <v>715.44059999939054</v>
          </cell>
          <cell r="AO325">
            <v>37.375700000673532</v>
          </cell>
          <cell r="AP325">
            <v>-414.66940000001341</v>
          </cell>
          <cell r="AQ325">
            <v>-564.61990000028163</v>
          </cell>
          <cell r="AR325">
            <v>-1162.5912999883294</v>
          </cell>
          <cell r="AS325">
            <v>-558.39630000013858</v>
          </cell>
          <cell r="AT325">
            <v>-441.0207000002265</v>
          </cell>
          <cell r="AU325">
            <v>-308.375</v>
          </cell>
          <cell r="AV325">
            <v>-337.23659999947995</v>
          </cell>
          <cell r="AW325">
            <v>46.804299999959767</v>
          </cell>
          <cell r="AX325">
            <v>143.04350000061095</v>
          </cell>
          <cell r="AY325">
            <v>469.93410000018775</v>
          </cell>
          <cell r="AZ325">
            <v>393.06729999929667</v>
          </cell>
          <cell r="BA325">
            <v>139.12860000040382</v>
          </cell>
          <cell r="BB325">
            <v>-25.573000000789762</v>
          </cell>
          <cell r="BC325">
            <v>-314.80750000011176</v>
          </cell>
          <cell r="BD325">
            <v>-369.16000000014901</v>
          </cell>
          <cell r="BE325">
            <v>-188.64260001480579</v>
          </cell>
          <cell r="BF325">
            <v>-422.9605000000447</v>
          </cell>
          <cell r="BG325">
            <v>-378.08030000049621</v>
          </cell>
          <cell r="BH325">
            <v>-325.710199999623</v>
          </cell>
          <cell r="BI325">
            <v>-167.67770000081509</v>
          </cell>
          <cell r="BJ325">
            <v>27.46820000000298</v>
          </cell>
          <cell r="BK325">
            <v>29.517399999313056</v>
          </cell>
          <cell r="BL325">
            <v>476.33229999989271</v>
          </cell>
          <cell r="BM325">
            <v>382.48759999964386</v>
          </cell>
          <cell r="BN325">
            <v>482.29809999931604</v>
          </cell>
          <cell r="BO325">
            <v>17.896900000050664</v>
          </cell>
          <cell r="BP325">
            <v>-434.19540000054985</v>
          </cell>
          <cell r="BQ325">
            <v>123.98100000061095</v>
          </cell>
          <cell r="BR325">
            <v>-551.07594600319862</v>
          </cell>
          <cell r="BS325">
            <v>-312.97059999965131</v>
          </cell>
          <cell r="BT325">
            <v>-179.24679999984801</v>
          </cell>
          <cell r="BU325">
            <v>-217.35149999987334</v>
          </cell>
          <cell r="BV325">
            <v>-82.950000000186265</v>
          </cell>
          <cell r="BW325">
            <v>31.236399999819696</v>
          </cell>
          <cell r="BX325">
            <v>28.863700000569224</v>
          </cell>
          <cell r="BY325">
            <v>323.33239999972284</v>
          </cell>
          <cell r="BZ325">
            <v>229.90139999985695</v>
          </cell>
          <cell r="CA325">
            <v>430.7066000001505</v>
          </cell>
          <cell r="CB325">
            <v>18.738454000093043</v>
          </cell>
          <cell r="CC325">
            <v>-242.60599999967963</v>
          </cell>
          <cell r="CD325">
            <v>-578.72999999951571</v>
          </cell>
          <cell r="CE325">
            <v>279.34355001151562</v>
          </cell>
          <cell r="CF325">
            <v>-264.91299999970943</v>
          </cell>
          <cell r="CG325">
            <v>-368.73330000042915</v>
          </cell>
          <cell r="CH325">
            <v>-167.01229999959469</v>
          </cell>
          <cell r="CI325">
            <v>-222.78799999970943</v>
          </cell>
          <cell r="CJ325">
            <v>-10.037599999457598</v>
          </cell>
          <cell r="CK325">
            <v>348.66299999970943</v>
          </cell>
          <cell r="CL325">
            <v>375.29100000020117</v>
          </cell>
          <cell r="CM325">
            <v>398.78000000026077</v>
          </cell>
          <cell r="CN325">
            <v>460.60630000010133</v>
          </cell>
          <cell r="CO325">
            <v>40.269449999555945</v>
          </cell>
          <cell r="CP325">
            <v>-224.11670000012964</v>
          </cell>
          <cell r="CQ325">
            <v>-86.665299999527633</v>
          </cell>
          <cell r="CR325">
            <v>-177.42945498973131</v>
          </cell>
          <cell r="CS325">
            <v>-309.23410000000149</v>
          </cell>
          <cell r="CT325">
            <v>-251.42529999930412</v>
          </cell>
          <cell r="CU325">
            <v>-261.21939999982715</v>
          </cell>
          <cell r="CV325">
            <v>-201.03299999982119</v>
          </cell>
          <cell r="CW325">
            <v>-27.927799999713898</v>
          </cell>
          <cell r="CX325">
            <v>136.24899999983609</v>
          </cell>
          <cell r="CY325">
            <v>416.37510000076145</v>
          </cell>
          <cell r="CZ325">
            <v>378.58439999911934</v>
          </cell>
          <cell r="DA325">
            <v>282.98660000041127</v>
          </cell>
          <cell r="DB325">
            <v>45.606145000085235</v>
          </cell>
          <cell r="DC325">
            <v>-231.21840000059456</v>
          </cell>
          <cell r="DD325">
            <v>-155.17269999999553</v>
          </cell>
          <cell r="DE325">
            <v>-74.430800005793571</v>
          </cell>
          <cell r="DF325">
            <v>-240.09769999980927</v>
          </cell>
          <cell r="DG325">
            <v>-237.59210000000894</v>
          </cell>
          <cell r="DH325">
            <v>-317.33050000015646</v>
          </cell>
          <cell r="DI325">
            <v>-256.79519999958575</v>
          </cell>
          <cell r="DJ325">
            <v>27.861299999989569</v>
          </cell>
          <cell r="DK325">
            <v>174.72630000021309</v>
          </cell>
          <cell r="DL325">
            <v>446.84499999973923</v>
          </cell>
          <cell r="DM325">
            <v>339.248399999924</v>
          </cell>
          <cell r="DN325">
            <v>366.65699999965727</v>
          </cell>
          <cell r="DO325">
            <v>39.522899999283254</v>
          </cell>
          <cell r="DP325">
            <v>-313.43420000001788</v>
          </cell>
          <cell r="DQ325">
            <v>-104.04199999943376</v>
          </cell>
          <cell r="DR325">
            <v>-397.96226001530886</v>
          </cell>
          <cell r="DS325">
            <v>-29.984900000505149</v>
          </cell>
          <cell r="DT325">
            <v>-221.12170000001788</v>
          </cell>
          <cell r="DU325">
            <v>-252.18280000053346</v>
          </cell>
          <cell r="DV325">
            <v>-340.55020000040531</v>
          </cell>
          <cell r="DW325">
            <v>-46.097899999469519</v>
          </cell>
          <cell r="DX325">
            <v>188.72329999972135</v>
          </cell>
          <cell r="DY325">
            <v>22.159740000031888</v>
          </cell>
          <cell r="DZ325">
            <v>234.84140000026673</v>
          </cell>
          <cell r="EA325">
            <v>106.48340000025928</v>
          </cell>
          <cell r="EB325">
            <v>-44.212700000032783</v>
          </cell>
          <cell r="EC325">
            <v>-83.030499999411404</v>
          </cell>
          <cell r="ED325">
            <v>67.010599999688566</v>
          </cell>
          <cell r="EE325">
            <v>0</v>
          </cell>
        </row>
        <row r="326">
          <cell r="F326" t="str">
            <v>=</v>
          </cell>
          <cell r="G326" t="str">
            <v>=</v>
          </cell>
          <cell r="H326" t="str">
            <v>=</v>
          </cell>
          <cell r="I326" t="str">
            <v>=</v>
          </cell>
          <cell r="J326" t="str">
            <v>=</v>
          </cell>
          <cell r="K326" t="str">
            <v>=</v>
          </cell>
          <cell r="L326" t="str">
            <v>=</v>
          </cell>
          <cell r="M326" t="str">
            <v>=</v>
          </cell>
          <cell r="N326" t="str">
            <v>=</v>
          </cell>
          <cell r="O326" t="str">
            <v>=</v>
          </cell>
          <cell r="P326" t="str">
            <v>=</v>
          </cell>
          <cell r="Q326" t="str">
            <v>=</v>
          </cell>
          <cell r="R326" t="str">
            <v>=</v>
          </cell>
          <cell r="S326" t="str">
            <v>=</v>
          </cell>
          <cell r="T326" t="str">
            <v>=</v>
          </cell>
          <cell r="U326" t="str">
            <v>=</v>
          </cell>
          <cell r="V326" t="str">
            <v>=</v>
          </cell>
          <cell r="W326" t="str">
            <v>=</v>
          </cell>
          <cell r="X326" t="str">
            <v>=</v>
          </cell>
          <cell r="Y326" t="str">
            <v>=</v>
          </cell>
          <cell r="Z326" t="str">
            <v>=</v>
          </cell>
          <cell r="AA326" t="str">
            <v>=</v>
          </cell>
          <cell r="AB326" t="str">
            <v>=</v>
          </cell>
          <cell r="AC326" t="str">
            <v>=</v>
          </cell>
          <cell r="AD326" t="str">
            <v>=</v>
          </cell>
          <cell r="AE326" t="str">
            <v>=</v>
          </cell>
          <cell r="AF326" t="str">
            <v>=</v>
          </cell>
          <cell r="AG326" t="str">
            <v>=</v>
          </cell>
          <cell r="AH326" t="str">
            <v>=</v>
          </cell>
          <cell r="AI326" t="str">
            <v>=</v>
          </cell>
          <cell r="AJ326" t="str">
            <v>=</v>
          </cell>
          <cell r="AK326" t="str">
            <v>=</v>
          </cell>
          <cell r="AL326" t="str">
            <v>=</v>
          </cell>
          <cell r="AM326" t="str">
            <v>=</v>
          </cell>
          <cell r="AN326" t="str">
            <v>=</v>
          </cell>
          <cell r="AO326" t="str">
            <v>=</v>
          </cell>
          <cell r="AP326" t="str">
            <v>=</v>
          </cell>
          <cell r="AQ326" t="str">
            <v>=</v>
          </cell>
          <cell r="AR326" t="str">
            <v>=</v>
          </cell>
          <cell r="AS326" t="str">
            <v>=</v>
          </cell>
          <cell r="AT326" t="str">
            <v>=</v>
          </cell>
          <cell r="AU326" t="str">
            <v>=</v>
          </cell>
          <cell r="AV326" t="str">
            <v>=</v>
          </cell>
          <cell r="AW326" t="str">
            <v>=</v>
          </cell>
          <cell r="AX326" t="str">
            <v>=</v>
          </cell>
          <cell r="AY326" t="str">
            <v>=</v>
          </cell>
          <cell r="AZ326" t="str">
            <v>=</v>
          </cell>
          <cell r="BA326" t="str">
            <v>=</v>
          </cell>
          <cell r="BB326" t="str">
            <v>=</v>
          </cell>
          <cell r="BC326" t="str">
            <v>=</v>
          </cell>
          <cell r="BD326" t="str">
            <v>=</v>
          </cell>
          <cell r="BE326" t="str">
            <v>=</v>
          </cell>
          <cell r="BF326" t="str">
            <v>=</v>
          </cell>
          <cell r="BG326" t="str">
            <v>=</v>
          </cell>
          <cell r="BH326" t="str">
            <v>=</v>
          </cell>
          <cell r="BI326" t="str">
            <v>=</v>
          </cell>
          <cell r="BJ326" t="str">
            <v>=</v>
          </cell>
          <cell r="BK326" t="str">
            <v>=</v>
          </cell>
          <cell r="BL326" t="str">
            <v>=</v>
          </cell>
          <cell r="BM326" t="str">
            <v>=</v>
          </cell>
          <cell r="BN326" t="str">
            <v>=</v>
          </cell>
          <cell r="BO326" t="str">
            <v>=</v>
          </cell>
          <cell r="BP326" t="str">
            <v>=</v>
          </cell>
          <cell r="BQ326" t="str">
            <v>=</v>
          </cell>
          <cell r="BR326" t="str">
            <v>=</v>
          </cell>
          <cell r="BS326" t="str">
            <v>=</v>
          </cell>
          <cell r="BT326" t="str">
            <v>=</v>
          </cell>
          <cell r="BU326" t="str">
            <v>=</v>
          </cell>
          <cell r="BV326" t="str">
            <v>=</v>
          </cell>
          <cell r="BW326" t="str">
            <v>=</v>
          </cell>
          <cell r="BX326" t="str">
            <v>=</v>
          </cell>
          <cell r="BY326" t="str">
            <v>=</v>
          </cell>
          <cell r="BZ326" t="str">
            <v>=</v>
          </cell>
          <cell r="CA326" t="str">
            <v>=</v>
          </cell>
          <cell r="CB326" t="str">
            <v>=</v>
          </cell>
          <cell r="CC326" t="str">
            <v>=</v>
          </cell>
          <cell r="CD326" t="str">
            <v>=</v>
          </cell>
          <cell r="CE326" t="str">
            <v>=</v>
          </cell>
          <cell r="CF326" t="str">
            <v>=</v>
          </cell>
          <cell r="CG326" t="str">
            <v>=</v>
          </cell>
          <cell r="CH326" t="str">
            <v>=</v>
          </cell>
          <cell r="CI326" t="str">
            <v>=</v>
          </cell>
          <cell r="CJ326" t="str">
            <v>=</v>
          </cell>
          <cell r="CK326" t="str">
            <v>=</v>
          </cell>
          <cell r="CL326" t="str">
            <v>=</v>
          </cell>
          <cell r="CM326" t="str">
            <v>=</v>
          </cell>
          <cell r="CN326" t="str">
            <v>=</v>
          </cell>
          <cell r="CO326" t="str">
            <v>=</v>
          </cell>
          <cell r="CP326" t="str">
            <v>=</v>
          </cell>
          <cell r="CQ326" t="str">
            <v>=</v>
          </cell>
          <cell r="CR326" t="str">
            <v>=</v>
          </cell>
          <cell r="CS326" t="str">
            <v>=</v>
          </cell>
          <cell r="CT326" t="str">
            <v>=</v>
          </cell>
          <cell r="CU326" t="str">
            <v>=</v>
          </cell>
          <cell r="CV326" t="str">
            <v>=</v>
          </cell>
          <cell r="CW326" t="str">
            <v>=</v>
          </cell>
          <cell r="CX326" t="str">
            <v>=</v>
          </cell>
          <cell r="CY326" t="str">
            <v>=</v>
          </cell>
          <cell r="CZ326" t="str">
            <v>=</v>
          </cell>
          <cell r="DA326" t="str">
            <v>=</v>
          </cell>
          <cell r="DB326" t="str">
            <v>=</v>
          </cell>
          <cell r="DC326" t="str">
            <v>=</v>
          </cell>
          <cell r="DD326" t="str">
            <v>=</v>
          </cell>
          <cell r="DE326" t="str">
            <v>=</v>
          </cell>
          <cell r="DF326" t="str">
            <v>=</v>
          </cell>
          <cell r="DG326" t="str">
            <v>=</v>
          </cell>
          <cell r="DH326" t="str">
            <v>=</v>
          </cell>
          <cell r="DI326" t="str">
            <v>=</v>
          </cell>
          <cell r="DJ326" t="str">
            <v>=</v>
          </cell>
          <cell r="DK326" t="str">
            <v>=</v>
          </cell>
          <cell r="DL326" t="str">
            <v>=</v>
          </cell>
          <cell r="DM326" t="str">
            <v>=</v>
          </cell>
          <cell r="DN326" t="str">
            <v>=</v>
          </cell>
          <cell r="DO326" t="str">
            <v>=</v>
          </cell>
          <cell r="DP326" t="str">
            <v>=</v>
          </cell>
          <cell r="DQ326" t="str">
            <v>=</v>
          </cell>
          <cell r="DR326" t="str">
            <v>=</v>
          </cell>
          <cell r="DS326" t="str">
            <v>=</v>
          </cell>
          <cell r="DT326" t="str">
            <v>=</v>
          </cell>
          <cell r="DU326" t="str">
            <v>=</v>
          </cell>
          <cell r="DV326" t="str">
            <v>=</v>
          </cell>
          <cell r="DW326" t="str">
            <v>=</v>
          </cell>
          <cell r="DX326" t="str">
            <v>=</v>
          </cell>
          <cell r="DY326" t="str">
            <v>=</v>
          </cell>
          <cell r="DZ326" t="str">
            <v>=</v>
          </cell>
          <cell r="EA326" t="str">
            <v>=</v>
          </cell>
          <cell r="EB326" t="str">
            <v>=</v>
          </cell>
          <cell r="EC326" t="str">
            <v>=</v>
          </cell>
          <cell r="ED326" t="str">
            <v>=</v>
          </cell>
        </row>
        <row r="327">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row>
        <row r="328">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row>
        <row r="329">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row>
        <row r="330">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row>
        <row r="331">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row>
        <row r="332">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row>
        <row r="333">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row>
        <row r="334">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row>
        <row r="335">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row>
        <row r="336">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row>
        <row r="337">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row>
        <row r="338">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row>
        <row r="339">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row>
        <row r="340">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row>
        <row r="341">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row>
        <row r="342">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row>
        <row r="343">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row>
        <row r="344">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row>
        <row r="345">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row>
        <row r="346">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row>
        <row r="347">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row>
        <row r="348">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row>
        <row r="349">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row>
        <row r="350">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row>
        <row r="351">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row>
        <row r="352">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row>
        <row r="353">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row>
        <row r="354">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row>
        <row r="355">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row>
        <row r="356">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row>
        <row r="357">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row>
        <row r="358">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v>0</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row>
        <row r="359">
          <cell r="F359">
            <v>2064.39</v>
          </cell>
          <cell r="G359">
            <v>1806.97</v>
          </cell>
          <cell r="H359">
            <v>2109.59</v>
          </cell>
          <cell r="I359">
            <v>1813.23</v>
          </cell>
          <cell r="J359">
            <v>1789.22</v>
          </cell>
          <cell r="K359">
            <v>2245.64</v>
          </cell>
          <cell r="L359">
            <v>2583.9</v>
          </cell>
          <cell r="M359">
            <v>2688.27</v>
          </cell>
          <cell r="N359">
            <v>2638.25</v>
          </cell>
          <cell r="O359">
            <v>2527.7199999999998</v>
          </cell>
          <cell r="P359">
            <v>2521.9</v>
          </cell>
          <cell r="Q359">
            <v>2481.9</v>
          </cell>
          <cell r="R359">
            <v>27190.870000000003</v>
          </cell>
          <cell r="S359">
            <v>2064.39</v>
          </cell>
          <cell r="T359">
            <v>1726.86</v>
          </cell>
          <cell r="U359">
            <v>2109.59</v>
          </cell>
          <cell r="V359">
            <v>1813.23</v>
          </cell>
          <cell r="W359">
            <v>1789.22</v>
          </cell>
          <cell r="X359">
            <v>2245.64</v>
          </cell>
          <cell r="Y359">
            <v>2583.9</v>
          </cell>
          <cell r="Z359">
            <v>2688.27</v>
          </cell>
          <cell r="AA359">
            <v>2638.25</v>
          </cell>
          <cell r="AB359">
            <v>2527.7199999999998</v>
          </cell>
          <cell r="AC359">
            <v>2521.9</v>
          </cell>
          <cell r="AD359">
            <v>2481.9</v>
          </cell>
          <cell r="AE359">
            <v>27190.870000000003</v>
          </cell>
          <cell r="AF359">
            <v>2064.39</v>
          </cell>
          <cell r="AG359">
            <v>1726.86</v>
          </cell>
          <cell r="AH359">
            <v>2109.59</v>
          </cell>
          <cell r="AI359">
            <v>1813.23</v>
          </cell>
          <cell r="AJ359">
            <v>1789.22</v>
          </cell>
          <cell r="AK359">
            <v>2245.64</v>
          </cell>
          <cell r="AL359">
            <v>2583.9</v>
          </cell>
          <cell r="AM359">
            <v>2688.27</v>
          </cell>
          <cell r="AN359">
            <v>2638.25</v>
          </cell>
          <cell r="AO359">
            <v>2527.7199999999998</v>
          </cell>
          <cell r="AP359">
            <v>2521.9</v>
          </cell>
          <cell r="AQ359">
            <v>2481.9</v>
          </cell>
          <cell r="AR359">
            <v>27190.870000000003</v>
          </cell>
          <cell r="AS359">
            <v>2064.39</v>
          </cell>
          <cell r="AT359">
            <v>1726.86</v>
          </cell>
          <cell r="AU359">
            <v>2109.59</v>
          </cell>
          <cell r="AV359">
            <v>1813.23</v>
          </cell>
          <cell r="AW359">
            <v>1789.22</v>
          </cell>
          <cell r="AX359">
            <v>2245.64</v>
          </cell>
          <cell r="AY359">
            <v>2583.9</v>
          </cell>
          <cell r="AZ359">
            <v>2688.27</v>
          </cell>
          <cell r="BA359">
            <v>2638.25</v>
          </cell>
          <cell r="BB359">
            <v>2527.7199999999998</v>
          </cell>
          <cell r="BC359">
            <v>2521.9</v>
          </cell>
          <cell r="BD359">
            <v>2481.9</v>
          </cell>
          <cell r="BE359">
            <v>27270.980000000003</v>
          </cell>
          <cell r="BF359">
            <v>2064.39</v>
          </cell>
          <cell r="BG359">
            <v>1806.97</v>
          </cell>
          <cell r="BH359">
            <v>2109.59</v>
          </cell>
          <cell r="BI359">
            <v>1813.23</v>
          </cell>
          <cell r="BJ359">
            <v>1789.22</v>
          </cell>
          <cell r="BK359">
            <v>2245.64</v>
          </cell>
          <cell r="BL359">
            <v>2583.9</v>
          </cell>
          <cell r="BM359">
            <v>2688.27</v>
          </cell>
          <cell r="BN359">
            <v>2638.25</v>
          </cell>
          <cell r="BO359">
            <v>2527.7199999999998</v>
          </cell>
          <cell r="BP359">
            <v>2521.9</v>
          </cell>
          <cell r="BQ359">
            <v>2481.9</v>
          </cell>
          <cell r="BR359">
            <v>27190.870000000003</v>
          </cell>
          <cell r="BS359">
            <v>2064.39</v>
          </cell>
          <cell r="BT359">
            <v>1726.86</v>
          </cell>
          <cell r="BU359">
            <v>2109.59</v>
          </cell>
          <cell r="BV359">
            <v>1813.23</v>
          </cell>
          <cell r="BW359">
            <v>1789.22</v>
          </cell>
          <cell r="BX359">
            <v>2245.64</v>
          </cell>
          <cell r="BY359">
            <v>2583.9</v>
          </cell>
          <cell r="BZ359">
            <v>2688.27</v>
          </cell>
          <cell r="CA359">
            <v>2638.25</v>
          </cell>
          <cell r="CB359">
            <v>2527.7199999999998</v>
          </cell>
          <cell r="CC359">
            <v>2521.9</v>
          </cell>
          <cell r="CD359">
            <v>2481.9</v>
          </cell>
          <cell r="CE359">
            <v>27190.870000000003</v>
          </cell>
          <cell r="CF359">
            <v>2064.39</v>
          </cell>
          <cell r="CG359">
            <v>1726.86</v>
          </cell>
          <cell r="CH359">
            <v>2109.59</v>
          </cell>
          <cell r="CI359">
            <v>1813.23</v>
          </cell>
          <cell r="CJ359">
            <v>1789.22</v>
          </cell>
          <cell r="CK359">
            <v>2245.64</v>
          </cell>
          <cell r="CL359">
            <v>2583.9</v>
          </cell>
          <cell r="CM359">
            <v>2688.27</v>
          </cell>
          <cell r="CN359">
            <v>2638.25</v>
          </cell>
          <cell r="CO359">
            <v>2527.7199999999998</v>
          </cell>
          <cell r="CP359">
            <v>2521.9</v>
          </cell>
          <cell r="CQ359">
            <v>2481.9</v>
          </cell>
          <cell r="CR359">
            <v>27190.870000000003</v>
          </cell>
          <cell r="CS359">
            <v>2064.39</v>
          </cell>
          <cell r="CT359">
            <v>1726.86</v>
          </cell>
          <cell r="CU359">
            <v>2109.59</v>
          </cell>
          <cell r="CV359">
            <v>1813.23</v>
          </cell>
          <cell r="CW359">
            <v>1789.22</v>
          </cell>
          <cell r="CX359">
            <v>2245.64</v>
          </cell>
          <cell r="CY359">
            <v>2583.9</v>
          </cell>
          <cell r="CZ359">
            <v>2688.27</v>
          </cell>
          <cell r="DA359">
            <v>2638.25</v>
          </cell>
          <cell r="DB359">
            <v>2527.7199999999998</v>
          </cell>
          <cell r="DC359">
            <v>2521.9</v>
          </cell>
          <cell r="DD359">
            <v>2481.9</v>
          </cell>
          <cell r="DE359">
            <v>27270.980000000003</v>
          </cell>
          <cell r="DF359">
            <v>2064.39</v>
          </cell>
          <cell r="DG359">
            <v>1806.97</v>
          </cell>
          <cell r="DH359">
            <v>2109.59</v>
          </cell>
          <cell r="DI359">
            <v>1813.23</v>
          </cell>
          <cell r="DJ359">
            <v>1789.22</v>
          </cell>
          <cell r="DK359">
            <v>2245.64</v>
          </cell>
          <cell r="DL359">
            <v>2583.9</v>
          </cell>
          <cell r="DM359">
            <v>2688.27</v>
          </cell>
          <cell r="DN359">
            <v>2638.25</v>
          </cell>
          <cell r="DO359">
            <v>2527.7199999999998</v>
          </cell>
          <cell r="DP359">
            <v>2521.9</v>
          </cell>
          <cell r="DQ359">
            <v>2481.9</v>
          </cell>
          <cell r="DR359">
            <v>27190.870000000003</v>
          </cell>
          <cell r="DS359">
            <v>2064.39</v>
          </cell>
          <cell r="DT359">
            <v>1726.86</v>
          </cell>
          <cell r="DU359">
            <v>2109.59</v>
          </cell>
          <cell r="DV359">
            <v>1813.23</v>
          </cell>
          <cell r="DW359">
            <v>1789.22</v>
          </cell>
          <cell r="DX359">
            <v>2245.64</v>
          </cell>
          <cell r="DY359">
            <v>2583.9</v>
          </cell>
          <cell r="DZ359">
            <v>2688.27</v>
          </cell>
          <cell r="EA359">
            <v>2638.25</v>
          </cell>
          <cell r="EB359">
            <v>2527.7199999999998</v>
          </cell>
          <cell r="EC359">
            <v>2521.9</v>
          </cell>
          <cell r="ED359">
            <v>2481.9</v>
          </cell>
          <cell r="EE359">
            <v>0</v>
          </cell>
        </row>
        <row r="360">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0</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row>
        <row r="361">
          <cell r="F361">
            <v>2064.39</v>
          </cell>
          <cell r="G361">
            <v>1806.97</v>
          </cell>
          <cell r="H361">
            <v>2109.59</v>
          </cell>
          <cell r="I361">
            <v>1813.23</v>
          </cell>
          <cell r="J361">
            <v>1789.22</v>
          </cell>
          <cell r="K361">
            <v>2245.64</v>
          </cell>
          <cell r="L361">
            <v>2583.9</v>
          </cell>
          <cell r="M361">
            <v>2688.27</v>
          </cell>
          <cell r="N361">
            <v>2638.25</v>
          </cell>
          <cell r="O361">
            <v>2527.7199999999998</v>
          </cell>
          <cell r="P361">
            <v>2521.9</v>
          </cell>
          <cell r="Q361">
            <v>2481.9</v>
          </cell>
          <cell r="R361">
            <v>27190.870000000003</v>
          </cell>
          <cell r="S361">
            <v>2064.39</v>
          </cell>
          <cell r="T361">
            <v>1726.86</v>
          </cell>
          <cell r="U361">
            <v>2109.59</v>
          </cell>
          <cell r="V361">
            <v>1813.23</v>
          </cell>
          <cell r="W361">
            <v>1789.22</v>
          </cell>
          <cell r="X361">
            <v>2245.64</v>
          </cell>
          <cell r="Y361">
            <v>2583.9</v>
          </cell>
          <cell r="Z361">
            <v>2688.27</v>
          </cell>
          <cell r="AA361">
            <v>2638.25</v>
          </cell>
          <cell r="AB361">
            <v>2527.7199999999998</v>
          </cell>
          <cell r="AC361">
            <v>2521.9</v>
          </cell>
          <cell r="AD361">
            <v>2481.9</v>
          </cell>
          <cell r="AE361">
            <v>27190.870000000003</v>
          </cell>
          <cell r="AF361">
            <v>2064.39</v>
          </cell>
          <cell r="AG361">
            <v>1726.86</v>
          </cell>
          <cell r="AH361">
            <v>2109.59</v>
          </cell>
          <cell r="AI361">
            <v>1813.23</v>
          </cell>
          <cell r="AJ361">
            <v>1789.22</v>
          </cell>
          <cell r="AK361">
            <v>2245.64</v>
          </cell>
          <cell r="AL361">
            <v>2583.9</v>
          </cell>
          <cell r="AM361">
            <v>2688.27</v>
          </cell>
          <cell r="AN361">
            <v>2638.25</v>
          </cell>
          <cell r="AO361">
            <v>2527.7199999999998</v>
          </cell>
          <cell r="AP361">
            <v>2521.9</v>
          </cell>
          <cell r="AQ361">
            <v>2481.9</v>
          </cell>
          <cell r="AR361">
            <v>27190.870000000003</v>
          </cell>
          <cell r="AS361">
            <v>2064.39</v>
          </cell>
          <cell r="AT361">
            <v>1726.86</v>
          </cell>
          <cell r="AU361">
            <v>2109.59</v>
          </cell>
          <cell r="AV361">
            <v>1813.23</v>
          </cell>
          <cell r="AW361">
            <v>1789.22</v>
          </cell>
          <cell r="AX361">
            <v>2245.64</v>
          </cell>
          <cell r="AY361">
            <v>2583.9</v>
          </cell>
          <cell r="AZ361">
            <v>2688.27</v>
          </cell>
          <cell r="BA361">
            <v>2638.25</v>
          </cell>
          <cell r="BB361">
            <v>2527.7199999999998</v>
          </cell>
          <cell r="BC361">
            <v>2521.9</v>
          </cell>
          <cell r="BD361">
            <v>2481.9</v>
          </cell>
          <cell r="BE361">
            <v>27270.980000000003</v>
          </cell>
          <cell r="BF361">
            <v>2064.39</v>
          </cell>
          <cell r="BG361">
            <v>1806.97</v>
          </cell>
          <cell r="BH361">
            <v>2109.59</v>
          </cell>
          <cell r="BI361">
            <v>1813.23</v>
          </cell>
          <cell r="BJ361">
            <v>1789.22</v>
          </cell>
          <cell r="BK361">
            <v>2245.64</v>
          </cell>
          <cell r="BL361">
            <v>2583.9</v>
          </cell>
          <cell r="BM361">
            <v>2688.27</v>
          </cell>
          <cell r="BN361">
            <v>2638.25</v>
          </cell>
          <cell r="BO361">
            <v>2527.7199999999998</v>
          </cell>
          <cell r="BP361">
            <v>2521.9</v>
          </cell>
          <cell r="BQ361">
            <v>2481.9</v>
          </cell>
          <cell r="BR361">
            <v>27190.870000000003</v>
          </cell>
          <cell r="BS361">
            <v>2064.39</v>
          </cell>
          <cell r="BT361">
            <v>1726.86</v>
          </cell>
          <cell r="BU361">
            <v>2109.59</v>
          </cell>
          <cell r="BV361">
            <v>1813.23</v>
          </cell>
          <cell r="BW361">
            <v>1789.22</v>
          </cell>
          <cell r="BX361">
            <v>2245.64</v>
          </cell>
          <cell r="BY361">
            <v>2583.9</v>
          </cell>
          <cell r="BZ361">
            <v>2688.27</v>
          </cell>
          <cell r="CA361">
            <v>2638.25</v>
          </cell>
          <cell r="CB361">
            <v>2527.7199999999998</v>
          </cell>
          <cell r="CC361">
            <v>2521.9</v>
          </cell>
          <cell r="CD361">
            <v>2481.9</v>
          </cell>
          <cell r="CE361">
            <v>27190.870000000003</v>
          </cell>
          <cell r="CF361">
            <v>2064.39</v>
          </cell>
          <cell r="CG361">
            <v>1726.86</v>
          </cell>
          <cell r="CH361">
            <v>2109.59</v>
          </cell>
          <cell r="CI361">
            <v>1813.23</v>
          </cell>
          <cell r="CJ361">
            <v>1789.22</v>
          </cell>
          <cell r="CK361">
            <v>2245.64</v>
          </cell>
          <cell r="CL361">
            <v>2583.9</v>
          </cell>
          <cell r="CM361">
            <v>2688.27</v>
          </cell>
          <cell r="CN361">
            <v>2638.25</v>
          </cell>
          <cell r="CO361">
            <v>2527.7199999999998</v>
          </cell>
          <cell r="CP361">
            <v>2521.9</v>
          </cell>
          <cell r="CQ361">
            <v>2481.9</v>
          </cell>
          <cell r="CR361">
            <v>27190.870000000003</v>
          </cell>
          <cell r="CS361">
            <v>2064.39</v>
          </cell>
          <cell r="CT361">
            <v>1726.86</v>
          </cell>
          <cell r="CU361">
            <v>2109.59</v>
          </cell>
          <cell r="CV361">
            <v>1813.23</v>
          </cell>
          <cell r="CW361">
            <v>1789.22</v>
          </cell>
          <cell r="CX361">
            <v>2245.64</v>
          </cell>
          <cell r="CY361">
            <v>2583.9</v>
          </cell>
          <cell r="CZ361">
            <v>2688.27</v>
          </cell>
          <cell r="DA361">
            <v>2638.25</v>
          </cell>
          <cell r="DB361">
            <v>2527.7199999999998</v>
          </cell>
          <cell r="DC361">
            <v>2521.9</v>
          </cell>
          <cell r="DD361">
            <v>2481.9</v>
          </cell>
          <cell r="DE361">
            <v>27270.980000000003</v>
          </cell>
          <cell r="DF361">
            <v>2064.39</v>
          </cell>
          <cell r="DG361">
            <v>1806.97</v>
          </cell>
          <cell r="DH361">
            <v>2109.59</v>
          </cell>
          <cell r="DI361">
            <v>1813.23</v>
          </cell>
          <cell r="DJ361">
            <v>1789.22</v>
          </cell>
          <cell r="DK361">
            <v>2245.64</v>
          </cell>
          <cell r="DL361">
            <v>2583.9</v>
          </cell>
          <cell r="DM361">
            <v>2688.27</v>
          </cell>
          <cell r="DN361">
            <v>2638.25</v>
          </cell>
          <cell r="DO361">
            <v>2527.7199999999998</v>
          </cell>
          <cell r="DP361">
            <v>2521.9</v>
          </cell>
          <cell r="DQ361">
            <v>2481.9</v>
          </cell>
          <cell r="DR361">
            <v>27190.870000000003</v>
          </cell>
          <cell r="DS361">
            <v>2064.39</v>
          </cell>
          <cell r="DT361">
            <v>1726.86</v>
          </cell>
          <cell r="DU361">
            <v>2109.59</v>
          </cell>
          <cell r="DV361">
            <v>1813.23</v>
          </cell>
          <cell r="DW361">
            <v>1789.22</v>
          </cell>
          <cell r="DX361">
            <v>2245.64</v>
          </cell>
          <cell r="DY361">
            <v>2583.9</v>
          </cell>
          <cell r="DZ361">
            <v>2688.27</v>
          </cell>
          <cell r="EA361">
            <v>2638.25</v>
          </cell>
          <cell r="EB361">
            <v>2527.7199999999998</v>
          </cell>
          <cell r="EC361">
            <v>2521.9</v>
          </cell>
          <cell r="ED361">
            <v>2481.9</v>
          </cell>
          <cell r="EE361">
            <v>0</v>
          </cell>
        </row>
        <row r="362">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row>
        <row r="363">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row>
        <row r="364">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row>
        <row r="365">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row>
        <row r="366">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0</v>
          </cell>
          <cell r="CM366">
            <v>0</v>
          </cell>
          <cell r="CN366">
            <v>0</v>
          </cell>
          <cell r="CO366">
            <v>0</v>
          </cell>
          <cell r="CP366">
            <v>0</v>
          </cell>
          <cell r="CQ366">
            <v>0</v>
          </cell>
          <cell r="CR366">
            <v>0</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row>
        <row r="367">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S367">
            <v>0</v>
          </cell>
          <cell r="CT367">
            <v>0</v>
          </cell>
          <cell r="CU367">
            <v>0</v>
          </cell>
          <cell r="CV367">
            <v>0</v>
          </cell>
          <cell r="CW367">
            <v>0</v>
          </cell>
          <cell r="CX367">
            <v>0</v>
          </cell>
          <cell r="CY367">
            <v>0</v>
          </cell>
          <cell r="CZ367">
            <v>0</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row>
        <row r="368">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row>
        <row r="369">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0</v>
          </cell>
          <cell r="CN369">
            <v>0</v>
          </cell>
          <cell r="CO369">
            <v>0</v>
          </cell>
          <cell r="CP369">
            <v>0</v>
          </cell>
          <cell r="CQ369">
            <v>0</v>
          </cell>
          <cell r="CR369">
            <v>0</v>
          </cell>
          <cell r="CS369">
            <v>0</v>
          </cell>
          <cell r="CT369">
            <v>0</v>
          </cell>
          <cell r="CU369">
            <v>0</v>
          </cell>
          <cell r="CV369">
            <v>0</v>
          </cell>
          <cell r="CW369">
            <v>0</v>
          </cell>
          <cell r="CX369">
            <v>0</v>
          </cell>
          <cell r="CY369">
            <v>0</v>
          </cell>
          <cell r="CZ369">
            <v>0</v>
          </cell>
          <cell r="DA369">
            <v>0</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row>
        <row r="370">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0</v>
          </cell>
          <cell r="CL370">
            <v>0</v>
          </cell>
          <cell r="CM370">
            <v>0</v>
          </cell>
          <cell r="CN370">
            <v>0</v>
          </cell>
          <cell r="CO370">
            <v>0</v>
          </cell>
          <cell r="CP370">
            <v>0</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row>
        <row r="371">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S371">
            <v>0</v>
          </cell>
          <cell r="CT371">
            <v>0</v>
          </cell>
          <cell r="CU371">
            <v>0</v>
          </cell>
          <cell r="CV371">
            <v>0</v>
          </cell>
          <cell r="CW371">
            <v>0</v>
          </cell>
          <cell r="CX371">
            <v>0</v>
          </cell>
          <cell r="CY371">
            <v>0</v>
          </cell>
          <cell r="CZ371">
            <v>0</v>
          </cell>
          <cell r="DA371">
            <v>0</v>
          </cell>
          <cell r="DB371">
            <v>0</v>
          </cell>
          <cell r="DC371">
            <v>0</v>
          </cell>
          <cell r="DD371">
            <v>0</v>
          </cell>
          <cell r="DE371">
            <v>0</v>
          </cell>
          <cell r="DF371">
            <v>0</v>
          </cell>
          <cell r="DG371">
            <v>0</v>
          </cell>
          <cell r="DH371">
            <v>0</v>
          </cell>
          <cell r="DI371">
            <v>0</v>
          </cell>
          <cell r="DJ371">
            <v>0</v>
          </cell>
          <cell r="DK371">
            <v>0</v>
          </cell>
          <cell r="DL371">
            <v>0</v>
          </cell>
          <cell r="DM371">
            <v>0</v>
          </cell>
          <cell r="DN371">
            <v>0</v>
          </cell>
          <cell r="DO371">
            <v>0</v>
          </cell>
          <cell r="DP371">
            <v>0</v>
          </cell>
          <cell r="DQ371">
            <v>0</v>
          </cell>
          <cell r="DR371">
            <v>0</v>
          </cell>
          <cell r="DS371">
            <v>0</v>
          </cell>
          <cell r="DT371">
            <v>0</v>
          </cell>
          <cell r="DU371">
            <v>0</v>
          </cell>
          <cell r="DV371">
            <v>0</v>
          </cell>
          <cell r="DW371">
            <v>0</v>
          </cell>
          <cell r="DX371">
            <v>0</v>
          </cell>
          <cell r="DY371">
            <v>0</v>
          </cell>
          <cell r="DZ371">
            <v>0</v>
          </cell>
          <cell r="EA371">
            <v>0</v>
          </cell>
          <cell r="EB371">
            <v>0</v>
          </cell>
          <cell r="EC371">
            <v>0</v>
          </cell>
          <cell r="ED371">
            <v>0</v>
          </cell>
          <cell r="EE371">
            <v>0</v>
          </cell>
        </row>
        <row r="372">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cell r="CJ372">
            <v>0</v>
          </cell>
          <cell r="CK372">
            <v>0</v>
          </cell>
          <cell r="CL372">
            <v>0</v>
          </cell>
          <cell r="CM372">
            <v>0</v>
          </cell>
          <cell r="CN372">
            <v>0</v>
          </cell>
          <cell r="CO372">
            <v>0</v>
          </cell>
          <cell r="CP372">
            <v>0</v>
          </cell>
          <cell r="CQ372">
            <v>0</v>
          </cell>
          <cell r="CR372">
            <v>0</v>
          </cell>
          <cell r="CS372">
            <v>0</v>
          </cell>
          <cell r="CT372">
            <v>0</v>
          </cell>
          <cell r="CU372">
            <v>0</v>
          </cell>
          <cell r="CV372">
            <v>0</v>
          </cell>
          <cell r="CW372">
            <v>0</v>
          </cell>
          <cell r="CX372">
            <v>0</v>
          </cell>
          <cell r="CY372">
            <v>0</v>
          </cell>
          <cell r="CZ372">
            <v>0</v>
          </cell>
          <cell r="DA372">
            <v>0</v>
          </cell>
          <cell r="DB372">
            <v>0</v>
          </cell>
          <cell r="DC372">
            <v>0</v>
          </cell>
          <cell r="DD372">
            <v>0</v>
          </cell>
          <cell r="DE372">
            <v>0</v>
          </cell>
          <cell r="DF372">
            <v>0</v>
          </cell>
          <cell r="DG372">
            <v>0</v>
          </cell>
          <cell r="DH372">
            <v>0</v>
          </cell>
          <cell r="DI372">
            <v>0</v>
          </cell>
          <cell r="DJ372">
            <v>0</v>
          </cell>
          <cell r="DK372">
            <v>0</v>
          </cell>
          <cell r="DL372">
            <v>0</v>
          </cell>
          <cell r="DM372">
            <v>0</v>
          </cell>
          <cell r="DN372">
            <v>0</v>
          </cell>
          <cell r="DO372">
            <v>0</v>
          </cell>
          <cell r="DP372">
            <v>0</v>
          </cell>
          <cell r="DQ372">
            <v>0</v>
          </cell>
          <cell r="DR372">
            <v>0</v>
          </cell>
          <cell r="DS372">
            <v>0</v>
          </cell>
          <cell r="DT372">
            <v>0</v>
          </cell>
          <cell r="DU372">
            <v>0</v>
          </cell>
          <cell r="DV372">
            <v>0</v>
          </cell>
          <cell r="DW372">
            <v>0</v>
          </cell>
          <cell r="DX372">
            <v>0</v>
          </cell>
          <cell r="DY372">
            <v>0</v>
          </cell>
          <cell r="DZ372">
            <v>0</v>
          </cell>
          <cell r="EA372">
            <v>0</v>
          </cell>
          <cell r="EB372">
            <v>0</v>
          </cell>
          <cell r="EC372">
            <v>0</v>
          </cell>
          <cell r="ED372">
            <v>0</v>
          </cell>
          <cell r="EE372">
            <v>0</v>
          </cell>
        </row>
        <row r="373">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v>0</v>
          </cell>
          <cell r="CJ373">
            <v>0</v>
          </cell>
          <cell r="CK373">
            <v>0</v>
          </cell>
          <cell r="CL373">
            <v>0</v>
          </cell>
          <cell r="CM373">
            <v>0</v>
          </cell>
          <cell r="CN373">
            <v>0</v>
          </cell>
          <cell r="CO373">
            <v>0</v>
          </cell>
          <cell r="CP373">
            <v>0</v>
          </cell>
          <cell r="CQ373">
            <v>0</v>
          </cell>
          <cell r="CR373">
            <v>0</v>
          </cell>
          <cell r="CS373">
            <v>0</v>
          </cell>
          <cell r="CT373">
            <v>0</v>
          </cell>
          <cell r="CU373">
            <v>0</v>
          </cell>
          <cell r="CV373">
            <v>0</v>
          </cell>
          <cell r="CW373">
            <v>0</v>
          </cell>
          <cell r="CX373">
            <v>0</v>
          </cell>
          <cell r="CY373">
            <v>0</v>
          </cell>
          <cell r="CZ373">
            <v>0</v>
          </cell>
          <cell r="DA373">
            <v>0</v>
          </cell>
          <cell r="DB373">
            <v>0</v>
          </cell>
          <cell r="DC373">
            <v>0</v>
          </cell>
          <cell r="DD373">
            <v>0</v>
          </cell>
          <cell r="DE373">
            <v>0</v>
          </cell>
          <cell r="DF373">
            <v>0</v>
          </cell>
          <cell r="DG373">
            <v>0</v>
          </cell>
          <cell r="DH373">
            <v>0</v>
          </cell>
          <cell r="DI373">
            <v>0</v>
          </cell>
          <cell r="DJ373">
            <v>0</v>
          </cell>
          <cell r="DK373">
            <v>0</v>
          </cell>
          <cell r="DL373">
            <v>0</v>
          </cell>
          <cell r="DM373">
            <v>0</v>
          </cell>
          <cell r="DN373">
            <v>0</v>
          </cell>
          <cell r="DO373">
            <v>0</v>
          </cell>
          <cell r="DP373">
            <v>0</v>
          </cell>
          <cell r="DQ373">
            <v>0</v>
          </cell>
          <cell r="DR373">
            <v>0</v>
          </cell>
          <cell r="DS373">
            <v>0</v>
          </cell>
          <cell r="DT373">
            <v>0</v>
          </cell>
          <cell r="DU373">
            <v>0</v>
          </cell>
          <cell r="DV373">
            <v>0</v>
          </cell>
          <cell r="DW373">
            <v>0</v>
          </cell>
          <cell r="DX373">
            <v>0</v>
          </cell>
          <cell r="DY373">
            <v>0</v>
          </cell>
          <cell r="DZ373">
            <v>0</v>
          </cell>
          <cell r="EA373">
            <v>0</v>
          </cell>
          <cell r="EB373">
            <v>0</v>
          </cell>
          <cell r="EC373">
            <v>0</v>
          </cell>
          <cell r="ED373">
            <v>0</v>
          </cell>
          <cell r="EE373">
            <v>0</v>
          </cell>
        </row>
        <row r="374">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0</v>
          </cell>
          <cell r="CL374">
            <v>0</v>
          </cell>
          <cell r="CM374">
            <v>0</v>
          </cell>
          <cell r="CN374">
            <v>0</v>
          </cell>
          <cell r="CO374">
            <v>0</v>
          </cell>
          <cell r="CP374">
            <v>0</v>
          </cell>
          <cell r="CQ374">
            <v>0</v>
          </cell>
          <cell r="CR374">
            <v>0</v>
          </cell>
          <cell r="CS374">
            <v>0</v>
          </cell>
          <cell r="CT374">
            <v>0</v>
          </cell>
          <cell r="CU374">
            <v>0</v>
          </cell>
          <cell r="CV374">
            <v>0</v>
          </cell>
          <cell r="CW374">
            <v>0</v>
          </cell>
          <cell r="CX374">
            <v>0</v>
          </cell>
          <cell r="CY374">
            <v>0</v>
          </cell>
          <cell r="CZ374">
            <v>0</v>
          </cell>
          <cell r="DA374">
            <v>0</v>
          </cell>
          <cell r="DB374">
            <v>0</v>
          </cell>
          <cell r="DC374">
            <v>0</v>
          </cell>
          <cell r="DD374">
            <v>0</v>
          </cell>
          <cell r="DE374">
            <v>0</v>
          </cell>
          <cell r="DF374">
            <v>0</v>
          </cell>
          <cell r="DG374">
            <v>0</v>
          </cell>
          <cell r="DH374">
            <v>0</v>
          </cell>
          <cell r="DI374">
            <v>0</v>
          </cell>
          <cell r="DJ374">
            <v>0</v>
          </cell>
          <cell r="DK374">
            <v>0</v>
          </cell>
          <cell r="DL374">
            <v>0</v>
          </cell>
          <cell r="DM374">
            <v>0</v>
          </cell>
          <cell r="DN374">
            <v>0</v>
          </cell>
          <cell r="DO374">
            <v>0</v>
          </cell>
          <cell r="DP374">
            <v>0</v>
          </cell>
          <cell r="DQ374">
            <v>0</v>
          </cell>
          <cell r="DR374">
            <v>0</v>
          </cell>
          <cell r="DS374">
            <v>0</v>
          </cell>
          <cell r="DT374">
            <v>0</v>
          </cell>
          <cell r="DU374">
            <v>0</v>
          </cell>
          <cell r="DV374">
            <v>0</v>
          </cell>
          <cell r="DW374">
            <v>0</v>
          </cell>
          <cell r="DX374">
            <v>0</v>
          </cell>
          <cell r="DY374">
            <v>0</v>
          </cell>
          <cell r="DZ374">
            <v>0</v>
          </cell>
          <cell r="EA374">
            <v>0</v>
          </cell>
          <cell r="EB374">
            <v>0</v>
          </cell>
          <cell r="EC374">
            <v>0</v>
          </cell>
          <cell r="ED374">
            <v>0</v>
          </cell>
          <cell r="EE374">
            <v>0</v>
          </cell>
        </row>
        <row r="375">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0</v>
          </cell>
          <cell r="CM375">
            <v>0</v>
          </cell>
          <cell r="CN375">
            <v>0</v>
          </cell>
          <cell r="CO375">
            <v>0</v>
          </cell>
          <cell r="CP375">
            <v>0</v>
          </cell>
          <cell r="CQ375">
            <v>0</v>
          </cell>
          <cell r="CR375">
            <v>0</v>
          </cell>
          <cell r="CS375">
            <v>0</v>
          </cell>
          <cell r="CT375">
            <v>0</v>
          </cell>
          <cell r="CU375">
            <v>0</v>
          </cell>
          <cell r="CV375">
            <v>0</v>
          </cell>
          <cell r="CW375">
            <v>0</v>
          </cell>
          <cell r="CX375">
            <v>0</v>
          </cell>
          <cell r="CY375">
            <v>0</v>
          </cell>
          <cell r="CZ375">
            <v>0</v>
          </cell>
          <cell r="DA375">
            <v>0</v>
          </cell>
          <cell r="DB375">
            <v>0</v>
          </cell>
          <cell r="DC375">
            <v>0</v>
          </cell>
          <cell r="DD375">
            <v>0</v>
          </cell>
          <cell r="DE375">
            <v>0</v>
          </cell>
          <cell r="DF375">
            <v>0</v>
          </cell>
          <cell r="DG375">
            <v>0</v>
          </cell>
          <cell r="DH375">
            <v>0</v>
          </cell>
          <cell r="DI375">
            <v>0</v>
          </cell>
          <cell r="DJ375">
            <v>0</v>
          </cell>
          <cell r="DK375">
            <v>0</v>
          </cell>
          <cell r="DL375">
            <v>0</v>
          </cell>
          <cell r="DM375">
            <v>0</v>
          </cell>
          <cell r="DN375">
            <v>0</v>
          </cell>
          <cell r="DO375">
            <v>0</v>
          </cell>
          <cell r="DP375">
            <v>0</v>
          </cell>
          <cell r="DQ375">
            <v>0</v>
          </cell>
          <cell r="DR375">
            <v>0</v>
          </cell>
          <cell r="DS375">
            <v>0</v>
          </cell>
          <cell r="DT375">
            <v>0</v>
          </cell>
          <cell r="DU375">
            <v>0</v>
          </cell>
          <cell r="DV375">
            <v>0</v>
          </cell>
          <cell r="DW375">
            <v>0</v>
          </cell>
          <cell r="DX375">
            <v>0</v>
          </cell>
          <cell r="DY375">
            <v>0</v>
          </cell>
          <cell r="DZ375">
            <v>0</v>
          </cell>
          <cell r="EA375">
            <v>0</v>
          </cell>
          <cell r="EB375">
            <v>0</v>
          </cell>
          <cell r="EC375">
            <v>0</v>
          </cell>
          <cell r="ED375">
            <v>0</v>
          </cell>
          <cell r="EE375">
            <v>0</v>
          </cell>
        </row>
        <row r="376">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CN376">
            <v>0</v>
          </cell>
          <cell r="CO376">
            <v>0</v>
          </cell>
          <cell r="CP376">
            <v>0</v>
          </cell>
          <cell r="CQ376">
            <v>0</v>
          </cell>
          <cell r="CR376">
            <v>0</v>
          </cell>
          <cell r="CS376">
            <v>0</v>
          </cell>
          <cell r="CT376">
            <v>0</v>
          </cell>
          <cell r="CU376">
            <v>0</v>
          </cell>
          <cell r="CV376">
            <v>0</v>
          </cell>
          <cell r="CW376">
            <v>0</v>
          </cell>
          <cell r="CX376">
            <v>0</v>
          </cell>
          <cell r="CY376">
            <v>0</v>
          </cell>
          <cell r="CZ376">
            <v>0</v>
          </cell>
          <cell r="DA376">
            <v>0</v>
          </cell>
          <cell r="DB376">
            <v>0</v>
          </cell>
          <cell r="DC376">
            <v>0</v>
          </cell>
          <cell r="DD376">
            <v>0</v>
          </cell>
          <cell r="DE376">
            <v>0</v>
          </cell>
          <cell r="DF376">
            <v>0</v>
          </cell>
          <cell r="DG376">
            <v>0</v>
          </cell>
          <cell r="DH376">
            <v>0</v>
          </cell>
          <cell r="DI376">
            <v>0</v>
          </cell>
          <cell r="DJ376">
            <v>0</v>
          </cell>
          <cell r="DK376">
            <v>0</v>
          </cell>
          <cell r="DL376">
            <v>0</v>
          </cell>
          <cell r="DM376">
            <v>0</v>
          </cell>
          <cell r="DN376">
            <v>0</v>
          </cell>
          <cell r="DO376">
            <v>0</v>
          </cell>
          <cell r="DP376">
            <v>0</v>
          </cell>
          <cell r="DQ376">
            <v>0</v>
          </cell>
          <cell r="DR376">
            <v>0</v>
          </cell>
          <cell r="DS376">
            <v>0</v>
          </cell>
          <cell r="DT376">
            <v>0</v>
          </cell>
          <cell r="DU376">
            <v>0</v>
          </cell>
          <cell r="DV376">
            <v>0</v>
          </cell>
          <cell r="DW376">
            <v>0</v>
          </cell>
          <cell r="DX376">
            <v>0</v>
          </cell>
          <cell r="DY376">
            <v>0</v>
          </cell>
          <cell r="DZ376">
            <v>0</v>
          </cell>
          <cell r="EA376">
            <v>0</v>
          </cell>
          <cell r="EB376">
            <v>0</v>
          </cell>
          <cell r="EC376">
            <v>0</v>
          </cell>
          <cell r="ED376">
            <v>0</v>
          </cell>
          <cell r="EE376">
            <v>0</v>
          </cell>
        </row>
        <row r="377">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0</v>
          </cell>
          <cell r="CM377">
            <v>0</v>
          </cell>
          <cell r="CN377">
            <v>0</v>
          </cell>
          <cell r="CO377">
            <v>0</v>
          </cell>
          <cell r="CP377">
            <v>0</v>
          </cell>
          <cell r="CQ377">
            <v>0</v>
          </cell>
          <cell r="CR377">
            <v>0</v>
          </cell>
          <cell r="CS377">
            <v>0</v>
          </cell>
          <cell r="CT377">
            <v>0</v>
          </cell>
          <cell r="CU377">
            <v>0</v>
          </cell>
          <cell r="CV377">
            <v>0</v>
          </cell>
          <cell r="CW377">
            <v>0</v>
          </cell>
          <cell r="CX377">
            <v>0</v>
          </cell>
          <cell r="CY377">
            <v>0</v>
          </cell>
          <cell r="CZ377">
            <v>0</v>
          </cell>
          <cell r="DA377">
            <v>0</v>
          </cell>
          <cell r="DB377">
            <v>0</v>
          </cell>
          <cell r="DC377">
            <v>0</v>
          </cell>
          <cell r="DD377">
            <v>0</v>
          </cell>
          <cell r="DE377">
            <v>0</v>
          </cell>
          <cell r="DF377">
            <v>0</v>
          </cell>
          <cell r="DG377">
            <v>0</v>
          </cell>
          <cell r="DH377">
            <v>0</v>
          </cell>
          <cell r="DI377">
            <v>0</v>
          </cell>
          <cell r="DJ377">
            <v>0</v>
          </cell>
          <cell r="DK377">
            <v>0</v>
          </cell>
          <cell r="DL377">
            <v>0</v>
          </cell>
          <cell r="DM377">
            <v>0</v>
          </cell>
          <cell r="DN377">
            <v>0</v>
          </cell>
          <cell r="DO377">
            <v>0</v>
          </cell>
          <cell r="DP377">
            <v>0</v>
          </cell>
          <cell r="DQ377">
            <v>0</v>
          </cell>
          <cell r="DR377">
            <v>0</v>
          </cell>
          <cell r="DS377">
            <v>0</v>
          </cell>
          <cell r="DT377">
            <v>0</v>
          </cell>
          <cell r="DU377">
            <v>0</v>
          </cell>
          <cell r="DV377">
            <v>0</v>
          </cell>
          <cell r="DW377">
            <v>0</v>
          </cell>
          <cell r="DX377">
            <v>0</v>
          </cell>
          <cell r="DY377">
            <v>0</v>
          </cell>
          <cell r="DZ377">
            <v>0</v>
          </cell>
          <cell r="EA377">
            <v>0</v>
          </cell>
          <cell r="EB377">
            <v>0</v>
          </cell>
          <cell r="EC377">
            <v>0</v>
          </cell>
          <cell r="ED377">
            <v>0</v>
          </cell>
          <cell r="EE377">
            <v>0</v>
          </cell>
        </row>
        <row r="378">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S378">
            <v>0</v>
          </cell>
          <cell r="CT378">
            <v>0</v>
          </cell>
          <cell r="CU378">
            <v>0</v>
          </cell>
          <cell r="CV378">
            <v>0</v>
          </cell>
          <cell r="CW378">
            <v>0</v>
          </cell>
          <cell r="CX378">
            <v>0</v>
          </cell>
          <cell r="CY378">
            <v>0</v>
          </cell>
          <cell r="CZ378">
            <v>0</v>
          </cell>
          <cell r="DA378">
            <v>0</v>
          </cell>
          <cell r="DB378">
            <v>0</v>
          </cell>
          <cell r="DC378">
            <v>0</v>
          </cell>
          <cell r="DD378">
            <v>0</v>
          </cell>
          <cell r="DE378">
            <v>0</v>
          </cell>
          <cell r="DF378">
            <v>0</v>
          </cell>
          <cell r="DG378">
            <v>0</v>
          </cell>
          <cell r="DH378">
            <v>0</v>
          </cell>
          <cell r="DI378">
            <v>0</v>
          </cell>
          <cell r="DJ378">
            <v>0</v>
          </cell>
          <cell r="DK378">
            <v>0</v>
          </cell>
          <cell r="DL378">
            <v>0</v>
          </cell>
          <cell r="DM378">
            <v>0</v>
          </cell>
          <cell r="DN378">
            <v>0</v>
          </cell>
          <cell r="DO378">
            <v>0</v>
          </cell>
          <cell r="DP378">
            <v>0</v>
          </cell>
          <cell r="DQ378">
            <v>0</v>
          </cell>
          <cell r="DR378">
            <v>0</v>
          </cell>
          <cell r="DS378">
            <v>0</v>
          </cell>
          <cell r="DT378">
            <v>0</v>
          </cell>
          <cell r="DU378">
            <v>0</v>
          </cell>
          <cell r="DV378">
            <v>0</v>
          </cell>
          <cell r="DW378">
            <v>0</v>
          </cell>
          <cell r="DX378">
            <v>0</v>
          </cell>
          <cell r="DY378">
            <v>0</v>
          </cell>
          <cell r="DZ378">
            <v>0</v>
          </cell>
          <cell r="EA378">
            <v>0</v>
          </cell>
          <cell r="EB378">
            <v>0</v>
          </cell>
          <cell r="EC378">
            <v>0</v>
          </cell>
          <cell r="ED378">
            <v>0</v>
          </cell>
          <cell r="EE378">
            <v>0</v>
          </cell>
        </row>
        <row r="379">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v>0</v>
          </cell>
          <cell r="CJ379">
            <v>0</v>
          </cell>
          <cell r="CK379">
            <v>0</v>
          </cell>
          <cell r="CL379">
            <v>0</v>
          </cell>
          <cell r="CM379">
            <v>0</v>
          </cell>
          <cell r="CN379">
            <v>0</v>
          </cell>
          <cell r="CO379">
            <v>0</v>
          </cell>
          <cell r="CP379">
            <v>0</v>
          </cell>
          <cell r="CQ379">
            <v>0</v>
          </cell>
          <cell r="CR379">
            <v>0</v>
          </cell>
          <cell r="CS379">
            <v>0</v>
          </cell>
          <cell r="CT379">
            <v>0</v>
          </cell>
          <cell r="CU379">
            <v>0</v>
          </cell>
          <cell r="CV379">
            <v>0</v>
          </cell>
          <cell r="CW379">
            <v>0</v>
          </cell>
          <cell r="CX379">
            <v>0</v>
          </cell>
          <cell r="CY379">
            <v>0</v>
          </cell>
          <cell r="CZ379">
            <v>0</v>
          </cell>
          <cell r="DA379">
            <v>0</v>
          </cell>
          <cell r="DB379">
            <v>0</v>
          </cell>
          <cell r="DC379">
            <v>0</v>
          </cell>
          <cell r="DD379">
            <v>0</v>
          </cell>
          <cell r="DE379">
            <v>0</v>
          </cell>
          <cell r="DF379">
            <v>0</v>
          </cell>
          <cell r="DG379">
            <v>0</v>
          </cell>
          <cell r="DH379">
            <v>0</v>
          </cell>
          <cell r="DI379">
            <v>0</v>
          </cell>
          <cell r="DJ379">
            <v>0</v>
          </cell>
          <cell r="DK379">
            <v>0</v>
          </cell>
          <cell r="DL379">
            <v>0</v>
          </cell>
          <cell r="DM379">
            <v>0</v>
          </cell>
          <cell r="DN379">
            <v>0</v>
          </cell>
          <cell r="DO379">
            <v>0</v>
          </cell>
          <cell r="DP379">
            <v>0</v>
          </cell>
          <cell r="DQ379">
            <v>0</v>
          </cell>
          <cell r="DR379">
            <v>0</v>
          </cell>
          <cell r="DS379">
            <v>0</v>
          </cell>
          <cell r="DT379">
            <v>0</v>
          </cell>
          <cell r="DU379">
            <v>0</v>
          </cell>
          <cell r="DV379">
            <v>0</v>
          </cell>
          <cell r="DW379">
            <v>0</v>
          </cell>
          <cell r="DX379">
            <v>0</v>
          </cell>
          <cell r="DY379">
            <v>0</v>
          </cell>
          <cell r="DZ379">
            <v>0</v>
          </cell>
          <cell r="EA379">
            <v>0</v>
          </cell>
          <cell r="EB379">
            <v>0</v>
          </cell>
          <cell r="EC379">
            <v>0</v>
          </cell>
          <cell r="ED379">
            <v>0</v>
          </cell>
          <cell r="EE379">
            <v>0</v>
          </cell>
        </row>
        <row r="380">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S380">
            <v>0</v>
          </cell>
          <cell r="CT380">
            <v>0</v>
          </cell>
          <cell r="CU380">
            <v>0</v>
          </cell>
          <cell r="CV380">
            <v>0</v>
          </cell>
          <cell r="CW380">
            <v>0</v>
          </cell>
          <cell r="CX380">
            <v>0</v>
          </cell>
          <cell r="CY380">
            <v>0</v>
          </cell>
          <cell r="CZ380">
            <v>0</v>
          </cell>
          <cell r="DA380">
            <v>0</v>
          </cell>
          <cell r="DB380">
            <v>0</v>
          </cell>
          <cell r="DC380">
            <v>0</v>
          </cell>
          <cell r="DD380">
            <v>0</v>
          </cell>
          <cell r="DE380">
            <v>0</v>
          </cell>
          <cell r="DF380">
            <v>0</v>
          </cell>
          <cell r="DG380">
            <v>0</v>
          </cell>
          <cell r="DH380">
            <v>0</v>
          </cell>
          <cell r="DI380">
            <v>0</v>
          </cell>
          <cell r="DJ380">
            <v>0</v>
          </cell>
          <cell r="DK380">
            <v>0</v>
          </cell>
          <cell r="DL380">
            <v>0</v>
          </cell>
          <cell r="DM380">
            <v>0</v>
          </cell>
          <cell r="DN380">
            <v>0</v>
          </cell>
          <cell r="DO380">
            <v>0</v>
          </cell>
          <cell r="DP380">
            <v>0</v>
          </cell>
          <cell r="DQ380">
            <v>0</v>
          </cell>
          <cell r="DR380">
            <v>0</v>
          </cell>
          <cell r="DS380">
            <v>0</v>
          </cell>
          <cell r="DT380">
            <v>0</v>
          </cell>
          <cell r="DU380">
            <v>0</v>
          </cell>
          <cell r="DV380">
            <v>0</v>
          </cell>
          <cell r="DW380">
            <v>0</v>
          </cell>
          <cell r="DX380">
            <v>0</v>
          </cell>
          <cell r="DY380">
            <v>0</v>
          </cell>
          <cell r="DZ380">
            <v>0</v>
          </cell>
          <cell r="EA380">
            <v>0</v>
          </cell>
          <cell r="EB380">
            <v>0</v>
          </cell>
          <cell r="EC380">
            <v>0</v>
          </cell>
          <cell r="ED380">
            <v>0</v>
          </cell>
          <cell r="EE380">
            <v>0</v>
          </cell>
        </row>
        <row r="381">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0</v>
          </cell>
          <cell r="CL381">
            <v>0</v>
          </cell>
          <cell r="CM381">
            <v>0</v>
          </cell>
          <cell r="CN381">
            <v>0</v>
          </cell>
          <cell r="CO381">
            <v>0</v>
          </cell>
          <cell r="CP381">
            <v>0</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row>
        <row r="382">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0</v>
          </cell>
          <cell r="DU382">
            <v>0</v>
          </cell>
          <cell r="DV382">
            <v>0</v>
          </cell>
          <cell r="DW382">
            <v>0</v>
          </cell>
          <cell r="DX382">
            <v>0</v>
          </cell>
          <cell r="DY382">
            <v>0</v>
          </cell>
          <cell r="DZ382">
            <v>0</v>
          </cell>
          <cell r="EA382">
            <v>0</v>
          </cell>
          <cell r="EB382">
            <v>0</v>
          </cell>
          <cell r="EC382">
            <v>0</v>
          </cell>
          <cell r="ED382">
            <v>0</v>
          </cell>
          <cell r="EE382">
            <v>0</v>
          </cell>
        </row>
        <row r="383">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row>
        <row r="384">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row>
        <row r="385">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F385">
            <v>0</v>
          </cell>
          <cell r="DG385">
            <v>0</v>
          </cell>
          <cell r="DH385">
            <v>0</v>
          </cell>
          <cell r="DI385">
            <v>0</v>
          </cell>
          <cell r="DJ385">
            <v>0</v>
          </cell>
          <cell r="DK385">
            <v>0</v>
          </cell>
          <cell r="DL385">
            <v>0</v>
          </cell>
          <cell r="DM385">
            <v>0</v>
          </cell>
          <cell r="DN385">
            <v>0</v>
          </cell>
          <cell r="DO385">
            <v>0</v>
          </cell>
          <cell r="DP385">
            <v>0</v>
          </cell>
          <cell r="DQ385">
            <v>0</v>
          </cell>
          <cell r="DR385">
            <v>0</v>
          </cell>
          <cell r="DS385">
            <v>0</v>
          </cell>
          <cell r="DT385">
            <v>0</v>
          </cell>
          <cell r="DU385">
            <v>0</v>
          </cell>
          <cell r="DV385">
            <v>0</v>
          </cell>
          <cell r="DW385">
            <v>0</v>
          </cell>
          <cell r="DX385">
            <v>0</v>
          </cell>
          <cell r="DY385">
            <v>0</v>
          </cell>
          <cell r="DZ385">
            <v>0</v>
          </cell>
          <cell r="EA385">
            <v>0</v>
          </cell>
          <cell r="EB385">
            <v>0</v>
          </cell>
          <cell r="EC385">
            <v>0</v>
          </cell>
          <cell r="ED385">
            <v>0</v>
          </cell>
          <cell r="EE385">
            <v>0</v>
          </cell>
        </row>
        <row r="386">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W386">
            <v>0</v>
          </cell>
          <cell r="CX386">
            <v>0</v>
          </cell>
          <cell r="CY386">
            <v>0</v>
          </cell>
          <cell r="CZ386">
            <v>0</v>
          </cell>
          <cell r="DA386">
            <v>0</v>
          </cell>
          <cell r="DB386">
            <v>0</v>
          </cell>
          <cell r="DC386">
            <v>0</v>
          </cell>
          <cell r="DD386">
            <v>0</v>
          </cell>
          <cell r="DE386">
            <v>0</v>
          </cell>
          <cell r="DF386">
            <v>0</v>
          </cell>
          <cell r="DG386">
            <v>0</v>
          </cell>
          <cell r="DH386">
            <v>0</v>
          </cell>
          <cell r="DI386">
            <v>0</v>
          </cell>
          <cell r="DJ386">
            <v>0</v>
          </cell>
          <cell r="DK386">
            <v>0</v>
          </cell>
          <cell r="DL386">
            <v>0</v>
          </cell>
          <cell r="DM386">
            <v>0</v>
          </cell>
          <cell r="DN386">
            <v>0</v>
          </cell>
          <cell r="DO386">
            <v>0</v>
          </cell>
          <cell r="DP386">
            <v>0</v>
          </cell>
          <cell r="DQ386">
            <v>0</v>
          </cell>
          <cell r="DR386">
            <v>0</v>
          </cell>
          <cell r="DS386">
            <v>0</v>
          </cell>
          <cell r="DT386">
            <v>0</v>
          </cell>
          <cell r="DU386">
            <v>0</v>
          </cell>
          <cell r="DV386">
            <v>0</v>
          </cell>
          <cell r="DW386">
            <v>0</v>
          </cell>
          <cell r="DX386">
            <v>0</v>
          </cell>
          <cell r="DY386">
            <v>0</v>
          </cell>
          <cell r="DZ386">
            <v>0</v>
          </cell>
          <cell r="EA386">
            <v>0</v>
          </cell>
          <cell r="EB386">
            <v>0</v>
          </cell>
          <cell r="EC386">
            <v>0</v>
          </cell>
          <cell r="ED386">
            <v>0</v>
          </cell>
          <cell r="EE386">
            <v>0</v>
          </cell>
        </row>
        <row r="387">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U387">
            <v>0</v>
          </cell>
          <cell r="DV387">
            <v>0</v>
          </cell>
          <cell r="DW387">
            <v>0</v>
          </cell>
          <cell r="DX387">
            <v>0</v>
          </cell>
          <cell r="DY387">
            <v>0</v>
          </cell>
          <cell r="DZ387">
            <v>0</v>
          </cell>
          <cell r="EA387">
            <v>0</v>
          </cell>
          <cell r="EB387">
            <v>0</v>
          </cell>
          <cell r="EC387">
            <v>0</v>
          </cell>
          <cell r="ED387">
            <v>0</v>
          </cell>
          <cell r="EE387">
            <v>0</v>
          </cell>
        </row>
        <row r="388">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cell r="DV388">
            <v>0</v>
          </cell>
          <cell r="DW388">
            <v>0</v>
          </cell>
          <cell r="DX388">
            <v>0</v>
          </cell>
          <cell r="DY388">
            <v>0</v>
          </cell>
          <cell r="DZ388">
            <v>0</v>
          </cell>
          <cell r="EA388">
            <v>0</v>
          </cell>
          <cell r="EB388">
            <v>0</v>
          </cell>
          <cell r="EC388">
            <v>0</v>
          </cell>
          <cell r="ED388">
            <v>0</v>
          </cell>
          <cell r="EE388">
            <v>0</v>
          </cell>
        </row>
        <row r="389">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0</v>
          </cell>
          <cell r="CM389">
            <v>0</v>
          </cell>
          <cell r="CN389">
            <v>0</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row>
        <row r="390">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cell r="EE390">
            <v>0</v>
          </cell>
        </row>
        <row r="391">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row>
        <row r="392">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0</v>
          </cell>
          <cell r="CM392">
            <v>0</v>
          </cell>
          <cell r="CN392">
            <v>0</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row>
        <row r="393">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0</v>
          </cell>
          <cell r="CL393">
            <v>0</v>
          </cell>
          <cell r="CM393">
            <v>0</v>
          </cell>
          <cell r="CN393">
            <v>0</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row>
        <row r="394">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0</v>
          </cell>
          <cell r="CM394">
            <v>0</v>
          </cell>
          <cell r="CN394">
            <v>0</v>
          </cell>
          <cell r="CO394">
            <v>0</v>
          </cell>
          <cell r="CP394">
            <v>0</v>
          </cell>
          <cell r="CQ394">
            <v>0</v>
          </cell>
          <cell r="CR394">
            <v>0</v>
          </cell>
          <cell r="CS394">
            <v>0</v>
          </cell>
          <cell r="CT394">
            <v>0</v>
          </cell>
          <cell r="CU394">
            <v>0</v>
          </cell>
          <cell r="CV394">
            <v>0</v>
          </cell>
          <cell r="CW394">
            <v>0</v>
          </cell>
          <cell r="CX394">
            <v>0</v>
          </cell>
          <cell r="CY394">
            <v>0</v>
          </cell>
          <cell r="CZ394">
            <v>0</v>
          </cell>
          <cell r="DA394">
            <v>0</v>
          </cell>
          <cell r="DB394">
            <v>0</v>
          </cell>
          <cell r="DC394">
            <v>0</v>
          </cell>
          <cell r="DD394">
            <v>0</v>
          </cell>
          <cell r="DE394">
            <v>0</v>
          </cell>
          <cell r="DF394">
            <v>0</v>
          </cell>
          <cell r="DG394">
            <v>0</v>
          </cell>
          <cell r="DH394">
            <v>0</v>
          </cell>
          <cell r="DI394">
            <v>0</v>
          </cell>
          <cell r="DJ394">
            <v>0</v>
          </cell>
          <cell r="DK394">
            <v>0</v>
          </cell>
          <cell r="DL394">
            <v>0</v>
          </cell>
          <cell r="DM394">
            <v>0</v>
          </cell>
          <cell r="DN394">
            <v>0</v>
          </cell>
          <cell r="DO394">
            <v>0</v>
          </cell>
          <cell r="DP394">
            <v>0</v>
          </cell>
          <cell r="DQ394">
            <v>0</v>
          </cell>
          <cell r="DR394">
            <v>0</v>
          </cell>
          <cell r="DS394">
            <v>0</v>
          </cell>
          <cell r="DT394">
            <v>0</v>
          </cell>
          <cell r="DU394">
            <v>0</v>
          </cell>
          <cell r="DV394">
            <v>0</v>
          </cell>
          <cell r="DW394">
            <v>0</v>
          </cell>
          <cell r="DX394">
            <v>0</v>
          </cell>
          <cell r="DY394">
            <v>0</v>
          </cell>
          <cell r="DZ394">
            <v>0</v>
          </cell>
          <cell r="EA394">
            <v>0</v>
          </cell>
          <cell r="EB394">
            <v>0</v>
          </cell>
          <cell r="EC394">
            <v>0</v>
          </cell>
          <cell r="ED394">
            <v>0</v>
          </cell>
          <cell r="EE394">
            <v>0</v>
          </cell>
        </row>
        <row r="395">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S395">
            <v>0</v>
          </cell>
          <cell r="CT395">
            <v>0</v>
          </cell>
          <cell r="CU395">
            <v>0</v>
          </cell>
          <cell r="CV395">
            <v>0</v>
          </cell>
          <cell r="CW395">
            <v>0</v>
          </cell>
          <cell r="CX395">
            <v>0</v>
          </cell>
          <cell r="CY395">
            <v>0</v>
          </cell>
          <cell r="CZ395">
            <v>0</v>
          </cell>
          <cell r="DA395">
            <v>0</v>
          </cell>
          <cell r="DB395">
            <v>0</v>
          </cell>
          <cell r="DC395">
            <v>0</v>
          </cell>
          <cell r="DD395">
            <v>0</v>
          </cell>
          <cell r="DE395">
            <v>0</v>
          </cell>
          <cell r="DF395">
            <v>0</v>
          </cell>
          <cell r="DG395">
            <v>0</v>
          </cell>
          <cell r="DH395">
            <v>0</v>
          </cell>
          <cell r="DI395">
            <v>0</v>
          </cell>
          <cell r="DJ395">
            <v>0</v>
          </cell>
          <cell r="DK395">
            <v>0</v>
          </cell>
          <cell r="DL395">
            <v>0</v>
          </cell>
          <cell r="DM395">
            <v>0</v>
          </cell>
          <cell r="DN395">
            <v>0</v>
          </cell>
          <cell r="DO395">
            <v>0</v>
          </cell>
          <cell r="DP395">
            <v>0</v>
          </cell>
          <cell r="DQ395">
            <v>0</v>
          </cell>
          <cell r="DR395">
            <v>0</v>
          </cell>
          <cell r="DS395">
            <v>0</v>
          </cell>
          <cell r="DT395">
            <v>0</v>
          </cell>
          <cell r="DU395">
            <v>0</v>
          </cell>
          <cell r="DV395">
            <v>0</v>
          </cell>
          <cell r="DW395">
            <v>0</v>
          </cell>
          <cell r="DX395">
            <v>0</v>
          </cell>
          <cell r="DY395">
            <v>0</v>
          </cell>
          <cell r="DZ395">
            <v>0</v>
          </cell>
          <cell r="EA395">
            <v>0</v>
          </cell>
          <cell r="EB395">
            <v>0</v>
          </cell>
          <cell r="EC395">
            <v>0</v>
          </cell>
          <cell r="ED395">
            <v>0</v>
          </cell>
          <cell r="EE395">
            <v>0</v>
          </cell>
        </row>
        <row r="396">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0</v>
          </cell>
          <cell r="CM396">
            <v>0</v>
          </cell>
          <cell r="CN396">
            <v>0</v>
          </cell>
          <cell r="CO396">
            <v>0</v>
          </cell>
          <cell r="CP396">
            <v>0</v>
          </cell>
          <cell r="CQ396">
            <v>0</v>
          </cell>
          <cell r="CR396">
            <v>0</v>
          </cell>
          <cell r="CS396">
            <v>0</v>
          </cell>
          <cell r="CT396">
            <v>0</v>
          </cell>
          <cell r="CU396">
            <v>0</v>
          </cell>
          <cell r="CV396">
            <v>0</v>
          </cell>
          <cell r="CW396">
            <v>0</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cell r="EE396">
            <v>0</v>
          </cell>
        </row>
        <row r="397">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0</v>
          </cell>
          <cell r="DH397">
            <v>0</v>
          </cell>
          <cell r="DI397">
            <v>0</v>
          </cell>
          <cell r="DJ397">
            <v>0</v>
          </cell>
          <cell r="DK397">
            <v>0</v>
          </cell>
          <cell r="DL397">
            <v>0</v>
          </cell>
          <cell r="DM397">
            <v>0</v>
          </cell>
          <cell r="DN397">
            <v>0</v>
          </cell>
          <cell r="DO397">
            <v>0</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0</v>
          </cell>
        </row>
        <row r="398">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row>
        <row r="399">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0</v>
          </cell>
          <cell r="ED399">
            <v>0</v>
          </cell>
          <cell r="EE399">
            <v>0</v>
          </cell>
        </row>
        <row r="400">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0</v>
          </cell>
          <cell r="DH400">
            <v>0</v>
          </cell>
          <cell r="DI400">
            <v>0</v>
          </cell>
          <cell r="DJ400">
            <v>0</v>
          </cell>
          <cell r="DK400">
            <v>0</v>
          </cell>
          <cell r="DL400">
            <v>0</v>
          </cell>
          <cell r="DM400">
            <v>0</v>
          </cell>
          <cell r="DN400">
            <v>0</v>
          </cell>
          <cell r="DO400">
            <v>0</v>
          </cell>
          <cell r="DP400">
            <v>0</v>
          </cell>
          <cell r="DQ400">
            <v>0</v>
          </cell>
          <cell r="DR400">
            <v>0</v>
          </cell>
          <cell r="DS400">
            <v>0</v>
          </cell>
          <cell r="DT400">
            <v>0</v>
          </cell>
          <cell r="DU400">
            <v>0</v>
          </cell>
          <cell r="DV400">
            <v>0</v>
          </cell>
          <cell r="DW400">
            <v>0</v>
          </cell>
          <cell r="DX400">
            <v>0</v>
          </cell>
          <cell r="DY400">
            <v>0</v>
          </cell>
          <cell r="DZ400">
            <v>0</v>
          </cell>
          <cell r="EA400">
            <v>0</v>
          </cell>
          <cell r="EB400">
            <v>0</v>
          </cell>
          <cell r="EC400">
            <v>0</v>
          </cell>
          <cell r="ED400">
            <v>0</v>
          </cell>
          <cell r="EE400">
            <v>0</v>
          </cell>
        </row>
        <row r="401">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CN401">
            <v>0</v>
          </cell>
          <cell r="CO401">
            <v>0</v>
          </cell>
          <cell r="CP401">
            <v>0</v>
          </cell>
          <cell r="CQ401">
            <v>0</v>
          </cell>
          <cell r="CR401">
            <v>0</v>
          </cell>
          <cell r="CS401">
            <v>0</v>
          </cell>
          <cell r="CT401">
            <v>0</v>
          </cell>
          <cell r="CU401">
            <v>0</v>
          </cell>
          <cell r="CV401">
            <v>0</v>
          </cell>
          <cell r="CW401">
            <v>0</v>
          </cell>
          <cell r="CX401">
            <v>0</v>
          </cell>
          <cell r="CY401">
            <v>0</v>
          </cell>
          <cell r="CZ401">
            <v>0</v>
          </cell>
          <cell r="DA401">
            <v>0</v>
          </cell>
          <cell r="DB401">
            <v>0</v>
          </cell>
          <cell r="DC401">
            <v>0</v>
          </cell>
          <cell r="DD401">
            <v>0</v>
          </cell>
          <cell r="DE401">
            <v>0</v>
          </cell>
          <cell r="DF401">
            <v>0</v>
          </cell>
          <cell r="DG401">
            <v>0</v>
          </cell>
          <cell r="DH401">
            <v>0</v>
          </cell>
          <cell r="DI401">
            <v>0</v>
          </cell>
          <cell r="DJ401">
            <v>0</v>
          </cell>
          <cell r="DK401">
            <v>0</v>
          </cell>
          <cell r="DL401">
            <v>0</v>
          </cell>
          <cell r="DM401">
            <v>0</v>
          </cell>
          <cell r="DN401">
            <v>0</v>
          </cell>
          <cell r="DO401">
            <v>0</v>
          </cell>
          <cell r="DP401">
            <v>0</v>
          </cell>
          <cell r="DQ401">
            <v>0</v>
          </cell>
          <cell r="DR401">
            <v>0</v>
          </cell>
          <cell r="DS401">
            <v>0</v>
          </cell>
          <cell r="DT401">
            <v>0</v>
          </cell>
          <cell r="DU401">
            <v>0</v>
          </cell>
          <cell r="DV401">
            <v>0</v>
          </cell>
          <cell r="DW401">
            <v>0</v>
          </cell>
          <cell r="DX401">
            <v>0</v>
          </cell>
          <cell r="DY401">
            <v>0</v>
          </cell>
          <cell r="DZ401">
            <v>0</v>
          </cell>
          <cell r="EA401">
            <v>0</v>
          </cell>
          <cell r="EB401">
            <v>0</v>
          </cell>
          <cell r="EC401">
            <v>0</v>
          </cell>
          <cell r="ED401">
            <v>0</v>
          </cell>
          <cell r="EE401">
            <v>0</v>
          </cell>
        </row>
        <row r="402">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S402">
            <v>0</v>
          </cell>
          <cell r="CT402">
            <v>0</v>
          </cell>
          <cell r="CU402">
            <v>0</v>
          </cell>
          <cell r="CV402">
            <v>0</v>
          </cell>
          <cell r="CW402">
            <v>0</v>
          </cell>
          <cell r="CX402">
            <v>0</v>
          </cell>
          <cell r="CY402">
            <v>0</v>
          </cell>
          <cell r="CZ402">
            <v>0</v>
          </cell>
          <cell r="DA402">
            <v>0</v>
          </cell>
          <cell r="DB402">
            <v>0</v>
          </cell>
          <cell r="DC402">
            <v>0</v>
          </cell>
          <cell r="DD402">
            <v>0</v>
          </cell>
          <cell r="DE402">
            <v>0</v>
          </cell>
          <cell r="DF402">
            <v>0</v>
          </cell>
          <cell r="DG402">
            <v>0</v>
          </cell>
          <cell r="DH402">
            <v>0</v>
          </cell>
          <cell r="DI402">
            <v>0</v>
          </cell>
          <cell r="DJ402">
            <v>0</v>
          </cell>
          <cell r="DK402">
            <v>0</v>
          </cell>
          <cell r="DL402">
            <v>0</v>
          </cell>
          <cell r="DM402">
            <v>0</v>
          </cell>
          <cell r="DN402">
            <v>0</v>
          </cell>
          <cell r="DO402">
            <v>0</v>
          </cell>
          <cell r="DP402">
            <v>0</v>
          </cell>
          <cell r="DQ402">
            <v>0</v>
          </cell>
          <cell r="DR402">
            <v>0</v>
          </cell>
          <cell r="DS402">
            <v>0</v>
          </cell>
          <cell r="DT402">
            <v>0</v>
          </cell>
          <cell r="DU402">
            <v>0</v>
          </cell>
          <cell r="DV402">
            <v>0</v>
          </cell>
          <cell r="DW402">
            <v>0</v>
          </cell>
          <cell r="DX402">
            <v>0</v>
          </cell>
          <cell r="DY402">
            <v>0</v>
          </cell>
          <cell r="DZ402">
            <v>0</v>
          </cell>
          <cell r="EA402">
            <v>0</v>
          </cell>
          <cell r="EB402">
            <v>0</v>
          </cell>
          <cell r="EC402">
            <v>0</v>
          </cell>
          <cell r="ED402">
            <v>0</v>
          </cell>
          <cell r="EE402">
            <v>0</v>
          </cell>
        </row>
        <row r="403">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row>
        <row r="404">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H404">
            <v>0</v>
          </cell>
          <cell r="CI404">
            <v>0</v>
          </cell>
          <cell r="CJ404">
            <v>0</v>
          </cell>
          <cell r="CK404">
            <v>0</v>
          </cell>
          <cell r="CL404">
            <v>0</v>
          </cell>
          <cell r="CM404">
            <v>0</v>
          </cell>
          <cell r="CN404">
            <v>0</v>
          </cell>
          <cell r="CO404">
            <v>0</v>
          </cell>
          <cell r="CP404">
            <v>0</v>
          </cell>
          <cell r="CQ404">
            <v>0</v>
          </cell>
          <cell r="CR404">
            <v>0</v>
          </cell>
          <cell r="CS404">
            <v>0</v>
          </cell>
          <cell r="CT404">
            <v>0</v>
          </cell>
          <cell r="CU404">
            <v>0</v>
          </cell>
          <cell r="CV404">
            <v>0</v>
          </cell>
          <cell r="CW404">
            <v>0</v>
          </cell>
          <cell r="CX404">
            <v>0</v>
          </cell>
          <cell r="CY404">
            <v>0</v>
          </cell>
          <cell r="CZ404">
            <v>0</v>
          </cell>
          <cell r="DA404">
            <v>0</v>
          </cell>
          <cell r="DB404">
            <v>0</v>
          </cell>
          <cell r="DC404">
            <v>0</v>
          </cell>
          <cell r="DD404">
            <v>0</v>
          </cell>
          <cell r="DE404">
            <v>0</v>
          </cell>
          <cell r="DF404">
            <v>0</v>
          </cell>
          <cell r="DG404">
            <v>0</v>
          </cell>
          <cell r="DH404">
            <v>0</v>
          </cell>
          <cell r="DI404">
            <v>0</v>
          </cell>
          <cell r="DJ404">
            <v>0</v>
          </cell>
          <cell r="DK404">
            <v>0</v>
          </cell>
          <cell r="DL404">
            <v>0</v>
          </cell>
          <cell r="DM404">
            <v>0</v>
          </cell>
          <cell r="DN404">
            <v>0</v>
          </cell>
          <cell r="DO404">
            <v>0</v>
          </cell>
          <cell r="DP404">
            <v>0</v>
          </cell>
          <cell r="DQ404">
            <v>0</v>
          </cell>
          <cell r="DR404">
            <v>0</v>
          </cell>
          <cell r="DS404">
            <v>0</v>
          </cell>
          <cell r="DT404">
            <v>0</v>
          </cell>
          <cell r="DU404">
            <v>0</v>
          </cell>
          <cell r="DV404">
            <v>0</v>
          </cell>
          <cell r="DW404">
            <v>0</v>
          </cell>
          <cell r="DX404">
            <v>0</v>
          </cell>
          <cell r="DY404">
            <v>0</v>
          </cell>
          <cell r="DZ404">
            <v>0</v>
          </cell>
          <cell r="EA404">
            <v>0</v>
          </cell>
          <cell r="EB404">
            <v>0</v>
          </cell>
          <cell r="EC404">
            <v>0</v>
          </cell>
          <cell r="ED404">
            <v>0</v>
          </cell>
          <cell r="EE404">
            <v>0</v>
          </cell>
        </row>
        <row r="405">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0</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A405">
            <v>0</v>
          </cell>
          <cell r="EB405">
            <v>0</v>
          </cell>
          <cell r="EC405">
            <v>0</v>
          </cell>
          <cell r="ED405">
            <v>0</v>
          </cell>
          <cell r="EE405">
            <v>0</v>
          </cell>
        </row>
        <row r="406">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0</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A406">
            <v>0</v>
          </cell>
          <cell r="EB406">
            <v>0</v>
          </cell>
          <cell r="EC406">
            <v>0</v>
          </cell>
          <cell r="ED406">
            <v>0</v>
          </cell>
          <cell r="EE406">
            <v>0</v>
          </cell>
        </row>
        <row r="407">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v>0</v>
          </cell>
          <cell r="CJ407">
            <v>0</v>
          </cell>
          <cell r="CK407">
            <v>0</v>
          </cell>
          <cell r="CL407">
            <v>0</v>
          </cell>
          <cell r="CM407">
            <v>0</v>
          </cell>
          <cell r="CN407">
            <v>0</v>
          </cell>
          <cell r="CO407">
            <v>0</v>
          </cell>
          <cell r="CP407">
            <v>0</v>
          </cell>
          <cell r="CQ407">
            <v>0</v>
          </cell>
          <cell r="CR407">
            <v>0</v>
          </cell>
          <cell r="CS407">
            <v>0</v>
          </cell>
          <cell r="CT407">
            <v>0</v>
          </cell>
          <cell r="CU407">
            <v>0</v>
          </cell>
          <cell r="CV407">
            <v>0</v>
          </cell>
          <cell r="CW407">
            <v>0</v>
          </cell>
          <cell r="CX407">
            <v>0</v>
          </cell>
          <cell r="CY407">
            <v>0</v>
          </cell>
          <cell r="CZ407">
            <v>0</v>
          </cell>
          <cell r="DA407">
            <v>0</v>
          </cell>
          <cell r="DB407">
            <v>0</v>
          </cell>
          <cell r="DC407">
            <v>0</v>
          </cell>
          <cell r="DD407">
            <v>0</v>
          </cell>
          <cell r="DE407">
            <v>0</v>
          </cell>
          <cell r="DF407">
            <v>0</v>
          </cell>
          <cell r="DG407">
            <v>0</v>
          </cell>
          <cell r="DH407">
            <v>0</v>
          </cell>
          <cell r="DI407">
            <v>0</v>
          </cell>
          <cell r="DJ407">
            <v>0</v>
          </cell>
          <cell r="DK407">
            <v>0</v>
          </cell>
          <cell r="DL407">
            <v>0</v>
          </cell>
          <cell r="DM407">
            <v>0</v>
          </cell>
          <cell r="DN407">
            <v>0</v>
          </cell>
          <cell r="DO407">
            <v>0</v>
          </cell>
          <cell r="DP407">
            <v>0</v>
          </cell>
          <cell r="DQ407">
            <v>0</v>
          </cell>
          <cell r="DR407">
            <v>0</v>
          </cell>
          <cell r="DS407">
            <v>0</v>
          </cell>
          <cell r="DT407">
            <v>0</v>
          </cell>
          <cell r="DU407">
            <v>0</v>
          </cell>
          <cell r="DV407">
            <v>0</v>
          </cell>
          <cell r="DW407">
            <v>0</v>
          </cell>
          <cell r="DX407">
            <v>0</v>
          </cell>
          <cell r="DY407">
            <v>0</v>
          </cell>
          <cell r="DZ407">
            <v>0</v>
          </cell>
          <cell r="EA407">
            <v>0</v>
          </cell>
          <cell r="EB407">
            <v>0</v>
          </cell>
          <cell r="EC407">
            <v>0</v>
          </cell>
          <cell r="ED407">
            <v>0</v>
          </cell>
          <cell r="EE407">
            <v>0</v>
          </cell>
        </row>
        <row r="408">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row>
        <row r="409">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0</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A409">
            <v>0</v>
          </cell>
          <cell r="EB409">
            <v>0</v>
          </cell>
          <cell r="EC409">
            <v>0</v>
          </cell>
          <cell r="ED409">
            <v>0</v>
          </cell>
          <cell r="EE409">
            <v>0</v>
          </cell>
        </row>
        <row r="410">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0</v>
          </cell>
          <cell r="CL410">
            <v>0</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A410">
            <v>0</v>
          </cell>
          <cell r="EB410">
            <v>0</v>
          </cell>
          <cell r="EC410">
            <v>0</v>
          </cell>
          <cell r="ED410">
            <v>0</v>
          </cell>
          <cell r="EE410">
            <v>0</v>
          </cell>
        </row>
        <row r="411">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0</v>
          </cell>
          <cell r="CL411">
            <v>0</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A411">
            <v>0</v>
          </cell>
          <cell r="EB411">
            <v>0</v>
          </cell>
          <cell r="EC411">
            <v>0</v>
          </cell>
          <cell r="ED411">
            <v>0</v>
          </cell>
          <cell r="EE411">
            <v>0</v>
          </cell>
        </row>
        <row r="412">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0</v>
          </cell>
          <cell r="CL412">
            <v>0</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A412">
            <v>0</v>
          </cell>
          <cell r="EB412">
            <v>0</v>
          </cell>
          <cell r="EC412">
            <v>0</v>
          </cell>
          <cell r="ED412">
            <v>0</v>
          </cell>
          <cell r="EE412">
            <v>0</v>
          </cell>
        </row>
        <row r="413">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0</v>
          </cell>
          <cell r="CL413">
            <v>0</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A413">
            <v>0</v>
          </cell>
          <cell r="EB413">
            <v>0</v>
          </cell>
          <cell r="EC413">
            <v>0</v>
          </cell>
          <cell r="ED413">
            <v>0</v>
          </cell>
          <cell r="EE413">
            <v>0</v>
          </cell>
        </row>
        <row r="414">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0</v>
          </cell>
          <cell r="CL414">
            <v>0</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A414">
            <v>0</v>
          </cell>
          <cell r="EB414">
            <v>0</v>
          </cell>
          <cell r="EC414">
            <v>0</v>
          </cell>
          <cell r="ED414">
            <v>0</v>
          </cell>
          <cell r="EE414">
            <v>0</v>
          </cell>
        </row>
        <row r="415">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0</v>
          </cell>
          <cell r="CL415">
            <v>0</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A415">
            <v>0</v>
          </cell>
          <cell r="EB415">
            <v>0</v>
          </cell>
          <cell r="EC415">
            <v>0</v>
          </cell>
          <cell r="ED415">
            <v>0</v>
          </cell>
          <cell r="EE415">
            <v>0</v>
          </cell>
        </row>
        <row r="416">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0</v>
          </cell>
          <cell r="CL416">
            <v>0</v>
          </cell>
          <cell r="CM416">
            <v>0</v>
          </cell>
          <cell r="CN416">
            <v>0</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A416">
            <v>0</v>
          </cell>
          <cell r="EB416">
            <v>0</v>
          </cell>
          <cell r="EC416">
            <v>0</v>
          </cell>
          <cell r="ED416">
            <v>0</v>
          </cell>
          <cell r="EE416">
            <v>0</v>
          </cell>
        </row>
        <row r="417">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0</v>
          </cell>
          <cell r="CI417">
            <v>0</v>
          </cell>
          <cell r="CJ417">
            <v>0</v>
          </cell>
          <cell r="CK417">
            <v>0</v>
          </cell>
          <cell r="CL417">
            <v>0</v>
          </cell>
          <cell r="CM417">
            <v>0</v>
          </cell>
          <cell r="CN417">
            <v>0</v>
          </cell>
          <cell r="CO417">
            <v>0</v>
          </cell>
          <cell r="CP417">
            <v>0</v>
          </cell>
          <cell r="CQ417">
            <v>0</v>
          </cell>
          <cell r="CR417">
            <v>0</v>
          </cell>
          <cell r="CS417">
            <v>0</v>
          </cell>
          <cell r="CT417">
            <v>0</v>
          </cell>
          <cell r="CU417">
            <v>0</v>
          </cell>
          <cell r="CV417">
            <v>0</v>
          </cell>
          <cell r="CW417">
            <v>0</v>
          </cell>
          <cell r="CX417">
            <v>0</v>
          </cell>
          <cell r="CY417">
            <v>0</v>
          </cell>
          <cell r="CZ417">
            <v>0</v>
          </cell>
          <cell r="DA417">
            <v>0</v>
          </cell>
          <cell r="DB417">
            <v>0</v>
          </cell>
          <cell r="DC417">
            <v>0</v>
          </cell>
          <cell r="DD417">
            <v>0</v>
          </cell>
          <cell r="DE417">
            <v>0</v>
          </cell>
          <cell r="DF417">
            <v>0</v>
          </cell>
          <cell r="DG417">
            <v>0</v>
          </cell>
          <cell r="DH417">
            <v>0</v>
          </cell>
          <cell r="DI417">
            <v>0</v>
          </cell>
          <cell r="DJ417">
            <v>0</v>
          </cell>
          <cell r="DK417">
            <v>0</v>
          </cell>
          <cell r="DL417">
            <v>0</v>
          </cell>
          <cell r="DM417">
            <v>0</v>
          </cell>
          <cell r="DN417">
            <v>0</v>
          </cell>
          <cell r="DO417">
            <v>0</v>
          </cell>
          <cell r="DP417">
            <v>0</v>
          </cell>
          <cell r="DQ417">
            <v>0</v>
          </cell>
          <cell r="DR417">
            <v>0</v>
          </cell>
          <cell r="DS417">
            <v>0</v>
          </cell>
          <cell r="DT417">
            <v>0</v>
          </cell>
          <cell r="DU417">
            <v>0</v>
          </cell>
          <cell r="DV417">
            <v>0</v>
          </cell>
          <cell r="DW417">
            <v>0</v>
          </cell>
          <cell r="DX417">
            <v>0</v>
          </cell>
          <cell r="DY417">
            <v>0</v>
          </cell>
          <cell r="DZ417">
            <v>0</v>
          </cell>
          <cell r="EA417">
            <v>0</v>
          </cell>
          <cell r="EB417">
            <v>0</v>
          </cell>
          <cell r="EC417">
            <v>0</v>
          </cell>
          <cell r="ED417">
            <v>0</v>
          </cell>
          <cell r="EE417">
            <v>0</v>
          </cell>
        </row>
        <row r="418">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H418">
            <v>0</v>
          </cell>
          <cell r="CI418">
            <v>0</v>
          </cell>
          <cell r="CJ418">
            <v>0</v>
          </cell>
          <cell r="CK418">
            <v>0</v>
          </cell>
          <cell r="CL418">
            <v>0</v>
          </cell>
          <cell r="CM418">
            <v>0</v>
          </cell>
          <cell r="CN418">
            <v>0</v>
          </cell>
          <cell r="CO418">
            <v>0</v>
          </cell>
          <cell r="CP418">
            <v>0</v>
          </cell>
          <cell r="CQ418">
            <v>0</v>
          </cell>
          <cell r="CR418">
            <v>0</v>
          </cell>
          <cell r="CS418">
            <v>0</v>
          </cell>
          <cell r="CT418">
            <v>0</v>
          </cell>
          <cell r="CU418">
            <v>0</v>
          </cell>
          <cell r="CV418">
            <v>0</v>
          </cell>
          <cell r="CW418">
            <v>0</v>
          </cell>
          <cell r="CX418">
            <v>0</v>
          </cell>
          <cell r="CY418">
            <v>0</v>
          </cell>
          <cell r="CZ418">
            <v>0</v>
          </cell>
          <cell r="DA418">
            <v>0</v>
          </cell>
          <cell r="DB418">
            <v>0</v>
          </cell>
          <cell r="DC418">
            <v>0</v>
          </cell>
          <cell r="DD418">
            <v>0</v>
          </cell>
          <cell r="DE418">
            <v>0</v>
          </cell>
          <cell r="DF418">
            <v>0</v>
          </cell>
          <cell r="DG418">
            <v>0</v>
          </cell>
          <cell r="DH418">
            <v>0</v>
          </cell>
          <cell r="DI418">
            <v>0</v>
          </cell>
          <cell r="DJ418">
            <v>0</v>
          </cell>
          <cell r="DK418">
            <v>0</v>
          </cell>
          <cell r="DL418">
            <v>0</v>
          </cell>
          <cell r="DM418">
            <v>0</v>
          </cell>
          <cell r="DN418">
            <v>0</v>
          </cell>
          <cell r="DO418">
            <v>0</v>
          </cell>
          <cell r="DP418">
            <v>0</v>
          </cell>
          <cell r="DQ418">
            <v>0</v>
          </cell>
          <cell r="DR418">
            <v>0</v>
          </cell>
          <cell r="DS418">
            <v>0</v>
          </cell>
          <cell r="DT418">
            <v>0</v>
          </cell>
          <cell r="DU418">
            <v>0</v>
          </cell>
          <cell r="DV418">
            <v>0</v>
          </cell>
          <cell r="DW418">
            <v>0</v>
          </cell>
          <cell r="DX418">
            <v>0</v>
          </cell>
          <cell r="DY418">
            <v>0</v>
          </cell>
          <cell r="DZ418">
            <v>0</v>
          </cell>
          <cell r="EA418">
            <v>0</v>
          </cell>
          <cell r="EB418">
            <v>0</v>
          </cell>
          <cell r="EC418">
            <v>0</v>
          </cell>
          <cell r="ED418">
            <v>0</v>
          </cell>
          <cell r="EE418">
            <v>0</v>
          </cell>
        </row>
        <row r="419">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0</v>
          </cell>
          <cell r="CB419">
            <v>0</v>
          </cell>
          <cell r="CC419">
            <v>0</v>
          </cell>
          <cell r="CD419">
            <v>0</v>
          </cell>
          <cell r="CE419">
            <v>0</v>
          </cell>
          <cell r="CF419">
            <v>0</v>
          </cell>
          <cell r="CG419">
            <v>0</v>
          </cell>
          <cell r="CH419">
            <v>0</v>
          </cell>
          <cell r="CI419">
            <v>0</v>
          </cell>
          <cell r="CJ419">
            <v>0</v>
          </cell>
          <cell r="CK419">
            <v>0</v>
          </cell>
          <cell r="CL419">
            <v>0</v>
          </cell>
          <cell r="CM419">
            <v>0</v>
          </cell>
          <cell r="CN419">
            <v>0</v>
          </cell>
          <cell r="CO419">
            <v>0</v>
          </cell>
          <cell r="CP419">
            <v>0</v>
          </cell>
          <cell r="CQ419">
            <v>0</v>
          </cell>
          <cell r="CR419">
            <v>0</v>
          </cell>
          <cell r="CS419">
            <v>0</v>
          </cell>
          <cell r="CT419">
            <v>0</v>
          </cell>
          <cell r="CU419">
            <v>0</v>
          </cell>
          <cell r="CV419">
            <v>0</v>
          </cell>
          <cell r="CW419">
            <v>0</v>
          </cell>
          <cell r="CX419">
            <v>0</v>
          </cell>
          <cell r="CY419">
            <v>0</v>
          </cell>
          <cell r="CZ419">
            <v>0</v>
          </cell>
          <cell r="DA419">
            <v>0</v>
          </cell>
          <cell r="DB419">
            <v>0</v>
          </cell>
          <cell r="DC419">
            <v>0</v>
          </cell>
          <cell r="DD419">
            <v>0</v>
          </cell>
          <cell r="DE419">
            <v>0</v>
          </cell>
          <cell r="DF419">
            <v>0</v>
          </cell>
          <cell r="DG419">
            <v>0</v>
          </cell>
          <cell r="DH419">
            <v>0</v>
          </cell>
          <cell r="DI419">
            <v>0</v>
          </cell>
          <cell r="DJ419">
            <v>0</v>
          </cell>
          <cell r="DK419">
            <v>0</v>
          </cell>
          <cell r="DL419">
            <v>0</v>
          </cell>
          <cell r="DM419">
            <v>0</v>
          </cell>
          <cell r="DN419">
            <v>0</v>
          </cell>
          <cell r="DO419">
            <v>0</v>
          </cell>
          <cell r="DP419">
            <v>0</v>
          </cell>
          <cell r="DQ419">
            <v>0</v>
          </cell>
          <cell r="DR419">
            <v>0</v>
          </cell>
          <cell r="DS419">
            <v>0</v>
          </cell>
          <cell r="DT419">
            <v>0</v>
          </cell>
          <cell r="DU419">
            <v>0</v>
          </cell>
          <cell r="DV419">
            <v>0</v>
          </cell>
          <cell r="DW419">
            <v>0</v>
          </cell>
          <cell r="DX419">
            <v>0</v>
          </cell>
          <cell r="DY419">
            <v>0</v>
          </cell>
          <cell r="DZ419">
            <v>0</v>
          </cell>
          <cell r="EA419">
            <v>0</v>
          </cell>
          <cell r="EB419">
            <v>0</v>
          </cell>
          <cell r="EC419">
            <v>0</v>
          </cell>
          <cell r="ED419">
            <v>0</v>
          </cell>
          <cell r="EE419">
            <v>0</v>
          </cell>
        </row>
        <row r="420">
          <cell r="F420">
            <v>2064.390000000014</v>
          </cell>
          <cell r="G420">
            <v>1806.9700000000303</v>
          </cell>
          <cell r="H420">
            <v>2109.5899999999674</v>
          </cell>
          <cell r="I420">
            <v>1813.2300000000396</v>
          </cell>
          <cell r="J420">
            <v>1789.2200000000303</v>
          </cell>
          <cell r="K420">
            <v>2245.640000000014</v>
          </cell>
          <cell r="L420">
            <v>2583.9000000000233</v>
          </cell>
          <cell r="M420">
            <v>2688.2699999999022</v>
          </cell>
          <cell r="N420">
            <v>2638.25</v>
          </cell>
          <cell r="O420">
            <v>2527.7200000000885</v>
          </cell>
          <cell r="P420">
            <v>2521.9000000000233</v>
          </cell>
          <cell r="Q420">
            <v>2481.9000000000233</v>
          </cell>
          <cell r="R420">
            <v>27190.86999999918</v>
          </cell>
          <cell r="S420">
            <v>2064.390000000014</v>
          </cell>
          <cell r="T420">
            <v>1726.859999999986</v>
          </cell>
          <cell r="U420">
            <v>2109.5900000000256</v>
          </cell>
          <cell r="V420">
            <v>1813.2299999999814</v>
          </cell>
          <cell r="W420">
            <v>1789.2199999999721</v>
          </cell>
          <cell r="X420">
            <v>2245.640000000014</v>
          </cell>
          <cell r="Y420">
            <v>2583.9000000000233</v>
          </cell>
          <cell r="Z420">
            <v>2688.2700000000186</v>
          </cell>
          <cell r="AA420">
            <v>2638.25</v>
          </cell>
          <cell r="AB420">
            <v>2527.7200000000303</v>
          </cell>
          <cell r="AC420">
            <v>2521.8999999999651</v>
          </cell>
          <cell r="AD420">
            <v>2481.8999999999942</v>
          </cell>
          <cell r="AE420">
            <v>27190.870000001043</v>
          </cell>
          <cell r="AF420">
            <v>2064.390000000014</v>
          </cell>
          <cell r="AG420">
            <v>1726.859999999986</v>
          </cell>
          <cell r="AH420">
            <v>2109.5899999999674</v>
          </cell>
          <cell r="AI420">
            <v>1813.2300000000396</v>
          </cell>
          <cell r="AJ420">
            <v>1789.2199999999721</v>
          </cell>
          <cell r="AK420">
            <v>2245.6399999999558</v>
          </cell>
          <cell r="AL420">
            <v>2583.8999999999651</v>
          </cell>
          <cell r="AM420">
            <v>2688.2700000000186</v>
          </cell>
          <cell r="AN420">
            <v>2638.25</v>
          </cell>
          <cell r="AO420">
            <v>2527.7199999999721</v>
          </cell>
          <cell r="AP420">
            <v>2521.9000000000233</v>
          </cell>
          <cell r="AQ420">
            <v>2481.9000000000233</v>
          </cell>
          <cell r="AR420">
            <v>27190.870000000112</v>
          </cell>
          <cell r="AS420">
            <v>2064.390000000014</v>
          </cell>
          <cell r="AT420">
            <v>1726.859999999986</v>
          </cell>
          <cell r="AU420">
            <v>2109.5899999999674</v>
          </cell>
          <cell r="AV420">
            <v>1813.2299999999814</v>
          </cell>
          <cell r="AW420">
            <v>1789.2199999999721</v>
          </cell>
          <cell r="AX420">
            <v>2245.640000000014</v>
          </cell>
          <cell r="AY420">
            <v>2583.8999999999651</v>
          </cell>
          <cell r="AZ420">
            <v>2688.2700000000186</v>
          </cell>
          <cell r="BA420">
            <v>2638.25</v>
          </cell>
          <cell r="BB420">
            <v>2527.7200000000303</v>
          </cell>
          <cell r="BC420">
            <v>2521.8999999999651</v>
          </cell>
          <cell r="BD420">
            <v>2481.9000000000233</v>
          </cell>
          <cell r="BE420">
            <v>27270.980000000447</v>
          </cell>
          <cell r="BF420">
            <v>2064.390000000014</v>
          </cell>
          <cell r="BG420">
            <v>1806.9699999999721</v>
          </cell>
          <cell r="BH420">
            <v>2109.5899999999674</v>
          </cell>
          <cell r="BI420">
            <v>1813.2299999999814</v>
          </cell>
          <cell r="BJ420">
            <v>1789.2199999999721</v>
          </cell>
          <cell r="BK420">
            <v>2245.640000000014</v>
          </cell>
          <cell r="BL420">
            <v>2583.8999999999651</v>
          </cell>
          <cell r="BM420">
            <v>2688.2700000000186</v>
          </cell>
          <cell r="BN420">
            <v>2638.25</v>
          </cell>
          <cell r="BO420">
            <v>2527.7199999999721</v>
          </cell>
          <cell r="BP420">
            <v>2521.8999999999651</v>
          </cell>
          <cell r="BQ420">
            <v>2481.8999999999651</v>
          </cell>
          <cell r="BR420">
            <v>27190.870000000112</v>
          </cell>
          <cell r="BS420">
            <v>2064.3899999999849</v>
          </cell>
          <cell r="BT420">
            <v>1726.8600000000442</v>
          </cell>
          <cell r="BU420">
            <v>2109.5899999999674</v>
          </cell>
          <cell r="BV420">
            <v>1813.2299999999814</v>
          </cell>
          <cell r="BW420">
            <v>1789.2199999999721</v>
          </cell>
          <cell r="BX420">
            <v>2245.640000000014</v>
          </cell>
          <cell r="BY420">
            <v>2583.9000000000233</v>
          </cell>
          <cell r="BZ420">
            <v>2688.2700000000186</v>
          </cell>
          <cell r="CA420">
            <v>2638.25</v>
          </cell>
          <cell r="CB420">
            <v>2527.7200000000012</v>
          </cell>
          <cell r="CC420">
            <v>2521.9000000000233</v>
          </cell>
          <cell r="CD420">
            <v>2481.9000000000233</v>
          </cell>
          <cell r="CE420">
            <v>27190.870000000112</v>
          </cell>
          <cell r="CF420">
            <v>2064.3899999999849</v>
          </cell>
          <cell r="CG420">
            <v>1726.8600000000151</v>
          </cell>
          <cell r="CH420">
            <v>2109.5899999999674</v>
          </cell>
          <cell r="CI420">
            <v>1813.2300000000396</v>
          </cell>
          <cell r="CJ420">
            <v>1789.2200000000303</v>
          </cell>
          <cell r="CK420">
            <v>2245.640000000014</v>
          </cell>
          <cell r="CL420">
            <v>2583.9000000000233</v>
          </cell>
          <cell r="CM420">
            <v>2688.2700000000186</v>
          </cell>
          <cell r="CN420">
            <v>2638.25</v>
          </cell>
          <cell r="CO420">
            <v>2527.7199999999721</v>
          </cell>
          <cell r="CP420">
            <v>2521.8999999999942</v>
          </cell>
          <cell r="CQ420">
            <v>2481.9000000000233</v>
          </cell>
          <cell r="CR420">
            <v>27190.870000000112</v>
          </cell>
          <cell r="CS420">
            <v>2064.390000000014</v>
          </cell>
          <cell r="CT420">
            <v>1726.8600000000151</v>
          </cell>
          <cell r="CU420">
            <v>2109.5900000000256</v>
          </cell>
          <cell r="CV420">
            <v>1813.2299999999814</v>
          </cell>
          <cell r="CW420">
            <v>1789.2199999999721</v>
          </cell>
          <cell r="CX420">
            <v>2245.6399999998976</v>
          </cell>
          <cell r="CY420">
            <v>2583.9000000000233</v>
          </cell>
          <cell r="CZ420">
            <v>2688.2700000000186</v>
          </cell>
          <cell r="DA420">
            <v>2638.25</v>
          </cell>
          <cell r="DB420">
            <v>2527.7199999999721</v>
          </cell>
          <cell r="DC420">
            <v>2521.8999999999651</v>
          </cell>
          <cell r="DD420">
            <v>2481.8999999999942</v>
          </cell>
          <cell r="DE420">
            <v>27270.979999999981</v>
          </cell>
          <cell r="DF420">
            <v>2064.3899999999558</v>
          </cell>
          <cell r="DG420">
            <v>1806.9700000000012</v>
          </cell>
          <cell r="DH420">
            <v>2109.5899999999965</v>
          </cell>
          <cell r="DI420">
            <v>1813.2300000000105</v>
          </cell>
          <cell r="DJ420">
            <v>1789.2200000000303</v>
          </cell>
          <cell r="DK420">
            <v>2245.6399999999558</v>
          </cell>
          <cell r="DL420">
            <v>2583.8999999999942</v>
          </cell>
          <cell r="DM420">
            <v>2688.2700000000186</v>
          </cell>
          <cell r="DN420">
            <v>2638.25</v>
          </cell>
          <cell r="DO420">
            <v>2527.7200000000012</v>
          </cell>
          <cell r="DP420">
            <v>2521.8999999999942</v>
          </cell>
          <cell r="DQ420">
            <v>2481.8999999999996</v>
          </cell>
          <cell r="DR420">
            <v>27190.869999999995</v>
          </cell>
          <cell r="DS420">
            <v>2064.3899999999994</v>
          </cell>
          <cell r="DT420">
            <v>1726.8600000000006</v>
          </cell>
          <cell r="DU420">
            <v>2109.5899999999965</v>
          </cell>
          <cell r="DV420">
            <v>1813.2299999999959</v>
          </cell>
          <cell r="DW420">
            <v>1789.2199999999939</v>
          </cell>
          <cell r="DX420">
            <v>2245.6400000000067</v>
          </cell>
          <cell r="DY420">
            <v>2583.8999999999942</v>
          </cell>
          <cell r="DZ420">
            <v>2688.2699999999968</v>
          </cell>
          <cell r="EA420">
            <v>2638.25</v>
          </cell>
          <cell r="EB420">
            <v>2527.7200000000012</v>
          </cell>
          <cell r="EC420">
            <v>2521.9000000000015</v>
          </cell>
          <cell r="ED420">
            <v>2481.8999999999978</v>
          </cell>
          <cell r="EE420">
            <v>0</v>
          </cell>
        </row>
        <row r="421">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0</v>
          </cell>
          <cell r="CL421">
            <v>0</v>
          </cell>
          <cell r="CM421">
            <v>0</v>
          </cell>
          <cell r="CN421">
            <v>0</v>
          </cell>
          <cell r="CO421">
            <v>0</v>
          </cell>
          <cell r="CP421">
            <v>0</v>
          </cell>
          <cell r="CQ421">
            <v>0</v>
          </cell>
          <cell r="CR421">
            <v>0</v>
          </cell>
          <cell r="CS421">
            <v>0</v>
          </cell>
          <cell r="CT421">
            <v>0</v>
          </cell>
          <cell r="CU421">
            <v>0</v>
          </cell>
          <cell r="CV421">
            <v>0</v>
          </cell>
          <cell r="CW421">
            <v>0</v>
          </cell>
          <cell r="CX421">
            <v>0</v>
          </cell>
          <cell r="CY421">
            <v>0</v>
          </cell>
          <cell r="CZ421">
            <v>0</v>
          </cell>
          <cell r="DA421">
            <v>0</v>
          </cell>
          <cell r="DB421">
            <v>0</v>
          </cell>
          <cell r="DC421">
            <v>0</v>
          </cell>
          <cell r="DD421">
            <v>0</v>
          </cell>
          <cell r="DE421">
            <v>0</v>
          </cell>
          <cell r="DF421">
            <v>0</v>
          </cell>
          <cell r="DG421">
            <v>0</v>
          </cell>
          <cell r="DH421">
            <v>0</v>
          </cell>
          <cell r="DI421">
            <v>0</v>
          </cell>
          <cell r="DJ421">
            <v>0</v>
          </cell>
          <cell r="DK421">
            <v>0</v>
          </cell>
          <cell r="DL421">
            <v>0</v>
          </cell>
          <cell r="DM421">
            <v>0</v>
          </cell>
          <cell r="DN421">
            <v>0</v>
          </cell>
          <cell r="DO421">
            <v>0</v>
          </cell>
          <cell r="DP421">
            <v>0</v>
          </cell>
          <cell r="DQ421">
            <v>0</v>
          </cell>
          <cell r="DR421">
            <v>0</v>
          </cell>
          <cell r="DS421">
            <v>0</v>
          </cell>
          <cell r="DT421">
            <v>0</v>
          </cell>
          <cell r="DU421">
            <v>0</v>
          </cell>
          <cell r="DV421">
            <v>0</v>
          </cell>
          <cell r="DW421">
            <v>0</v>
          </cell>
          <cell r="DX421">
            <v>0</v>
          </cell>
          <cell r="DY421">
            <v>0</v>
          </cell>
          <cell r="DZ421">
            <v>0</v>
          </cell>
          <cell r="EA421">
            <v>0</v>
          </cell>
          <cell r="EB421">
            <v>0</v>
          </cell>
          <cell r="EC421">
            <v>0</v>
          </cell>
          <cell r="ED421">
            <v>0</v>
          </cell>
          <cell r="EE421">
            <v>0</v>
          </cell>
        </row>
        <row r="422">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0</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row>
        <row r="423">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v>0</v>
          </cell>
          <cell r="CJ423">
            <v>0</v>
          </cell>
          <cell r="CK423">
            <v>0</v>
          </cell>
          <cell r="CL423">
            <v>0</v>
          </cell>
          <cell r="CM423">
            <v>0</v>
          </cell>
          <cell r="CN423">
            <v>0</v>
          </cell>
          <cell r="CO423">
            <v>0</v>
          </cell>
          <cell r="CP423">
            <v>0</v>
          </cell>
          <cell r="CQ423">
            <v>0</v>
          </cell>
          <cell r="CR423">
            <v>0</v>
          </cell>
          <cell r="CS423">
            <v>0</v>
          </cell>
          <cell r="CT423">
            <v>0</v>
          </cell>
          <cell r="CU423">
            <v>0</v>
          </cell>
          <cell r="CV423">
            <v>0</v>
          </cell>
          <cell r="CW423">
            <v>0</v>
          </cell>
          <cell r="CX423">
            <v>0</v>
          </cell>
          <cell r="CY423">
            <v>0</v>
          </cell>
          <cell r="CZ423">
            <v>0</v>
          </cell>
          <cell r="DA423">
            <v>0</v>
          </cell>
          <cell r="DB423">
            <v>0</v>
          </cell>
          <cell r="DC423">
            <v>0</v>
          </cell>
          <cell r="DD423">
            <v>0</v>
          </cell>
          <cell r="DE423">
            <v>0</v>
          </cell>
          <cell r="DF423">
            <v>0</v>
          </cell>
          <cell r="DG423">
            <v>0</v>
          </cell>
          <cell r="DH423">
            <v>0</v>
          </cell>
          <cell r="DI423">
            <v>0</v>
          </cell>
          <cell r="DJ423">
            <v>0</v>
          </cell>
          <cell r="DK423">
            <v>0</v>
          </cell>
          <cell r="DL423">
            <v>0</v>
          </cell>
          <cell r="DM423">
            <v>0</v>
          </cell>
          <cell r="DN423">
            <v>0</v>
          </cell>
          <cell r="DO423">
            <v>0</v>
          </cell>
          <cell r="DP423">
            <v>0</v>
          </cell>
          <cell r="DQ423">
            <v>0</v>
          </cell>
          <cell r="DR423">
            <v>0</v>
          </cell>
          <cell r="DS423">
            <v>0</v>
          </cell>
          <cell r="DT423">
            <v>0</v>
          </cell>
          <cell r="DU423">
            <v>0</v>
          </cell>
          <cell r="DV423">
            <v>0</v>
          </cell>
          <cell r="DW423">
            <v>0</v>
          </cell>
          <cell r="DX423">
            <v>0</v>
          </cell>
          <cell r="DY423">
            <v>0</v>
          </cell>
          <cell r="DZ423">
            <v>0</v>
          </cell>
          <cell r="EA423">
            <v>0</v>
          </cell>
          <cell r="EB423">
            <v>0</v>
          </cell>
          <cell r="EC423">
            <v>0</v>
          </cell>
          <cell r="ED423">
            <v>0</v>
          </cell>
          <cell r="EE423">
            <v>0</v>
          </cell>
        </row>
        <row r="424">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v>0</v>
          </cell>
          <cell r="CJ424">
            <v>0</v>
          </cell>
          <cell r="CK424">
            <v>0</v>
          </cell>
          <cell r="CL424">
            <v>0</v>
          </cell>
          <cell r="CM424">
            <v>0</v>
          </cell>
          <cell r="CN424">
            <v>0</v>
          </cell>
          <cell r="CO424">
            <v>0</v>
          </cell>
          <cell r="CP424">
            <v>0</v>
          </cell>
          <cell r="CQ424">
            <v>0</v>
          </cell>
          <cell r="CR424">
            <v>0</v>
          </cell>
          <cell r="CS424">
            <v>0</v>
          </cell>
          <cell r="CT424">
            <v>0</v>
          </cell>
          <cell r="CU424">
            <v>0</v>
          </cell>
          <cell r="CV424">
            <v>0</v>
          </cell>
          <cell r="CW424">
            <v>0</v>
          </cell>
          <cell r="CX424">
            <v>0</v>
          </cell>
          <cell r="CY424">
            <v>0</v>
          </cell>
          <cell r="CZ424">
            <v>0</v>
          </cell>
          <cell r="DA424">
            <v>0</v>
          </cell>
          <cell r="DB424">
            <v>0</v>
          </cell>
          <cell r="DC424">
            <v>0</v>
          </cell>
          <cell r="DD424">
            <v>0</v>
          </cell>
          <cell r="DE424">
            <v>0</v>
          </cell>
          <cell r="DF424">
            <v>0</v>
          </cell>
          <cell r="DG424">
            <v>0</v>
          </cell>
          <cell r="DH424">
            <v>0</v>
          </cell>
          <cell r="DI424">
            <v>0</v>
          </cell>
          <cell r="DJ424">
            <v>0</v>
          </cell>
          <cell r="DK424">
            <v>0</v>
          </cell>
          <cell r="DL424">
            <v>0</v>
          </cell>
          <cell r="DM424">
            <v>0</v>
          </cell>
          <cell r="DN424">
            <v>0</v>
          </cell>
          <cell r="DO424">
            <v>0</v>
          </cell>
          <cell r="DP424">
            <v>0</v>
          </cell>
          <cell r="DQ424">
            <v>0</v>
          </cell>
          <cell r="DR424">
            <v>0</v>
          </cell>
          <cell r="DS424">
            <v>0</v>
          </cell>
          <cell r="DT424">
            <v>0</v>
          </cell>
          <cell r="DU424">
            <v>0</v>
          </cell>
          <cell r="DV424">
            <v>0</v>
          </cell>
          <cell r="DW424">
            <v>0</v>
          </cell>
          <cell r="DX424">
            <v>0</v>
          </cell>
          <cell r="DY424">
            <v>0</v>
          </cell>
          <cell r="DZ424">
            <v>0</v>
          </cell>
          <cell r="EA424">
            <v>0</v>
          </cell>
          <cell r="EB424">
            <v>0</v>
          </cell>
          <cell r="EC424">
            <v>0</v>
          </cell>
          <cell r="ED424">
            <v>0</v>
          </cell>
          <cell r="EE424">
            <v>0</v>
          </cell>
        </row>
        <row r="425">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H425">
            <v>0</v>
          </cell>
          <cell r="CI425">
            <v>0</v>
          </cell>
          <cell r="CJ425">
            <v>0</v>
          </cell>
          <cell r="CK425">
            <v>0</v>
          </cell>
          <cell r="CL425">
            <v>0</v>
          </cell>
          <cell r="CM425">
            <v>0</v>
          </cell>
          <cell r="CN425">
            <v>0</v>
          </cell>
          <cell r="CO425">
            <v>0</v>
          </cell>
          <cell r="CP425">
            <v>0</v>
          </cell>
          <cell r="CQ425">
            <v>0</v>
          </cell>
          <cell r="CR425">
            <v>0</v>
          </cell>
          <cell r="CS425">
            <v>0</v>
          </cell>
          <cell r="CT425">
            <v>0</v>
          </cell>
          <cell r="CU425">
            <v>0</v>
          </cell>
          <cell r="CV425">
            <v>0</v>
          </cell>
          <cell r="CW425">
            <v>0</v>
          </cell>
          <cell r="CX425">
            <v>0</v>
          </cell>
          <cell r="CY425">
            <v>0</v>
          </cell>
          <cell r="CZ425">
            <v>0</v>
          </cell>
          <cell r="DA425">
            <v>0</v>
          </cell>
          <cell r="DB425">
            <v>0</v>
          </cell>
          <cell r="DC425">
            <v>0</v>
          </cell>
          <cell r="DD425">
            <v>0</v>
          </cell>
          <cell r="DE425">
            <v>0</v>
          </cell>
          <cell r="DF425">
            <v>0</v>
          </cell>
          <cell r="DG425">
            <v>0</v>
          </cell>
          <cell r="DH425">
            <v>0</v>
          </cell>
          <cell r="DI425">
            <v>0</v>
          </cell>
          <cell r="DJ425">
            <v>0</v>
          </cell>
          <cell r="DK425">
            <v>0</v>
          </cell>
          <cell r="DL425">
            <v>0</v>
          </cell>
          <cell r="DM425">
            <v>0</v>
          </cell>
          <cell r="DN425">
            <v>0</v>
          </cell>
          <cell r="DO425">
            <v>0</v>
          </cell>
          <cell r="DP425">
            <v>0</v>
          </cell>
          <cell r="DQ425">
            <v>0</v>
          </cell>
          <cell r="DR425">
            <v>0</v>
          </cell>
          <cell r="DS425">
            <v>0</v>
          </cell>
          <cell r="DT425">
            <v>0</v>
          </cell>
          <cell r="DU425">
            <v>0</v>
          </cell>
          <cell r="DV425">
            <v>0</v>
          </cell>
          <cell r="DW425">
            <v>0</v>
          </cell>
          <cell r="DX425">
            <v>0</v>
          </cell>
          <cell r="DY425">
            <v>0</v>
          </cell>
          <cell r="DZ425">
            <v>0</v>
          </cell>
          <cell r="EA425">
            <v>0</v>
          </cell>
          <cell r="EB425">
            <v>0</v>
          </cell>
          <cell r="EC425">
            <v>0</v>
          </cell>
          <cell r="ED425">
            <v>0</v>
          </cell>
          <cell r="EE425">
            <v>0</v>
          </cell>
        </row>
        <row r="426">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cell r="CJ426">
            <v>0</v>
          </cell>
          <cell r="CK426">
            <v>0</v>
          </cell>
          <cell r="CL426">
            <v>0</v>
          </cell>
          <cell r="CM426">
            <v>0</v>
          </cell>
          <cell r="CN426">
            <v>0</v>
          </cell>
          <cell r="CO426">
            <v>0</v>
          </cell>
          <cell r="CP426">
            <v>0</v>
          </cell>
          <cell r="CQ426">
            <v>0</v>
          </cell>
          <cell r="CR426">
            <v>0</v>
          </cell>
          <cell r="CS426">
            <v>0</v>
          </cell>
          <cell r="CT426">
            <v>0</v>
          </cell>
          <cell r="CU426">
            <v>0</v>
          </cell>
          <cell r="CV426">
            <v>0</v>
          </cell>
          <cell r="CW426">
            <v>0</v>
          </cell>
          <cell r="CX426">
            <v>0</v>
          </cell>
          <cell r="CY426">
            <v>0</v>
          </cell>
          <cell r="CZ426">
            <v>0</v>
          </cell>
          <cell r="DA426">
            <v>0</v>
          </cell>
          <cell r="DB426">
            <v>0</v>
          </cell>
          <cell r="DC426">
            <v>0</v>
          </cell>
          <cell r="DD426">
            <v>0</v>
          </cell>
          <cell r="DE426">
            <v>0</v>
          </cell>
          <cell r="DF426">
            <v>0</v>
          </cell>
          <cell r="DG426">
            <v>0</v>
          </cell>
          <cell r="DH426">
            <v>0</v>
          </cell>
          <cell r="DI426">
            <v>0</v>
          </cell>
          <cell r="DJ426">
            <v>0</v>
          </cell>
          <cell r="DK426">
            <v>0</v>
          </cell>
          <cell r="DL426">
            <v>0</v>
          </cell>
          <cell r="DM426">
            <v>0</v>
          </cell>
          <cell r="DN426">
            <v>0</v>
          </cell>
          <cell r="DO426">
            <v>0</v>
          </cell>
          <cell r="DP426">
            <v>0</v>
          </cell>
          <cell r="DQ426">
            <v>0</v>
          </cell>
          <cell r="DR426">
            <v>0</v>
          </cell>
          <cell r="DS426">
            <v>0</v>
          </cell>
          <cell r="DT426">
            <v>0</v>
          </cell>
          <cell r="DU426">
            <v>0</v>
          </cell>
          <cell r="DV426">
            <v>0</v>
          </cell>
          <cell r="DW426">
            <v>0</v>
          </cell>
          <cell r="DX426">
            <v>0</v>
          </cell>
          <cell r="DY426">
            <v>0</v>
          </cell>
          <cell r="DZ426">
            <v>0</v>
          </cell>
          <cell r="EA426">
            <v>0</v>
          </cell>
          <cell r="EB426">
            <v>0</v>
          </cell>
          <cell r="EC426">
            <v>0</v>
          </cell>
          <cell r="ED426">
            <v>0</v>
          </cell>
          <cell r="EE426">
            <v>0</v>
          </cell>
        </row>
        <row r="427">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v>0</v>
          </cell>
          <cell r="CJ427">
            <v>0</v>
          </cell>
          <cell r="CK427">
            <v>0</v>
          </cell>
          <cell r="CL427">
            <v>0</v>
          </cell>
          <cell r="CM427">
            <v>0</v>
          </cell>
          <cell r="CN427">
            <v>0</v>
          </cell>
          <cell r="CO427">
            <v>0</v>
          </cell>
          <cell r="CP427">
            <v>0</v>
          </cell>
          <cell r="CQ427">
            <v>0</v>
          </cell>
          <cell r="CR427">
            <v>0</v>
          </cell>
          <cell r="CS427">
            <v>0</v>
          </cell>
          <cell r="CT427">
            <v>0</v>
          </cell>
          <cell r="CU427">
            <v>0</v>
          </cell>
          <cell r="CV427">
            <v>0</v>
          </cell>
          <cell r="CW427">
            <v>0</v>
          </cell>
          <cell r="CX427">
            <v>0</v>
          </cell>
          <cell r="CY427">
            <v>0</v>
          </cell>
          <cell r="CZ427">
            <v>0</v>
          </cell>
          <cell r="DA427">
            <v>0</v>
          </cell>
          <cell r="DB427">
            <v>0</v>
          </cell>
          <cell r="DC427">
            <v>0</v>
          </cell>
          <cell r="DD427">
            <v>0</v>
          </cell>
          <cell r="DE427">
            <v>0</v>
          </cell>
          <cell r="DF427">
            <v>0</v>
          </cell>
          <cell r="DG427">
            <v>0</v>
          </cell>
          <cell r="DH427">
            <v>0</v>
          </cell>
          <cell r="DI427">
            <v>0</v>
          </cell>
          <cell r="DJ427">
            <v>0</v>
          </cell>
          <cell r="DK427">
            <v>0</v>
          </cell>
          <cell r="DL427">
            <v>0</v>
          </cell>
          <cell r="DM427">
            <v>0</v>
          </cell>
          <cell r="DN427">
            <v>0</v>
          </cell>
          <cell r="DO427">
            <v>0</v>
          </cell>
          <cell r="DP427">
            <v>0</v>
          </cell>
          <cell r="DQ427">
            <v>0</v>
          </cell>
          <cell r="DR427">
            <v>0</v>
          </cell>
          <cell r="DS427">
            <v>0</v>
          </cell>
          <cell r="DT427">
            <v>0</v>
          </cell>
          <cell r="DU427">
            <v>0</v>
          </cell>
          <cell r="DV427">
            <v>0</v>
          </cell>
          <cell r="DW427">
            <v>0</v>
          </cell>
          <cell r="DX427">
            <v>0</v>
          </cell>
          <cell r="DY427">
            <v>0</v>
          </cell>
          <cell r="DZ427">
            <v>0</v>
          </cell>
          <cell r="EA427">
            <v>0</v>
          </cell>
          <cell r="EB427">
            <v>0</v>
          </cell>
          <cell r="EC427">
            <v>0</v>
          </cell>
          <cell r="ED427">
            <v>0</v>
          </cell>
          <cell r="EE427">
            <v>0</v>
          </cell>
        </row>
        <row r="428">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0</v>
          </cell>
          <cell r="CO428">
            <v>0</v>
          </cell>
          <cell r="CP428">
            <v>0</v>
          </cell>
          <cell r="CQ428">
            <v>0</v>
          </cell>
          <cell r="CR428">
            <v>0</v>
          </cell>
          <cell r="CS428">
            <v>0</v>
          </cell>
          <cell r="CT428">
            <v>0</v>
          </cell>
          <cell r="CU428">
            <v>0</v>
          </cell>
          <cell r="CV428">
            <v>0</v>
          </cell>
          <cell r="CW428">
            <v>0</v>
          </cell>
          <cell r="CX428">
            <v>0</v>
          </cell>
          <cell r="CY428">
            <v>0</v>
          </cell>
          <cell r="CZ428">
            <v>0</v>
          </cell>
          <cell r="DA428">
            <v>0</v>
          </cell>
          <cell r="DB428">
            <v>0</v>
          </cell>
          <cell r="DC428">
            <v>0</v>
          </cell>
          <cell r="DD428">
            <v>0</v>
          </cell>
          <cell r="DE428">
            <v>0</v>
          </cell>
          <cell r="DF428">
            <v>0</v>
          </cell>
          <cell r="DG428">
            <v>0</v>
          </cell>
          <cell r="DH428">
            <v>0</v>
          </cell>
          <cell r="DI428">
            <v>0</v>
          </cell>
          <cell r="DJ428">
            <v>0</v>
          </cell>
          <cell r="DK428">
            <v>0</v>
          </cell>
          <cell r="DL428">
            <v>0</v>
          </cell>
          <cell r="DM428">
            <v>0</v>
          </cell>
          <cell r="DN428">
            <v>0</v>
          </cell>
          <cell r="DO428">
            <v>0</v>
          </cell>
          <cell r="DP428">
            <v>0</v>
          </cell>
          <cell r="DQ428">
            <v>0</v>
          </cell>
          <cell r="DR428">
            <v>0</v>
          </cell>
          <cell r="DS428">
            <v>0</v>
          </cell>
          <cell r="DT428">
            <v>0</v>
          </cell>
          <cell r="DU428">
            <v>0</v>
          </cell>
          <cell r="DV428">
            <v>0</v>
          </cell>
          <cell r="DW428">
            <v>0</v>
          </cell>
          <cell r="DX428">
            <v>0</v>
          </cell>
          <cell r="DY428">
            <v>0</v>
          </cell>
          <cell r="DZ428">
            <v>0</v>
          </cell>
          <cell r="EA428">
            <v>0</v>
          </cell>
          <cell r="EB428">
            <v>0</v>
          </cell>
          <cell r="EC428">
            <v>0</v>
          </cell>
          <cell r="ED428">
            <v>0</v>
          </cell>
          <cell r="EE428">
            <v>0</v>
          </cell>
        </row>
        <row r="429">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0</v>
          </cell>
          <cell r="CN429">
            <v>0</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DY429">
            <v>0</v>
          </cell>
          <cell r="DZ429">
            <v>0</v>
          </cell>
          <cell r="EA429">
            <v>0</v>
          </cell>
          <cell r="EB429">
            <v>0</v>
          </cell>
          <cell r="EC429">
            <v>0</v>
          </cell>
          <cell r="ED429">
            <v>0</v>
          </cell>
          <cell r="EE429">
            <v>0</v>
          </cell>
        </row>
        <row r="430">
          <cell r="F430">
            <v>2064.390000000014</v>
          </cell>
          <cell r="G430">
            <v>1806.9700000000303</v>
          </cell>
          <cell r="H430">
            <v>2109.5899999999674</v>
          </cell>
          <cell r="I430">
            <v>1813.2300000000396</v>
          </cell>
          <cell r="J430">
            <v>1789.2200000000303</v>
          </cell>
          <cell r="K430">
            <v>2245.640000000014</v>
          </cell>
          <cell r="L430">
            <v>2583.9000000000233</v>
          </cell>
          <cell r="M430">
            <v>2688.2699999999022</v>
          </cell>
          <cell r="N430">
            <v>2638.25</v>
          </cell>
          <cell r="O430">
            <v>2527.7200000000885</v>
          </cell>
          <cell r="P430">
            <v>2521.9000000000233</v>
          </cell>
          <cell r="Q430">
            <v>2481.9000000000233</v>
          </cell>
          <cell r="R430">
            <v>27190.86999999918</v>
          </cell>
          <cell r="S430">
            <v>2064.390000000014</v>
          </cell>
          <cell r="T430">
            <v>1726.859999999986</v>
          </cell>
          <cell r="U430">
            <v>2109.5900000000256</v>
          </cell>
          <cell r="V430">
            <v>1813.2299999999814</v>
          </cell>
          <cell r="W430">
            <v>1789.2199999999721</v>
          </cell>
          <cell r="X430">
            <v>2245.640000000014</v>
          </cell>
          <cell r="Y430">
            <v>2583.9000000000233</v>
          </cell>
          <cell r="Z430">
            <v>2688.2700000000186</v>
          </cell>
          <cell r="AA430">
            <v>2638.25</v>
          </cell>
          <cell r="AB430">
            <v>2527.7200000000303</v>
          </cell>
          <cell r="AC430">
            <v>2521.8999999999651</v>
          </cell>
          <cell r="AD430">
            <v>2481.8999999999942</v>
          </cell>
          <cell r="AE430">
            <v>27190.870000001043</v>
          </cell>
          <cell r="AF430">
            <v>2064.390000000014</v>
          </cell>
          <cell r="AG430">
            <v>1726.859999999986</v>
          </cell>
          <cell r="AH430">
            <v>2109.5899999999674</v>
          </cell>
          <cell r="AI430">
            <v>1813.2300000000396</v>
          </cell>
          <cell r="AJ430">
            <v>1789.2199999999721</v>
          </cell>
          <cell r="AK430">
            <v>2245.6399999999558</v>
          </cell>
          <cell r="AL430">
            <v>2583.8999999999651</v>
          </cell>
          <cell r="AM430">
            <v>2688.2700000000186</v>
          </cell>
          <cell r="AN430">
            <v>2638.25</v>
          </cell>
          <cell r="AO430">
            <v>2527.7199999999721</v>
          </cell>
          <cell r="AP430">
            <v>2521.9000000000233</v>
          </cell>
          <cell r="AQ430">
            <v>2481.9000000000233</v>
          </cell>
          <cell r="AR430">
            <v>27190.870000000112</v>
          </cell>
          <cell r="AS430">
            <v>2064.390000000014</v>
          </cell>
          <cell r="AT430">
            <v>1726.859999999986</v>
          </cell>
          <cell r="AU430">
            <v>2109.5899999999674</v>
          </cell>
          <cell r="AV430">
            <v>1813.2299999999814</v>
          </cell>
          <cell r="AW430">
            <v>1789.2199999999721</v>
          </cell>
          <cell r="AX430">
            <v>2245.640000000014</v>
          </cell>
          <cell r="AY430">
            <v>2583.8999999999651</v>
          </cell>
          <cell r="AZ430">
            <v>2688.2700000000186</v>
          </cell>
          <cell r="BA430">
            <v>2638.25</v>
          </cell>
          <cell r="BB430">
            <v>2527.7200000000303</v>
          </cell>
          <cell r="BC430">
            <v>2521.8999999999651</v>
          </cell>
          <cell r="BD430">
            <v>2481.9000000000233</v>
          </cell>
          <cell r="BE430">
            <v>27270.980000000447</v>
          </cell>
          <cell r="BF430">
            <v>2064.390000000014</v>
          </cell>
          <cell r="BG430">
            <v>1806.9699999999721</v>
          </cell>
          <cell r="BH430">
            <v>2109.5899999999674</v>
          </cell>
          <cell r="BI430">
            <v>1813.2299999999814</v>
          </cell>
          <cell r="BJ430">
            <v>1789.2199999999721</v>
          </cell>
          <cell r="BK430">
            <v>2245.640000000014</v>
          </cell>
          <cell r="BL430">
            <v>2583.8999999999651</v>
          </cell>
          <cell r="BM430">
            <v>2688.2700000000186</v>
          </cell>
          <cell r="BN430">
            <v>2638.25</v>
          </cell>
          <cell r="BO430">
            <v>2527.7199999999721</v>
          </cell>
          <cell r="BP430">
            <v>2521.8999999999651</v>
          </cell>
          <cell r="BQ430">
            <v>2481.8999999999651</v>
          </cell>
          <cell r="BR430">
            <v>27190.870000000112</v>
          </cell>
          <cell r="BS430">
            <v>2064.3899999999849</v>
          </cell>
          <cell r="BT430">
            <v>1726.8600000000442</v>
          </cell>
          <cell r="BU430">
            <v>2109.5899999999674</v>
          </cell>
          <cell r="BV430">
            <v>1813.2299999999814</v>
          </cell>
          <cell r="BW430">
            <v>1789.2199999999721</v>
          </cell>
          <cell r="BX430">
            <v>2245.640000000014</v>
          </cell>
          <cell r="BY430">
            <v>2583.9000000000233</v>
          </cell>
          <cell r="BZ430">
            <v>2688.2700000000186</v>
          </cell>
          <cell r="CA430">
            <v>2638.25</v>
          </cell>
          <cell r="CB430">
            <v>2527.7200000000012</v>
          </cell>
          <cell r="CC430">
            <v>2521.9000000000233</v>
          </cell>
          <cell r="CD430">
            <v>2481.9000000000233</v>
          </cell>
          <cell r="CE430">
            <v>27190.870000000112</v>
          </cell>
          <cell r="CF430">
            <v>2064.3899999999849</v>
          </cell>
          <cell r="CG430">
            <v>1726.8600000000151</v>
          </cell>
          <cell r="CH430">
            <v>2109.5899999999674</v>
          </cell>
          <cell r="CI430">
            <v>1813.2300000000396</v>
          </cell>
          <cell r="CJ430">
            <v>1789.2200000000303</v>
          </cell>
          <cell r="CK430">
            <v>2245.640000000014</v>
          </cell>
          <cell r="CL430">
            <v>2583.9000000000233</v>
          </cell>
          <cell r="CM430">
            <v>2688.2700000000186</v>
          </cell>
          <cell r="CN430">
            <v>2638.25</v>
          </cell>
          <cell r="CO430">
            <v>2527.7199999999721</v>
          </cell>
          <cell r="CP430">
            <v>2521.8999999999942</v>
          </cell>
          <cell r="CQ430">
            <v>2481.9000000000233</v>
          </cell>
          <cell r="CR430">
            <v>27190.870000000112</v>
          </cell>
          <cell r="CS430">
            <v>2064.390000000014</v>
          </cell>
          <cell r="CT430">
            <v>1726.8600000000151</v>
          </cell>
          <cell r="CU430">
            <v>2109.5900000000256</v>
          </cell>
          <cell r="CV430">
            <v>1813.2299999999814</v>
          </cell>
          <cell r="CW430">
            <v>1789.2199999999721</v>
          </cell>
          <cell r="CX430">
            <v>2245.6399999998976</v>
          </cell>
          <cell r="CY430">
            <v>2583.9000000000233</v>
          </cell>
          <cell r="CZ430">
            <v>2688.2700000000186</v>
          </cell>
          <cell r="DA430">
            <v>2638.25</v>
          </cell>
          <cell r="DB430">
            <v>2527.7199999999721</v>
          </cell>
          <cell r="DC430">
            <v>2521.8999999999651</v>
          </cell>
          <cell r="DD430">
            <v>2481.8999999999942</v>
          </cell>
          <cell r="DE430">
            <v>27270.979999999981</v>
          </cell>
          <cell r="DF430">
            <v>2064.3899999999558</v>
          </cell>
          <cell r="DG430">
            <v>1806.9700000000012</v>
          </cell>
          <cell r="DH430">
            <v>2109.5899999999965</v>
          </cell>
          <cell r="DI430">
            <v>1813.2300000000105</v>
          </cell>
          <cell r="DJ430">
            <v>1789.2200000000303</v>
          </cell>
          <cell r="DK430">
            <v>2245.6399999999558</v>
          </cell>
          <cell r="DL430">
            <v>2583.8999999999942</v>
          </cell>
          <cell r="DM430">
            <v>2688.2700000000186</v>
          </cell>
          <cell r="DN430">
            <v>2638.25</v>
          </cell>
          <cell r="DO430">
            <v>2527.7200000000012</v>
          </cell>
          <cell r="DP430">
            <v>2521.8999999999942</v>
          </cell>
          <cell r="DQ430">
            <v>2481.8999999999996</v>
          </cell>
          <cell r="DR430">
            <v>27190.869999999995</v>
          </cell>
          <cell r="DS430">
            <v>2064.3899999999994</v>
          </cell>
          <cell r="DT430">
            <v>1726.8600000000006</v>
          </cell>
          <cell r="DU430">
            <v>2109.5899999999965</v>
          </cell>
          <cell r="DV430">
            <v>1813.2299999999959</v>
          </cell>
          <cell r="DW430">
            <v>1789.2199999999939</v>
          </cell>
          <cell r="DX430">
            <v>2245.6400000000067</v>
          </cell>
          <cell r="DY430">
            <v>2583.8999999999942</v>
          </cell>
          <cell r="DZ430">
            <v>2688.2699999999968</v>
          </cell>
          <cell r="EA430">
            <v>2638.25</v>
          </cell>
          <cell r="EB430">
            <v>2527.7200000000012</v>
          </cell>
          <cell r="EC430">
            <v>2521.9000000000015</v>
          </cell>
          <cell r="ED430">
            <v>2481.8999999999978</v>
          </cell>
          <cell r="EE430">
            <v>0</v>
          </cell>
        </row>
        <row r="431">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v>0</v>
          </cell>
          <cell r="CJ431">
            <v>0</v>
          </cell>
          <cell r="CK431">
            <v>0</v>
          </cell>
          <cell r="CL431">
            <v>0</v>
          </cell>
          <cell r="CM431">
            <v>0</v>
          </cell>
          <cell r="CN431">
            <v>0</v>
          </cell>
          <cell r="CO431">
            <v>0</v>
          </cell>
          <cell r="CP431">
            <v>0</v>
          </cell>
          <cell r="CQ431">
            <v>0</v>
          </cell>
          <cell r="CR431">
            <v>0</v>
          </cell>
          <cell r="CS431">
            <v>0</v>
          </cell>
          <cell r="CT431">
            <v>0</v>
          </cell>
          <cell r="CU431">
            <v>0</v>
          </cell>
          <cell r="CV431">
            <v>0</v>
          </cell>
          <cell r="CW431">
            <v>0</v>
          </cell>
          <cell r="CX431">
            <v>0</v>
          </cell>
          <cell r="CY431">
            <v>0</v>
          </cell>
          <cell r="CZ431">
            <v>0</v>
          </cell>
          <cell r="DA431">
            <v>0</v>
          </cell>
          <cell r="DB431">
            <v>0</v>
          </cell>
          <cell r="DC431">
            <v>0</v>
          </cell>
          <cell r="DD431">
            <v>0</v>
          </cell>
          <cell r="DE431">
            <v>0</v>
          </cell>
          <cell r="DF431">
            <v>0</v>
          </cell>
          <cell r="DG431">
            <v>0</v>
          </cell>
          <cell r="DH431">
            <v>0</v>
          </cell>
          <cell r="DI431">
            <v>0</v>
          </cell>
          <cell r="DJ431">
            <v>0</v>
          </cell>
          <cell r="DK431">
            <v>0</v>
          </cell>
          <cell r="DL431">
            <v>0</v>
          </cell>
          <cell r="DM431">
            <v>0</v>
          </cell>
          <cell r="DN431">
            <v>0</v>
          </cell>
          <cell r="DO431">
            <v>0</v>
          </cell>
          <cell r="DP431">
            <v>0</v>
          </cell>
          <cell r="DQ431">
            <v>0</v>
          </cell>
          <cell r="DR431">
            <v>0</v>
          </cell>
          <cell r="DS431">
            <v>0</v>
          </cell>
          <cell r="DT431">
            <v>0</v>
          </cell>
          <cell r="DU431">
            <v>0</v>
          </cell>
          <cell r="DV431">
            <v>0</v>
          </cell>
          <cell r="DW431">
            <v>0</v>
          </cell>
          <cell r="DX431">
            <v>0</v>
          </cell>
          <cell r="DY431">
            <v>0</v>
          </cell>
          <cell r="DZ431">
            <v>0</v>
          </cell>
          <cell r="EA431">
            <v>0</v>
          </cell>
          <cell r="EB431">
            <v>0</v>
          </cell>
          <cell r="EC431">
            <v>0</v>
          </cell>
          <cell r="ED431">
            <v>0</v>
          </cell>
          <cell r="EE431">
            <v>0</v>
          </cell>
        </row>
        <row r="432">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v>0</v>
          </cell>
          <cell r="CJ432">
            <v>0</v>
          </cell>
          <cell r="CK432">
            <v>0</v>
          </cell>
          <cell r="CL432">
            <v>0</v>
          </cell>
          <cell r="CM432">
            <v>0</v>
          </cell>
          <cell r="CN432">
            <v>0</v>
          </cell>
          <cell r="CO432">
            <v>0</v>
          </cell>
          <cell r="CP432">
            <v>0</v>
          </cell>
          <cell r="CQ432">
            <v>0</v>
          </cell>
          <cell r="CR432">
            <v>0</v>
          </cell>
          <cell r="CS432">
            <v>0</v>
          </cell>
          <cell r="CT432">
            <v>0</v>
          </cell>
          <cell r="CU432">
            <v>0</v>
          </cell>
          <cell r="CV432">
            <v>0</v>
          </cell>
          <cell r="CW432">
            <v>0</v>
          </cell>
          <cell r="CX432">
            <v>0</v>
          </cell>
          <cell r="CY432">
            <v>0</v>
          </cell>
          <cell r="CZ432">
            <v>0</v>
          </cell>
          <cell r="DA432">
            <v>0</v>
          </cell>
          <cell r="DB432">
            <v>0</v>
          </cell>
          <cell r="DC432">
            <v>0</v>
          </cell>
          <cell r="DD432">
            <v>0</v>
          </cell>
          <cell r="DE432">
            <v>0</v>
          </cell>
          <cell r="DF432">
            <v>0</v>
          </cell>
          <cell r="DG432">
            <v>0</v>
          </cell>
          <cell r="DH432">
            <v>0</v>
          </cell>
          <cell r="DI432">
            <v>0</v>
          </cell>
          <cell r="DJ432">
            <v>0</v>
          </cell>
          <cell r="DK432">
            <v>0</v>
          </cell>
          <cell r="DL432">
            <v>0</v>
          </cell>
          <cell r="DM432">
            <v>0</v>
          </cell>
          <cell r="DN432">
            <v>0</v>
          </cell>
          <cell r="DO432">
            <v>0</v>
          </cell>
          <cell r="DP432">
            <v>0</v>
          </cell>
          <cell r="DQ432">
            <v>0</v>
          </cell>
          <cell r="DR432">
            <v>0</v>
          </cell>
          <cell r="DS432">
            <v>0</v>
          </cell>
          <cell r="DT432">
            <v>0</v>
          </cell>
          <cell r="DU432">
            <v>0</v>
          </cell>
          <cell r="DV432">
            <v>0</v>
          </cell>
          <cell r="DW432">
            <v>0</v>
          </cell>
          <cell r="DX432">
            <v>0</v>
          </cell>
          <cell r="DY432">
            <v>0</v>
          </cell>
          <cell r="DZ432">
            <v>0</v>
          </cell>
          <cell r="EA432">
            <v>0</v>
          </cell>
          <cell r="EB432">
            <v>0</v>
          </cell>
          <cell r="EC432">
            <v>0</v>
          </cell>
          <cell r="ED432">
            <v>0</v>
          </cell>
          <cell r="EE432">
            <v>0</v>
          </cell>
        </row>
        <row r="433">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v>0</v>
          </cell>
          <cell r="CJ433">
            <v>0</v>
          </cell>
          <cell r="CK433">
            <v>0</v>
          </cell>
          <cell r="CL433">
            <v>0</v>
          </cell>
          <cell r="CM433">
            <v>0</v>
          </cell>
          <cell r="CN433">
            <v>0</v>
          </cell>
          <cell r="CO433">
            <v>0</v>
          </cell>
          <cell r="CP433">
            <v>0</v>
          </cell>
          <cell r="CQ433">
            <v>0</v>
          </cell>
          <cell r="CR433">
            <v>0</v>
          </cell>
          <cell r="CS433">
            <v>0</v>
          </cell>
          <cell r="CT433">
            <v>0</v>
          </cell>
          <cell r="CU433">
            <v>0</v>
          </cell>
          <cell r="CV433">
            <v>0</v>
          </cell>
          <cell r="CW433">
            <v>0</v>
          </cell>
          <cell r="CX433">
            <v>0</v>
          </cell>
          <cell r="CY433">
            <v>0</v>
          </cell>
          <cell r="CZ433">
            <v>0</v>
          </cell>
          <cell r="DA433">
            <v>0</v>
          </cell>
          <cell r="DB433">
            <v>0</v>
          </cell>
          <cell r="DC433">
            <v>0</v>
          </cell>
          <cell r="DD433">
            <v>0</v>
          </cell>
          <cell r="DE433">
            <v>0</v>
          </cell>
          <cell r="DF433">
            <v>0</v>
          </cell>
          <cell r="DG433">
            <v>0</v>
          </cell>
          <cell r="DH433">
            <v>0</v>
          </cell>
          <cell r="DI433">
            <v>0</v>
          </cell>
          <cell r="DJ433">
            <v>0</v>
          </cell>
          <cell r="DK433">
            <v>0</v>
          </cell>
          <cell r="DL433">
            <v>0</v>
          </cell>
          <cell r="DM433">
            <v>0</v>
          </cell>
          <cell r="DN433">
            <v>0</v>
          </cell>
          <cell r="DO433">
            <v>0</v>
          </cell>
          <cell r="DP433">
            <v>0</v>
          </cell>
          <cell r="DQ433">
            <v>0</v>
          </cell>
          <cell r="DR433">
            <v>0</v>
          </cell>
          <cell r="DS433">
            <v>0</v>
          </cell>
          <cell r="DT433">
            <v>0</v>
          </cell>
          <cell r="DU433">
            <v>0</v>
          </cell>
          <cell r="DV433">
            <v>0</v>
          </cell>
          <cell r="DW433">
            <v>0</v>
          </cell>
          <cell r="DX433">
            <v>0</v>
          </cell>
          <cell r="DY433">
            <v>0</v>
          </cell>
          <cell r="DZ433">
            <v>0</v>
          </cell>
          <cell r="EA433">
            <v>0</v>
          </cell>
          <cell r="EB433">
            <v>0</v>
          </cell>
          <cell r="EC433">
            <v>0</v>
          </cell>
          <cell r="ED433">
            <v>0</v>
          </cell>
          <cell r="EE433">
            <v>0</v>
          </cell>
        </row>
        <row r="434">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v>0</v>
          </cell>
          <cell r="CJ434">
            <v>0</v>
          </cell>
          <cell r="CK434">
            <v>0</v>
          </cell>
          <cell r="CL434">
            <v>0</v>
          </cell>
          <cell r="CM434">
            <v>0</v>
          </cell>
          <cell r="CN434">
            <v>0</v>
          </cell>
          <cell r="CO434">
            <v>0</v>
          </cell>
          <cell r="CP434">
            <v>0</v>
          </cell>
          <cell r="CQ434">
            <v>0</v>
          </cell>
          <cell r="CR434">
            <v>0</v>
          </cell>
          <cell r="CS434">
            <v>0</v>
          </cell>
          <cell r="CT434">
            <v>0</v>
          </cell>
          <cell r="CU434">
            <v>0</v>
          </cell>
          <cell r="CV434">
            <v>0</v>
          </cell>
          <cell r="CW434">
            <v>0</v>
          </cell>
          <cell r="CX434">
            <v>0</v>
          </cell>
          <cell r="CY434">
            <v>0</v>
          </cell>
          <cell r="CZ434">
            <v>0</v>
          </cell>
          <cell r="DA434">
            <v>0</v>
          </cell>
          <cell r="DB434">
            <v>0</v>
          </cell>
          <cell r="DC434">
            <v>0</v>
          </cell>
          <cell r="DD434">
            <v>0</v>
          </cell>
          <cell r="DE434">
            <v>0</v>
          </cell>
          <cell r="DF434">
            <v>0</v>
          </cell>
          <cell r="DG434">
            <v>0</v>
          </cell>
          <cell r="DH434">
            <v>0</v>
          </cell>
          <cell r="DI434">
            <v>0</v>
          </cell>
          <cell r="DJ434">
            <v>0</v>
          </cell>
          <cell r="DK434">
            <v>0</v>
          </cell>
          <cell r="DL434">
            <v>0</v>
          </cell>
          <cell r="DM434">
            <v>0</v>
          </cell>
          <cell r="DN434">
            <v>0</v>
          </cell>
          <cell r="DO434">
            <v>0</v>
          </cell>
          <cell r="DP434">
            <v>0</v>
          </cell>
          <cell r="DQ434">
            <v>0</v>
          </cell>
          <cell r="DR434">
            <v>0</v>
          </cell>
          <cell r="DS434">
            <v>0</v>
          </cell>
          <cell r="DT434">
            <v>0</v>
          </cell>
          <cell r="DU434">
            <v>0</v>
          </cell>
          <cell r="DV434">
            <v>0</v>
          </cell>
          <cell r="DW434">
            <v>0</v>
          </cell>
          <cell r="DX434">
            <v>0</v>
          </cell>
          <cell r="DY434">
            <v>0</v>
          </cell>
          <cell r="DZ434">
            <v>0</v>
          </cell>
          <cell r="EA434">
            <v>0</v>
          </cell>
          <cell r="EB434">
            <v>0</v>
          </cell>
          <cell r="EC434">
            <v>0</v>
          </cell>
          <cell r="ED434">
            <v>0</v>
          </cell>
          <cell r="EE434">
            <v>0</v>
          </cell>
        </row>
        <row r="435">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v>0</v>
          </cell>
          <cell r="CJ435">
            <v>0</v>
          </cell>
          <cell r="CK435">
            <v>0</v>
          </cell>
          <cell r="CL435">
            <v>0</v>
          </cell>
          <cell r="CM435">
            <v>0</v>
          </cell>
          <cell r="CN435">
            <v>0</v>
          </cell>
          <cell r="CO435">
            <v>0</v>
          </cell>
          <cell r="CP435">
            <v>0</v>
          </cell>
          <cell r="CQ435">
            <v>0</v>
          </cell>
          <cell r="CR435">
            <v>0</v>
          </cell>
          <cell r="CS435">
            <v>0</v>
          </cell>
          <cell r="CT435">
            <v>0</v>
          </cell>
          <cell r="CU435">
            <v>0</v>
          </cell>
          <cell r="CV435">
            <v>0</v>
          </cell>
          <cell r="CW435">
            <v>0</v>
          </cell>
          <cell r="CX435">
            <v>0</v>
          </cell>
          <cell r="CY435">
            <v>0</v>
          </cell>
          <cell r="CZ435">
            <v>0</v>
          </cell>
          <cell r="DA435">
            <v>0</v>
          </cell>
          <cell r="DB435">
            <v>0</v>
          </cell>
          <cell r="DC435">
            <v>0</v>
          </cell>
          <cell r="DD435">
            <v>0</v>
          </cell>
          <cell r="DE435">
            <v>0</v>
          </cell>
          <cell r="DF435">
            <v>0</v>
          </cell>
          <cell r="DG435">
            <v>0</v>
          </cell>
          <cell r="DH435">
            <v>0</v>
          </cell>
          <cell r="DI435">
            <v>0</v>
          </cell>
          <cell r="DJ435">
            <v>0</v>
          </cell>
          <cell r="DK435">
            <v>0</v>
          </cell>
          <cell r="DL435">
            <v>0</v>
          </cell>
          <cell r="DM435">
            <v>0</v>
          </cell>
          <cell r="DN435">
            <v>0</v>
          </cell>
          <cell r="DO435">
            <v>0</v>
          </cell>
          <cell r="DP435">
            <v>0</v>
          </cell>
          <cell r="DQ435">
            <v>0</v>
          </cell>
          <cell r="DR435">
            <v>0</v>
          </cell>
          <cell r="DS435">
            <v>0</v>
          </cell>
          <cell r="DT435">
            <v>0</v>
          </cell>
          <cell r="DU435">
            <v>0</v>
          </cell>
          <cell r="DV435">
            <v>0</v>
          </cell>
          <cell r="DW435">
            <v>0</v>
          </cell>
          <cell r="DX435">
            <v>0</v>
          </cell>
          <cell r="DY435">
            <v>0</v>
          </cell>
          <cell r="DZ435">
            <v>0</v>
          </cell>
          <cell r="EA435">
            <v>0</v>
          </cell>
          <cell r="EB435">
            <v>0</v>
          </cell>
          <cell r="EC435">
            <v>0</v>
          </cell>
          <cell r="ED435">
            <v>0</v>
          </cell>
          <cell r="EE435">
            <v>0</v>
          </cell>
        </row>
        <row r="436">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0</v>
          </cell>
          <cell r="CN436">
            <v>0</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row>
        <row r="437">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H437">
            <v>0</v>
          </cell>
          <cell r="CI437">
            <v>0</v>
          </cell>
          <cell r="CJ437">
            <v>0</v>
          </cell>
          <cell r="CK437">
            <v>0</v>
          </cell>
          <cell r="CL437">
            <v>0</v>
          </cell>
          <cell r="CM437">
            <v>0</v>
          </cell>
          <cell r="CN437">
            <v>0</v>
          </cell>
          <cell r="CO437">
            <v>0</v>
          </cell>
          <cell r="CP437">
            <v>0</v>
          </cell>
          <cell r="CQ437">
            <v>0</v>
          </cell>
          <cell r="CR437">
            <v>0</v>
          </cell>
          <cell r="CS437">
            <v>0</v>
          </cell>
          <cell r="CT437">
            <v>0</v>
          </cell>
          <cell r="CU437">
            <v>0</v>
          </cell>
          <cell r="CV437">
            <v>0</v>
          </cell>
          <cell r="CW437">
            <v>0</v>
          </cell>
          <cell r="CX437">
            <v>0</v>
          </cell>
          <cell r="CY437">
            <v>0</v>
          </cell>
          <cell r="CZ437">
            <v>0</v>
          </cell>
          <cell r="DA437">
            <v>0</v>
          </cell>
          <cell r="DB437">
            <v>0</v>
          </cell>
          <cell r="DC437">
            <v>0</v>
          </cell>
          <cell r="DD437">
            <v>0</v>
          </cell>
          <cell r="DE437">
            <v>0</v>
          </cell>
          <cell r="DF437">
            <v>0</v>
          </cell>
          <cell r="DG437">
            <v>0</v>
          </cell>
          <cell r="DH437">
            <v>0</v>
          </cell>
          <cell r="DI437">
            <v>0</v>
          </cell>
          <cell r="DJ437">
            <v>0</v>
          </cell>
          <cell r="DK437">
            <v>0</v>
          </cell>
          <cell r="DL437">
            <v>0</v>
          </cell>
          <cell r="DM437">
            <v>0</v>
          </cell>
          <cell r="DN437">
            <v>0</v>
          </cell>
          <cell r="DO437">
            <v>0</v>
          </cell>
          <cell r="DP437">
            <v>0</v>
          </cell>
          <cell r="DQ437">
            <v>0</v>
          </cell>
          <cell r="DR437">
            <v>0</v>
          </cell>
          <cell r="DS437">
            <v>0</v>
          </cell>
          <cell r="DT437">
            <v>0</v>
          </cell>
          <cell r="DU437">
            <v>0</v>
          </cell>
          <cell r="DV437">
            <v>0</v>
          </cell>
          <cell r="DW437">
            <v>0</v>
          </cell>
          <cell r="DX437">
            <v>0</v>
          </cell>
          <cell r="DY437">
            <v>0</v>
          </cell>
          <cell r="DZ437">
            <v>0</v>
          </cell>
          <cell r="EA437">
            <v>0</v>
          </cell>
          <cell r="EB437">
            <v>0</v>
          </cell>
          <cell r="EC437">
            <v>0</v>
          </cell>
          <cell r="ED437">
            <v>0</v>
          </cell>
          <cell r="EE437">
            <v>0</v>
          </cell>
        </row>
        <row r="438">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0</v>
          </cell>
          <cell r="CB438">
            <v>0</v>
          </cell>
          <cell r="CC438">
            <v>0</v>
          </cell>
          <cell r="CD438">
            <v>0</v>
          </cell>
          <cell r="CE438">
            <v>0</v>
          </cell>
          <cell r="CF438">
            <v>0</v>
          </cell>
          <cell r="CG438">
            <v>0</v>
          </cell>
          <cell r="CH438">
            <v>0</v>
          </cell>
          <cell r="CI438">
            <v>0</v>
          </cell>
          <cell r="CJ438">
            <v>0</v>
          </cell>
          <cell r="CK438">
            <v>0</v>
          </cell>
          <cell r="CL438">
            <v>0</v>
          </cell>
          <cell r="CM438">
            <v>0</v>
          </cell>
          <cell r="CN438">
            <v>0</v>
          </cell>
          <cell r="CO438">
            <v>0</v>
          </cell>
          <cell r="CP438">
            <v>0</v>
          </cell>
          <cell r="CQ438">
            <v>0</v>
          </cell>
          <cell r="CR438">
            <v>0</v>
          </cell>
          <cell r="CS438">
            <v>0</v>
          </cell>
          <cell r="CT438">
            <v>0</v>
          </cell>
          <cell r="CU438">
            <v>0</v>
          </cell>
          <cell r="CV438">
            <v>0</v>
          </cell>
          <cell r="CW438">
            <v>0</v>
          </cell>
          <cell r="CX438">
            <v>0</v>
          </cell>
          <cell r="CY438">
            <v>0</v>
          </cell>
          <cell r="CZ438">
            <v>0</v>
          </cell>
          <cell r="DA438">
            <v>0</v>
          </cell>
          <cell r="DB438">
            <v>0</v>
          </cell>
          <cell r="DC438">
            <v>0</v>
          </cell>
          <cell r="DD438">
            <v>0</v>
          </cell>
          <cell r="DE438">
            <v>0</v>
          </cell>
          <cell r="DF438">
            <v>0</v>
          </cell>
          <cell r="DG438">
            <v>0</v>
          </cell>
          <cell r="DH438">
            <v>0</v>
          </cell>
          <cell r="DI438">
            <v>0</v>
          </cell>
          <cell r="DJ438">
            <v>0</v>
          </cell>
          <cell r="DK438">
            <v>0</v>
          </cell>
          <cell r="DL438">
            <v>0</v>
          </cell>
          <cell r="DM438">
            <v>0</v>
          </cell>
          <cell r="DN438">
            <v>0</v>
          </cell>
          <cell r="DO438">
            <v>0</v>
          </cell>
          <cell r="DP438">
            <v>0</v>
          </cell>
          <cell r="DQ438">
            <v>0</v>
          </cell>
          <cell r="DR438">
            <v>0</v>
          </cell>
          <cell r="DS438">
            <v>0</v>
          </cell>
          <cell r="DT438">
            <v>0</v>
          </cell>
          <cell r="DU438">
            <v>0</v>
          </cell>
          <cell r="DV438">
            <v>0</v>
          </cell>
          <cell r="DW438">
            <v>0</v>
          </cell>
          <cell r="DX438">
            <v>0</v>
          </cell>
          <cell r="DY438">
            <v>0</v>
          </cell>
          <cell r="DZ438">
            <v>0</v>
          </cell>
          <cell r="EA438">
            <v>0</v>
          </cell>
          <cell r="EB438">
            <v>0</v>
          </cell>
          <cell r="EC438">
            <v>0</v>
          </cell>
          <cell r="ED438">
            <v>0</v>
          </cell>
          <cell r="EE438">
            <v>0</v>
          </cell>
        </row>
        <row r="439">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v>0</v>
          </cell>
          <cell r="CT439">
            <v>0</v>
          </cell>
          <cell r="CU439">
            <v>0</v>
          </cell>
          <cell r="CV439">
            <v>0</v>
          </cell>
          <cell r="CW439">
            <v>0</v>
          </cell>
          <cell r="CX439">
            <v>0</v>
          </cell>
          <cell r="CY439">
            <v>0</v>
          </cell>
          <cell r="CZ439">
            <v>0</v>
          </cell>
          <cell r="DA439">
            <v>0</v>
          </cell>
          <cell r="DB439">
            <v>0</v>
          </cell>
          <cell r="DC439">
            <v>0</v>
          </cell>
          <cell r="DD439">
            <v>0</v>
          </cell>
          <cell r="DE439">
            <v>0</v>
          </cell>
          <cell r="DF439">
            <v>0</v>
          </cell>
          <cell r="DG439">
            <v>0</v>
          </cell>
          <cell r="DH439">
            <v>0</v>
          </cell>
          <cell r="DI439">
            <v>0</v>
          </cell>
          <cell r="DJ439">
            <v>0</v>
          </cell>
          <cell r="DK439">
            <v>0</v>
          </cell>
          <cell r="DL439">
            <v>0</v>
          </cell>
          <cell r="DM439">
            <v>0</v>
          </cell>
          <cell r="DN439">
            <v>0</v>
          </cell>
          <cell r="DO439">
            <v>0</v>
          </cell>
          <cell r="DP439">
            <v>0</v>
          </cell>
          <cell r="DQ439">
            <v>0</v>
          </cell>
          <cell r="DR439">
            <v>0</v>
          </cell>
          <cell r="DS439">
            <v>0</v>
          </cell>
          <cell r="DT439">
            <v>0</v>
          </cell>
          <cell r="DU439">
            <v>0</v>
          </cell>
          <cell r="DV439">
            <v>0</v>
          </cell>
          <cell r="DW439">
            <v>0</v>
          </cell>
          <cell r="DX439">
            <v>0</v>
          </cell>
          <cell r="DY439">
            <v>0</v>
          </cell>
          <cell r="DZ439">
            <v>0</v>
          </cell>
          <cell r="EA439">
            <v>0</v>
          </cell>
          <cell r="EB439">
            <v>0</v>
          </cell>
          <cell r="EC439">
            <v>0</v>
          </cell>
          <cell r="ED439">
            <v>0</v>
          </cell>
          <cell r="EE439">
            <v>0</v>
          </cell>
        </row>
        <row r="440">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H440">
            <v>0</v>
          </cell>
          <cell r="CI440">
            <v>0</v>
          </cell>
          <cell r="CJ440">
            <v>0</v>
          </cell>
          <cell r="CK440">
            <v>0</v>
          </cell>
          <cell r="CL440">
            <v>0</v>
          </cell>
          <cell r="CM440">
            <v>0</v>
          </cell>
          <cell r="CN440">
            <v>0</v>
          </cell>
          <cell r="CO440">
            <v>0</v>
          </cell>
          <cell r="CP440">
            <v>0</v>
          </cell>
          <cell r="CQ440">
            <v>0</v>
          </cell>
          <cell r="CR440">
            <v>0</v>
          </cell>
          <cell r="CS440">
            <v>0</v>
          </cell>
          <cell r="CT440">
            <v>0</v>
          </cell>
          <cell r="CU440">
            <v>0</v>
          </cell>
          <cell r="CV440">
            <v>0</v>
          </cell>
          <cell r="CW440">
            <v>0</v>
          </cell>
          <cell r="CX440">
            <v>0</v>
          </cell>
          <cell r="CY440">
            <v>0</v>
          </cell>
          <cell r="CZ440">
            <v>0</v>
          </cell>
          <cell r="DA440">
            <v>0</v>
          </cell>
          <cell r="DB440">
            <v>0</v>
          </cell>
          <cell r="DC440">
            <v>0</v>
          </cell>
          <cell r="DD440">
            <v>0</v>
          </cell>
          <cell r="DE440">
            <v>0</v>
          </cell>
          <cell r="DF440">
            <v>0</v>
          </cell>
          <cell r="DG440">
            <v>0</v>
          </cell>
          <cell r="DH440">
            <v>0</v>
          </cell>
          <cell r="DI440">
            <v>0</v>
          </cell>
          <cell r="DJ440">
            <v>0</v>
          </cell>
          <cell r="DK440">
            <v>0</v>
          </cell>
          <cell r="DL440">
            <v>0</v>
          </cell>
          <cell r="DM440">
            <v>0</v>
          </cell>
          <cell r="DN440">
            <v>0</v>
          </cell>
          <cell r="DO440">
            <v>0</v>
          </cell>
          <cell r="DP440">
            <v>0</v>
          </cell>
          <cell r="DQ440">
            <v>0</v>
          </cell>
          <cell r="DR440">
            <v>0</v>
          </cell>
          <cell r="DS440">
            <v>0</v>
          </cell>
          <cell r="DT440">
            <v>0</v>
          </cell>
          <cell r="DU440">
            <v>0</v>
          </cell>
          <cell r="DV440">
            <v>0</v>
          </cell>
          <cell r="DW440">
            <v>0</v>
          </cell>
          <cell r="DX440">
            <v>0</v>
          </cell>
          <cell r="DY440">
            <v>0</v>
          </cell>
          <cell r="DZ440">
            <v>0</v>
          </cell>
          <cell r="EA440">
            <v>0</v>
          </cell>
          <cell r="EB440">
            <v>0</v>
          </cell>
          <cell r="EC440">
            <v>0</v>
          </cell>
          <cell r="ED440">
            <v>0</v>
          </cell>
          <cell r="EE440">
            <v>0</v>
          </cell>
        </row>
        <row r="441">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cell r="CJ441">
            <v>0</v>
          </cell>
          <cell r="CK441">
            <v>0</v>
          </cell>
          <cell r="CL441">
            <v>0</v>
          </cell>
          <cell r="CM441">
            <v>0</v>
          </cell>
          <cell r="CN441">
            <v>0</v>
          </cell>
          <cell r="CO441">
            <v>0</v>
          </cell>
          <cell r="CP441">
            <v>0</v>
          </cell>
          <cell r="CQ441">
            <v>0</v>
          </cell>
          <cell r="CR441">
            <v>0</v>
          </cell>
          <cell r="CS441">
            <v>0</v>
          </cell>
          <cell r="CT441">
            <v>0</v>
          </cell>
          <cell r="CU441">
            <v>0</v>
          </cell>
          <cell r="CV441">
            <v>0</v>
          </cell>
          <cell r="CW441">
            <v>0</v>
          </cell>
          <cell r="CX441">
            <v>0</v>
          </cell>
          <cell r="CY441">
            <v>0</v>
          </cell>
          <cell r="CZ441">
            <v>0</v>
          </cell>
          <cell r="DA441">
            <v>0</v>
          </cell>
          <cell r="DB441">
            <v>0</v>
          </cell>
          <cell r="DC441">
            <v>0</v>
          </cell>
          <cell r="DD441">
            <v>0</v>
          </cell>
          <cell r="DE441">
            <v>0</v>
          </cell>
          <cell r="DF441">
            <v>0</v>
          </cell>
          <cell r="DG441">
            <v>0</v>
          </cell>
          <cell r="DH441">
            <v>0</v>
          </cell>
          <cell r="DI441">
            <v>0</v>
          </cell>
          <cell r="DJ441">
            <v>0</v>
          </cell>
          <cell r="DK441">
            <v>0</v>
          </cell>
          <cell r="DL441">
            <v>0</v>
          </cell>
          <cell r="DM441">
            <v>0</v>
          </cell>
          <cell r="DN441">
            <v>0</v>
          </cell>
          <cell r="DO441">
            <v>0</v>
          </cell>
          <cell r="DP441">
            <v>0</v>
          </cell>
          <cell r="DQ441">
            <v>0</v>
          </cell>
          <cell r="DR441">
            <v>0</v>
          </cell>
          <cell r="DS441">
            <v>0</v>
          </cell>
          <cell r="DT441">
            <v>0</v>
          </cell>
          <cell r="DU441">
            <v>0</v>
          </cell>
          <cell r="DV441">
            <v>0</v>
          </cell>
          <cell r="DW441">
            <v>0</v>
          </cell>
          <cell r="DX441">
            <v>0</v>
          </cell>
          <cell r="DY441">
            <v>0</v>
          </cell>
          <cell r="DZ441">
            <v>0</v>
          </cell>
          <cell r="EA441">
            <v>0</v>
          </cell>
          <cell r="EB441">
            <v>0</v>
          </cell>
          <cell r="EC441">
            <v>0</v>
          </cell>
          <cell r="ED441">
            <v>0</v>
          </cell>
          <cell r="EE441">
            <v>0</v>
          </cell>
        </row>
        <row r="442">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H442">
            <v>0</v>
          </cell>
          <cell r="CI442">
            <v>0</v>
          </cell>
          <cell r="CJ442">
            <v>0</v>
          </cell>
          <cell r="CK442">
            <v>0</v>
          </cell>
          <cell r="CL442">
            <v>0</v>
          </cell>
          <cell r="CM442">
            <v>0</v>
          </cell>
          <cell r="CN442">
            <v>0</v>
          </cell>
          <cell r="CO442">
            <v>0</v>
          </cell>
          <cell r="CP442">
            <v>0</v>
          </cell>
          <cell r="CQ442">
            <v>0</v>
          </cell>
          <cell r="CR442">
            <v>0</v>
          </cell>
          <cell r="CS442">
            <v>0</v>
          </cell>
          <cell r="CT442">
            <v>0</v>
          </cell>
          <cell r="CU442">
            <v>0</v>
          </cell>
          <cell r="CV442">
            <v>0</v>
          </cell>
          <cell r="CW442">
            <v>0</v>
          </cell>
          <cell r="CX442">
            <v>0</v>
          </cell>
          <cell r="CY442">
            <v>0</v>
          </cell>
          <cell r="CZ442">
            <v>0</v>
          </cell>
          <cell r="DA442">
            <v>0</v>
          </cell>
          <cell r="DB442">
            <v>0</v>
          </cell>
          <cell r="DC442">
            <v>0</v>
          </cell>
          <cell r="DD442">
            <v>0</v>
          </cell>
          <cell r="DE442">
            <v>0</v>
          </cell>
          <cell r="DF442">
            <v>0</v>
          </cell>
          <cell r="DG442">
            <v>0</v>
          </cell>
          <cell r="DH442">
            <v>0</v>
          </cell>
          <cell r="DI442">
            <v>0</v>
          </cell>
          <cell r="DJ442">
            <v>0</v>
          </cell>
          <cell r="DK442">
            <v>0</v>
          </cell>
          <cell r="DL442">
            <v>0</v>
          </cell>
          <cell r="DM442">
            <v>0</v>
          </cell>
          <cell r="DN442">
            <v>0</v>
          </cell>
          <cell r="DO442">
            <v>0</v>
          </cell>
          <cell r="DP442">
            <v>0</v>
          </cell>
          <cell r="DQ442">
            <v>0</v>
          </cell>
          <cell r="DR442">
            <v>0</v>
          </cell>
          <cell r="DS442">
            <v>0</v>
          </cell>
          <cell r="DT442">
            <v>0</v>
          </cell>
          <cell r="DU442">
            <v>0</v>
          </cell>
          <cell r="DV442">
            <v>0</v>
          </cell>
          <cell r="DW442">
            <v>0</v>
          </cell>
          <cell r="DX442">
            <v>0</v>
          </cell>
          <cell r="DY442">
            <v>0</v>
          </cell>
          <cell r="DZ442">
            <v>0</v>
          </cell>
          <cell r="EA442">
            <v>0</v>
          </cell>
          <cell r="EB442">
            <v>0</v>
          </cell>
          <cell r="EC442">
            <v>0</v>
          </cell>
          <cell r="ED442">
            <v>0</v>
          </cell>
          <cell r="EE442">
            <v>0</v>
          </cell>
        </row>
        <row r="443">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0</v>
          </cell>
          <cell r="CB443">
            <v>0</v>
          </cell>
          <cell r="CC443">
            <v>0</v>
          </cell>
          <cell r="CD443">
            <v>0</v>
          </cell>
          <cell r="CE443">
            <v>0</v>
          </cell>
          <cell r="CF443">
            <v>0</v>
          </cell>
          <cell r="CG443">
            <v>0</v>
          </cell>
          <cell r="CH443">
            <v>0</v>
          </cell>
          <cell r="CI443">
            <v>0</v>
          </cell>
          <cell r="CJ443">
            <v>0</v>
          </cell>
          <cell r="CK443">
            <v>0</v>
          </cell>
          <cell r="CL443">
            <v>0</v>
          </cell>
          <cell r="CM443">
            <v>0</v>
          </cell>
          <cell r="CN443">
            <v>0</v>
          </cell>
          <cell r="CO443">
            <v>0</v>
          </cell>
          <cell r="CP443">
            <v>0</v>
          </cell>
          <cell r="CQ443">
            <v>0</v>
          </cell>
          <cell r="CR443">
            <v>0</v>
          </cell>
          <cell r="CS443">
            <v>0</v>
          </cell>
          <cell r="CT443">
            <v>0</v>
          </cell>
          <cell r="CU443">
            <v>0</v>
          </cell>
          <cell r="CV443">
            <v>0</v>
          </cell>
          <cell r="CW443">
            <v>0</v>
          </cell>
          <cell r="CX443">
            <v>0</v>
          </cell>
          <cell r="CY443">
            <v>0</v>
          </cell>
          <cell r="CZ443">
            <v>0</v>
          </cell>
          <cell r="DA443">
            <v>0</v>
          </cell>
          <cell r="DB443">
            <v>0</v>
          </cell>
          <cell r="DC443">
            <v>0</v>
          </cell>
          <cell r="DD443">
            <v>0</v>
          </cell>
          <cell r="DE443">
            <v>0</v>
          </cell>
          <cell r="DF443">
            <v>0</v>
          </cell>
          <cell r="DG443">
            <v>0</v>
          </cell>
          <cell r="DH443">
            <v>0</v>
          </cell>
          <cell r="DI443">
            <v>0</v>
          </cell>
          <cell r="DJ443">
            <v>0</v>
          </cell>
          <cell r="DK443">
            <v>0</v>
          </cell>
          <cell r="DL443">
            <v>0</v>
          </cell>
          <cell r="DM443">
            <v>0</v>
          </cell>
          <cell r="DN443">
            <v>0</v>
          </cell>
          <cell r="DO443">
            <v>0</v>
          </cell>
          <cell r="DP443">
            <v>0</v>
          </cell>
          <cell r="DQ443">
            <v>0</v>
          </cell>
          <cell r="DR443">
            <v>0</v>
          </cell>
          <cell r="DS443">
            <v>0</v>
          </cell>
          <cell r="DT443">
            <v>0</v>
          </cell>
          <cell r="DU443">
            <v>0</v>
          </cell>
          <cell r="DV443">
            <v>0</v>
          </cell>
          <cell r="DW443">
            <v>0</v>
          </cell>
          <cell r="DX443">
            <v>0</v>
          </cell>
          <cell r="DY443">
            <v>0</v>
          </cell>
          <cell r="DZ443">
            <v>0</v>
          </cell>
          <cell r="EA443">
            <v>0</v>
          </cell>
          <cell r="EB443">
            <v>0</v>
          </cell>
          <cell r="EC443">
            <v>0</v>
          </cell>
          <cell r="ED443">
            <v>0</v>
          </cell>
          <cell r="EE443">
            <v>0</v>
          </cell>
        </row>
        <row r="444">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0</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row>
        <row r="445">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0</v>
          </cell>
          <cell r="CH445">
            <v>0</v>
          </cell>
          <cell r="CI445">
            <v>0</v>
          </cell>
          <cell r="CJ445">
            <v>0</v>
          </cell>
          <cell r="CK445">
            <v>0</v>
          </cell>
          <cell r="CL445">
            <v>0</v>
          </cell>
          <cell r="CM445">
            <v>0</v>
          </cell>
          <cell r="CN445">
            <v>0</v>
          </cell>
          <cell r="CO445">
            <v>0</v>
          </cell>
          <cell r="CP445">
            <v>0</v>
          </cell>
          <cell r="CQ445">
            <v>0</v>
          </cell>
          <cell r="CR445">
            <v>0</v>
          </cell>
          <cell r="CS445">
            <v>0</v>
          </cell>
          <cell r="CT445">
            <v>0</v>
          </cell>
          <cell r="CU445">
            <v>0</v>
          </cell>
          <cell r="CV445">
            <v>0</v>
          </cell>
          <cell r="CW445">
            <v>0</v>
          </cell>
          <cell r="CX445">
            <v>0</v>
          </cell>
          <cell r="CY445">
            <v>0</v>
          </cell>
          <cell r="CZ445">
            <v>0</v>
          </cell>
          <cell r="DA445">
            <v>0</v>
          </cell>
          <cell r="DB445">
            <v>0</v>
          </cell>
          <cell r="DC445">
            <v>0</v>
          </cell>
          <cell r="DD445">
            <v>0</v>
          </cell>
          <cell r="DE445">
            <v>0</v>
          </cell>
          <cell r="DF445">
            <v>0</v>
          </cell>
          <cell r="DG445">
            <v>0</v>
          </cell>
          <cell r="DH445">
            <v>0</v>
          </cell>
          <cell r="DI445">
            <v>0</v>
          </cell>
          <cell r="DJ445">
            <v>0</v>
          </cell>
          <cell r="DK445">
            <v>0</v>
          </cell>
          <cell r="DL445">
            <v>0</v>
          </cell>
          <cell r="DM445">
            <v>0</v>
          </cell>
          <cell r="DN445">
            <v>0</v>
          </cell>
          <cell r="DO445">
            <v>0</v>
          </cell>
          <cell r="DP445">
            <v>0</v>
          </cell>
          <cell r="DQ445">
            <v>0</v>
          </cell>
          <cell r="DR445">
            <v>0</v>
          </cell>
          <cell r="DS445">
            <v>0</v>
          </cell>
          <cell r="DT445">
            <v>0</v>
          </cell>
          <cell r="DU445">
            <v>0</v>
          </cell>
          <cell r="DV445">
            <v>0</v>
          </cell>
          <cell r="DW445">
            <v>0</v>
          </cell>
          <cell r="DX445">
            <v>0</v>
          </cell>
          <cell r="DY445">
            <v>0</v>
          </cell>
          <cell r="DZ445">
            <v>0</v>
          </cell>
          <cell r="EA445">
            <v>0</v>
          </cell>
          <cell r="EB445">
            <v>0</v>
          </cell>
          <cell r="EC445">
            <v>0</v>
          </cell>
          <cell r="ED445">
            <v>0</v>
          </cell>
          <cell r="EE445">
            <v>0</v>
          </cell>
        </row>
        <row r="446">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0</v>
          </cell>
          <cell r="CH446">
            <v>0</v>
          </cell>
          <cell r="CI446">
            <v>0</v>
          </cell>
          <cell r="CJ446">
            <v>0</v>
          </cell>
          <cell r="CK446">
            <v>0</v>
          </cell>
          <cell r="CL446">
            <v>0</v>
          </cell>
          <cell r="CM446">
            <v>0</v>
          </cell>
          <cell r="CN446">
            <v>0</v>
          </cell>
          <cell r="CO446">
            <v>0</v>
          </cell>
          <cell r="CP446">
            <v>0</v>
          </cell>
          <cell r="CQ446">
            <v>0</v>
          </cell>
          <cell r="CR446">
            <v>0</v>
          </cell>
          <cell r="CS446">
            <v>0</v>
          </cell>
          <cell r="CT446">
            <v>0</v>
          </cell>
          <cell r="CU446">
            <v>0</v>
          </cell>
          <cell r="CV446">
            <v>0</v>
          </cell>
          <cell r="CW446">
            <v>0</v>
          </cell>
          <cell r="CX446">
            <v>0</v>
          </cell>
          <cell r="CY446">
            <v>0</v>
          </cell>
          <cell r="CZ446">
            <v>0</v>
          </cell>
          <cell r="DA446">
            <v>0</v>
          </cell>
          <cell r="DB446">
            <v>0</v>
          </cell>
          <cell r="DC446">
            <v>0</v>
          </cell>
          <cell r="DD446">
            <v>0</v>
          </cell>
          <cell r="DE446">
            <v>0</v>
          </cell>
          <cell r="DF446">
            <v>0</v>
          </cell>
          <cell r="DG446">
            <v>0</v>
          </cell>
          <cell r="DH446">
            <v>0</v>
          </cell>
          <cell r="DI446">
            <v>0</v>
          </cell>
          <cell r="DJ446">
            <v>0</v>
          </cell>
          <cell r="DK446">
            <v>0</v>
          </cell>
          <cell r="DL446">
            <v>0</v>
          </cell>
          <cell r="DM446">
            <v>0</v>
          </cell>
          <cell r="DN446">
            <v>0</v>
          </cell>
          <cell r="DO446">
            <v>0</v>
          </cell>
          <cell r="DP446">
            <v>0</v>
          </cell>
          <cell r="DQ446">
            <v>0</v>
          </cell>
          <cell r="DR446">
            <v>0</v>
          </cell>
          <cell r="DS446">
            <v>0</v>
          </cell>
          <cell r="DT446">
            <v>0</v>
          </cell>
          <cell r="DU446">
            <v>0</v>
          </cell>
          <cell r="DV446">
            <v>0</v>
          </cell>
          <cell r="DW446">
            <v>0</v>
          </cell>
          <cell r="DX446">
            <v>0</v>
          </cell>
          <cell r="DY446">
            <v>0</v>
          </cell>
          <cell r="DZ446">
            <v>0</v>
          </cell>
          <cell r="EA446">
            <v>0</v>
          </cell>
          <cell r="EB446">
            <v>0</v>
          </cell>
          <cell r="EC446">
            <v>0</v>
          </cell>
          <cell r="ED446">
            <v>0</v>
          </cell>
          <cell r="EE446">
            <v>0</v>
          </cell>
        </row>
        <row r="447">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I447">
            <v>0</v>
          </cell>
          <cell r="CJ447">
            <v>0</v>
          </cell>
          <cell r="CK447">
            <v>0</v>
          </cell>
          <cell r="CL447">
            <v>0</v>
          </cell>
          <cell r="CM447">
            <v>0</v>
          </cell>
          <cell r="CN447">
            <v>0</v>
          </cell>
          <cell r="CO447">
            <v>0</v>
          </cell>
          <cell r="CP447">
            <v>0</v>
          </cell>
          <cell r="CQ447">
            <v>0</v>
          </cell>
          <cell r="CR447">
            <v>0</v>
          </cell>
          <cell r="CS447">
            <v>0</v>
          </cell>
          <cell r="CT447">
            <v>0</v>
          </cell>
          <cell r="CU447">
            <v>0</v>
          </cell>
          <cell r="CV447">
            <v>0</v>
          </cell>
          <cell r="CW447">
            <v>0</v>
          </cell>
          <cell r="CX447">
            <v>0</v>
          </cell>
          <cell r="CY447">
            <v>0</v>
          </cell>
          <cell r="CZ447">
            <v>0</v>
          </cell>
          <cell r="DA447">
            <v>0</v>
          </cell>
          <cell r="DB447">
            <v>0</v>
          </cell>
          <cell r="DC447">
            <v>0</v>
          </cell>
          <cell r="DD447">
            <v>0</v>
          </cell>
          <cell r="DE447">
            <v>0</v>
          </cell>
          <cell r="DF447">
            <v>0</v>
          </cell>
          <cell r="DG447">
            <v>0</v>
          </cell>
          <cell r="DH447">
            <v>0</v>
          </cell>
          <cell r="DI447">
            <v>0</v>
          </cell>
          <cell r="DJ447">
            <v>0</v>
          </cell>
          <cell r="DK447">
            <v>0</v>
          </cell>
          <cell r="DL447">
            <v>0</v>
          </cell>
          <cell r="DM447">
            <v>0</v>
          </cell>
          <cell r="DN447">
            <v>0</v>
          </cell>
          <cell r="DO447">
            <v>0</v>
          </cell>
          <cell r="DP447">
            <v>0</v>
          </cell>
          <cell r="DQ447">
            <v>0</v>
          </cell>
          <cell r="DR447">
            <v>0</v>
          </cell>
          <cell r="DS447">
            <v>0</v>
          </cell>
          <cell r="DT447">
            <v>0</v>
          </cell>
          <cell r="DU447">
            <v>0</v>
          </cell>
          <cell r="DV447">
            <v>0</v>
          </cell>
          <cell r="DW447">
            <v>0</v>
          </cell>
          <cell r="DX447">
            <v>0</v>
          </cell>
          <cell r="DY447">
            <v>0</v>
          </cell>
          <cell r="DZ447">
            <v>0</v>
          </cell>
          <cell r="EA447">
            <v>0</v>
          </cell>
          <cell r="EB447">
            <v>0</v>
          </cell>
          <cell r="EC447">
            <v>0</v>
          </cell>
          <cell r="ED447">
            <v>0</v>
          </cell>
          <cell r="EE447">
            <v>0</v>
          </cell>
        </row>
        <row r="448">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0</v>
          </cell>
          <cell r="CB448">
            <v>0</v>
          </cell>
          <cell r="CC448">
            <v>0</v>
          </cell>
          <cell r="CD448">
            <v>0</v>
          </cell>
          <cell r="CE448">
            <v>0</v>
          </cell>
          <cell r="CF448">
            <v>0</v>
          </cell>
          <cell r="CG448">
            <v>0</v>
          </cell>
          <cell r="CH448">
            <v>0</v>
          </cell>
          <cell r="CI448">
            <v>0</v>
          </cell>
          <cell r="CJ448">
            <v>0</v>
          </cell>
          <cell r="CK448">
            <v>0</v>
          </cell>
          <cell r="CL448">
            <v>0</v>
          </cell>
          <cell r="CM448">
            <v>0</v>
          </cell>
          <cell r="CN448">
            <v>0</v>
          </cell>
          <cell r="CO448">
            <v>0</v>
          </cell>
          <cell r="CP448">
            <v>0</v>
          </cell>
          <cell r="CQ448">
            <v>0</v>
          </cell>
          <cell r="CR448">
            <v>0</v>
          </cell>
          <cell r="CS448">
            <v>0</v>
          </cell>
          <cell r="CT448">
            <v>0</v>
          </cell>
          <cell r="CU448">
            <v>0</v>
          </cell>
          <cell r="CV448">
            <v>0</v>
          </cell>
          <cell r="CW448">
            <v>0</v>
          </cell>
          <cell r="CX448">
            <v>0</v>
          </cell>
          <cell r="CY448">
            <v>0</v>
          </cell>
          <cell r="CZ448">
            <v>0</v>
          </cell>
          <cell r="DA448">
            <v>0</v>
          </cell>
          <cell r="DB448">
            <v>0</v>
          </cell>
          <cell r="DC448">
            <v>0</v>
          </cell>
          <cell r="DD448">
            <v>0</v>
          </cell>
          <cell r="DE448">
            <v>0</v>
          </cell>
          <cell r="DF448">
            <v>0</v>
          </cell>
          <cell r="DG448">
            <v>0</v>
          </cell>
          <cell r="DH448">
            <v>0</v>
          </cell>
          <cell r="DI448">
            <v>0</v>
          </cell>
          <cell r="DJ448">
            <v>0</v>
          </cell>
          <cell r="DK448">
            <v>0</v>
          </cell>
          <cell r="DL448">
            <v>0</v>
          </cell>
          <cell r="DM448">
            <v>0</v>
          </cell>
          <cell r="DN448">
            <v>0</v>
          </cell>
          <cell r="DO448">
            <v>0</v>
          </cell>
          <cell r="DP448">
            <v>0</v>
          </cell>
          <cell r="DQ448">
            <v>0</v>
          </cell>
          <cell r="DR448">
            <v>0</v>
          </cell>
          <cell r="DS448">
            <v>0</v>
          </cell>
          <cell r="DT448">
            <v>0</v>
          </cell>
          <cell r="DU448">
            <v>0</v>
          </cell>
          <cell r="DV448">
            <v>0</v>
          </cell>
          <cell r="DW448">
            <v>0</v>
          </cell>
          <cell r="DX448">
            <v>0</v>
          </cell>
          <cell r="DY448">
            <v>0</v>
          </cell>
          <cell r="DZ448">
            <v>0</v>
          </cell>
          <cell r="EA448">
            <v>0</v>
          </cell>
          <cell r="EB448">
            <v>0</v>
          </cell>
          <cell r="EC448">
            <v>0</v>
          </cell>
          <cell r="ED448">
            <v>0</v>
          </cell>
          <cell r="EE448">
            <v>0</v>
          </cell>
        </row>
        <row r="449">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cell r="CJ449">
            <v>0</v>
          </cell>
          <cell r="CK449">
            <v>0</v>
          </cell>
          <cell r="CL449">
            <v>0</v>
          </cell>
          <cell r="CM449">
            <v>0</v>
          </cell>
          <cell r="CN449">
            <v>0</v>
          </cell>
          <cell r="CO449">
            <v>0</v>
          </cell>
          <cell r="CP449">
            <v>0</v>
          </cell>
          <cell r="CQ449">
            <v>0</v>
          </cell>
          <cell r="CR449">
            <v>0</v>
          </cell>
          <cell r="CS449">
            <v>0</v>
          </cell>
          <cell r="CT449">
            <v>0</v>
          </cell>
          <cell r="CU449">
            <v>0</v>
          </cell>
          <cell r="CV449">
            <v>0</v>
          </cell>
          <cell r="CW449">
            <v>0</v>
          </cell>
          <cell r="CX449">
            <v>0</v>
          </cell>
          <cell r="CY449">
            <v>0</v>
          </cell>
          <cell r="CZ449">
            <v>0</v>
          </cell>
          <cell r="DA449">
            <v>0</v>
          </cell>
          <cell r="DB449">
            <v>0</v>
          </cell>
          <cell r="DC449">
            <v>0</v>
          </cell>
          <cell r="DD449">
            <v>0</v>
          </cell>
          <cell r="DE449">
            <v>0</v>
          </cell>
          <cell r="DF449">
            <v>0</v>
          </cell>
          <cell r="DG449">
            <v>0</v>
          </cell>
          <cell r="DH449">
            <v>0</v>
          </cell>
          <cell r="DI449">
            <v>0</v>
          </cell>
          <cell r="DJ449">
            <v>0</v>
          </cell>
          <cell r="DK449">
            <v>0</v>
          </cell>
          <cell r="DL449">
            <v>0</v>
          </cell>
          <cell r="DM449">
            <v>0</v>
          </cell>
          <cell r="DN449">
            <v>0</v>
          </cell>
          <cell r="DO449">
            <v>0</v>
          </cell>
          <cell r="DP449">
            <v>0</v>
          </cell>
          <cell r="DQ449">
            <v>0</v>
          </cell>
          <cell r="DR449">
            <v>0</v>
          </cell>
          <cell r="DS449">
            <v>0</v>
          </cell>
          <cell r="DT449">
            <v>0</v>
          </cell>
          <cell r="DU449">
            <v>0</v>
          </cell>
          <cell r="DV449">
            <v>0</v>
          </cell>
          <cell r="DW449">
            <v>0</v>
          </cell>
          <cell r="DX449">
            <v>0</v>
          </cell>
          <cell r="DY449">
            <v>0</v>
          </cell>
          <cell r="DZ449">
            <v>0</v>
          </cell>
          <cell r="EA449">
            <v>0</v>
          </cell>
          <cell r="EB449">
            <v>0</v>
          </cell>
          <cell r="EC449">
            <v>0</v>
          </cell>
          <cell r="ED449">
            <v>0</v>
          </cell>
          <cell r="EE449">
            <v>0</v>
          </cell>
        </row>
        <row r="450">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0</v>
          </cell>
          <cell r="CB450">
            <v>0</v>
          </cell>
          <cell r="CC450">
            <v>0</v>
          </cell>
          <cell r="CD450">
            <v>0</v>
          </cell>
          <cell r="CE450">
            <v>0</v>
          </cell>
          <cell r="CF450">
            <v>0</v>
          </cell>
          <cell r="CG450">
            <v>0</v>
          </cell>
          <cell r="CH450">
            <v>0</v>
          </cell>
          <cell r="CI450">
            <v>0</v>
          </cell>
          <cell r="CJ450">
            <v>0</v>
          </cell>
          <cell r="CK450">
            <v>0</v>
          </cell>
          <cell r="CL450">
            <v>0</v>
          </cell>
          <cell r="CM450">
            <v>0</v>
          </cell>
          <cell r="CN450">
            <v>0</v>
          </cell>
          <cell r="CO450">
            <v>0</v>
          </cell>
          <cell r="CP450">
            <v>0</v>
          </cell>
          <cell r="CQ450">
            <v>0</v>
          </cell>
          <cell r="CR450">
            <v>0</v>
          </cell>
          <cell r="CS450">
            <v>0</v>
          </cell>
          <cell r="CT450">
            <v>0</v>
          </cell>
          <cell r="CU450">
            <v>0</v>
          </cell>
          <cell r="CV450">
            <v>0</v>
          </cell>
          <cell r="CW450">
            <v>0</v>
          </cell>
          <cell r="CX450">
            <v>0</v>
          </cell>
          <cell r="CY450">
            <v>0</v>
          </cell>
          <cell r="CZ450">
            <v>0</v>
          </cell>
          <cell r="DA450">
            <v>0</v>
          </cell>
          <cell r="DB450">
            <v>0</v>
          </cell>
          <cell r="DC450">
            <v>0</v>
          </cell>
          <cell r="DD450">
            <v>0</v>
          </cell>
          <cell r="DE450">
            <v>0</v>
          </cell>
          <cell r="DF450">
            <v>0</v>
          </cell>
          <cell r="DG450">
            <v>0</v>
          </cell>
          <cell r="DH450">
            <v>0</v>
          </cell>
          <cell r="DI450">
            <v>0</v>
          </cell>
          <cell r="DJ450">
            <v>0</v>
          </cell>
          <cell r="DK450">
            <v>0</v>
          </cell>
          <cell r="DL450">
            <v>0</v>
          </cell>
          <cell r="DM450">
            <v>0</v>
          </cell>
          <cell r="DN450">
            <v>0</v>
          </cell>
          <cell r="DO450">
            <v>0</v>
          </cell>
          <cell r="DP450">
            <v>0</v>
          </cell>
          <cell r="DQ450">
            <v>0</v>
          </cell>
          <cell r="DR450">
            <v>0</v>
          </cell>
          <cell r="DS450">
            <v>0</v>
          </cell>
          <cell r="DT450">
            <v>0</v>
          </cell>
          <cell r="DU450">
            <v>0</v>
          </cell>
          <cell r="DV450">
            <v>0</v>
          </cell>
          <cell r="DW450">
            <v>0</v>
          </cell>
          <cell r="DX450">
            <v>0</v>
          </cell>
          <cell r="DY450">
            <v>0</v>
          </cell>
          <cell r="DZ450">
            <v>0</v>
          </cell>
          <cell r="EA450">
            <v>0</v>
          </cell>
          <cell r="EB450">
            <v>0</v>
          </cell>
          <cell r="EC450">
            <v>0</v>
          </cell>
          <cell r="ED450">
            <v>0</v>
          </cell>
          <cell r="EE450">
            <v>0</v>
          </cell>
        </row>
        <row r="451">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H451">
            <v>0</v>
          </cell>
          <cell r="CI451">
            <v>0</v>
          </cell>
          <cell r="CJ451">
            <v>0</v>
          </cell>
          <cell r="CK451">
            <v>0</v>
          </cell>
          <cell r="CL451">
            <v>0</v>
          </cell>
          <cell r="CM451">
            <v>0</v>
          </cell>
          <cell r="CN451">
            <v>0</v>
          </cell>
          <cell r="CO451">
            <v>0</v>
          </cell>
          <cell r="CP451">
            <v>0</v>
          </cell>
          <cell r="CQ451">
            <v>0</v>
          </cell>
          <cell r="CR451">
            <v>0</v>
          </cell>
          <cell r="CS451">
            <v>0</v>
          </cell>
          <cell r="CT451">
            <v>0</v>
          </cell>
          <cell r="CU451">
            <v>0</v>
          </cell>
          <cell r="CV451">
            <v>0</v>
          </cell>
          <cell r="CW451">
            <v>0</v>
          </cell>
          <cell r="CX451">
            <v>0</v>
          </cell>
          <cell r="CY451">
            <v>0</v>
          </cell>
          <cell r="CZ451">
            <v>0</v>
          </cell>
          <cell r="DA451">
            <v>0</v>
          </cell>
          <cell r="DB451">
            <v>0</v>
          </cell>
          <cell r="DC451">
            <v>0</v>
          </cell>
          <cell r="DD451">
            <v>0</v>
          </cell>
          <cell r="DE451">
            <v>0</v>
          </cell>
          <cell r="DF451">
            <v>0</v>
          </cell>
          <cell r="DG451">
            <v>0</v>
          </cell>
          <cell r="DH451">
            <v>0</v>
          </cell>
          <cell r="DI451">
            <v>0</v>
          </cell>
          <cell r="DJ451">
            <v>0</v>
          </cell>
          <cell r="DK451">
            <v>0</v>
          </cell>
          <cell r="DL451">
            <v>0</v>
          </cell>
          <cell r="DM451">
            <v>0</v>
          </cell>
          <cell r="DN451">
            <v>0</v>
          </cell>
          <cell r="DO451">
            <v>0</v>
          </cell>
          <cell r="DP451">
            <v>0</v>
          </cell>
          <cell r="DQ451">
            <v>0</v>
          </cell>
          <cell r="DR451">
            <v>0</v>
          </cell>
          <cell r="DS451">
            <v>0</v>
          </cell>
          <cell r="DT451">
            <v>0</v>
          </cell>
          <cell r="DU451">
            <v>0</v>
          </cell>
          <cell r="DV451">
            <v>0</v>
          </cell>
          <cell r="DW451">
            <v>0</v>
          </cell>
          <cell r="DX451">
            <v>0</v>
          </cell>
          <cell r="DY451">
            <v>0</v>
          </cell>
          <cell r="DZ451">
            <v>0</v>
          </cell>
          <cell r="EA451">
            <v>0</v>
          </cell>
          <cell r="EB451">
            <v>0</v>
          </cell>
          <cell r="EC451">
            <v>0</v>
          </cell>
          <cell r="ED451">
            <v>0</v>
          </cell>
          <cell r="EE451">
            <v>0</v>
          </cell>
        </row>
        <row r="452">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H452">
            <v>0</v>
          </cell>
          <cell r="CI452">
            <v>0</v>
          </cell>
          <cell r="CJ452">
            <v>0</v>
          </cell>
          <cell r="CK452">
            <v>0</v>
          </cell>
          <cell r="CL452">
            <v>0</v>
          </cell>
          <cell r="CM452">
            <v>0</v>
          </cell>
          <cell r="CN452">
            <v>0</v>
          </cell>
          <cell r="CO452">
            <v>0</v>
          </cell>
          <cell r="CP452">
            <v>0</v>
          </cell>
          <cell r="CQ452">
            <v>0</v>
          </cell>
          <cell r="CR452">
            <v>0</v>
          </cell>
          <cell r="CS452">
            <v>0</v>
          </cell>
          <cell r="CT452">
            <v>0</v>
          </cell>
          <cell r="CU452">
            <v>0</v>
          </cell>
          <cell r="CV452">
            <v>0</v>
          </cell>
          <cell r="CW452">
            <v>0</v>
          </cell>
          <cell r="CX452">
            <v>0</v>
          </cell>
          <cell r="CY452">
            <v>0</v>
          </cell>
          <cell r="CZ452">
            <v>0</v>
          </cell>
          <cell r="DA452">
            <v>0</v>
          </cell>
          <cell r="DB452">
            <v>0</v>
          </cell>
          <cell r="DC452">
            <v>0</v>
          </cell>
          <cell r="DD452">
            <v>0</v>
          </cell>
          <cell r="DE452">
            <v>0</v>
          </cell>
          <cell r="DF452">
            <v>0</v>
          </cell>
          <cell r="DG452">
            <v>0</v>
          </cell>
          <cell r="DH452">
            <v>0</v>
          </cell>
          <cell r="DI452">
            <v>0</v>
          </cell>
          <cell r="DJ452">
            <v>0</v>
          </cell>
          <cell r="DK452">
            <v>0</v>
          </cell>
          <cell r="DL452">
            <v>0</v>
          </cell>
          <cell r="DM452">
            <v>0</v>
          </cell>
          <cell r="DN452">
            <v>0</v>
          </cell>
          <cell r="DO452">
            <v>0</v>
          </cell>
          <cell r="DP452">
            <v>0</v>
          </cell>
          <cell r="DQ452">
            <v>0</v>
          </cell>
          <cell r="DR452">
            <v>0</v>
          </cell>
          <cell r="DS452">
            <v>0</v>
          </cell>
          <cell r="DT452">
            <v>0</v>
          </cell>
          <cell r="DU452">
            <v>0</v>
          </cell>
          <cell r="DV452">
            <v>0</v>
          </cell>
          <cell r="DW452">
            <v>0</v>
          </cell>
          <cell r="DX452">
            <v>0</v>
          </cell>
          <cell r="DY452">
            <v>0</v>
          </cell>
          <cell r="DZ452">
            <v>0</v>
          </cell>
          <cell r="EA452">
            <v>0</v>
          </cell>
          <cell r="EB452">
            <v>0</v>
          </cell>
          <cell r="EC452">
            <v>0</v>
          </cell>
          <cell r="ED452">
            <v>0</v>
          </cell>
          <cell r="EE452">
            <v>0</v>
          </cell>
        </row>
        <row r="453">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cell r="CJ453">
            <v>0</v>
          </cell>
          <cell r="CK453">
            <v>0</v>
          </cell>
          <cell r="CL453">
            <v>0</v>
          </cell>
          <cell r="CM453">
            <v>0</v>
          </cell>
          <cell r="CN453">
            <v>0</v>
          </cell>
          <cell r="CO453">
            <v>0</v>
          </cell>
          <cell r="CP453">
            <v>0</v>
          </cell>
          <cell r="CQ453">
            <v>0</v>
          </cell>
          <cell r="CR453">
            <v>0</v>
          </cell>
          <cell r="CS453">
            <v>0</v>
          </cell>
          <cell r="CT453">
            <v>0</v>
          </cell>
          <cell r="CU453">
            <v>0</v>
          </cell>
          <cell r="CV453">
            <v>0</v>
          </cell>
          <cell r="CW453">
            <v>0</v>
          </cell>
          <cell r="CX453">
            <v>0</v>
          </cell>
          <cell r="CY453">
            <v>0</v>
          </cell>
          <cell r="CZ453">
            <v>0</v>
          </cell>
          <cell r="DA453">
            <v>0</v>
          </cell>
          <cell r="DB453">
            <v>0</v>
          </cell>
          <cell r="DC453">
            <v>0</v>
          </cell>
          <cell r="DD453">
            <v>0</v>
          </cell>
          <cell r="DE453">
            <v>0</v>
          </cell>
          <cell r="DF453">
            <v>0</v>
          </cell>
          <cell r="DG453">
            <v>0</v>
          </cell>
          <cell r="DH453">
            <v>0</v>
          </cell>
          <cell r="DI453">
            <v>0</v>
          </cell>
          <cell r="DJ453">
            <v>0</v>
          </cell>
          <cell r="DK453">
            <v>0</v>
          </cell>
          <cell r="DL453">
            <v>0</v>
          </cell>
          <cell r="DM453">
            <v>0</v>
          </cell>
          <cell r="DN453">
            <v>0</v>
          </cell>
          <cell r="DO453">
            <v>0</v>
          </cell>
          <cell r="DP453">
            <v>0</v>
          </cell>
          <cell r="DQ453">
            <v>0</v>
          </cell>
          <cell r="DR453">
            <v>0</v>
          </cell>
          <cell r="DS453">
            <v>0</v>
          </cell>
          <cell r="DT453">
            <v>0</v>
          </cell>
          <cell r="DU453">
            <v>0</v>
          </cell>
          <cell r="DV453">
            <v>0</v>
          </cell>
          <cell r="DW453">
            <v>0</v>
          </cell>
          <cell r="DX453">
            <v>0</v>
          </cell>
          <cell r="DY453">
            <v>0</v>
          </cell>
          <cell r="DZ453">
            <v>0</v>
          </cell>
          <cell r="EA453">
            <v>0</v>
          </cell>
          <cell r="EB453">
            <v>0</v>
          </cell>
          <cell r="EC453">
            <v>0</v>
          </cell>
          <cell r="ED453">
            <v>0</v>
          </cell>
          <cell r="EE453">
            <v>0</v>
          </cell>
        </row>
        <row r="454">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v>
          </cell>
          <cell r="CB454">
            <v>0</v>
          </cell>
          <cell r="CC454">
            <v>0</v>
          </cell>
          <cell r="CD454">
            <v>0</v>
          </cell>
          <cell r="CE454">
            <v>0</v>
          </cell>
          <cell r="CF454">
            <v>0</v>
          </cell>
          <cell r="CG454">
            <v>0</v>
          </cell>
          <cell r="CH454">
            <v>0</v>
          </cell>
          <cell r="CI454">
            <v>0</v>
          </cell>
          <cell r="CJ454">
            <v>0</v>
          </cell>
          <cell r="CK454">
            <v>0</v>
          </cell>
          <cell r="CL454">
            <v>0</v>
          </cell>
          <cell r="CM454">
            <v>0</v>
          </cell>
          <cell r="CN454">
            <v>0</v>
          </cell>
          <cell r="CO454">
            <v>0</v>
          </cell>
          <cell r="CP454">
            <v>0</v>
          </cell>
          <cell r="CQ454">
            <v>0</v>
          </cell>
          <cell r="CR454">
            <v>0</v>
          </cell>
          <cell r="CS454">
            <v>0</v>
          </cell>
          <cell r="CT454">
            <v>0</v>
          </cell>
          <cell r="CU454">
            <v>0</v>
          </cell>
          <cell r="CV454">
            <v>0</v>
          </cell>
          <cell r="CW454">
            <v>0</v>
          </cell>
          <cell r="CX454">
            <v>0</v>
          </cell>
          <cell r="CY454">
            <v>0</v>
          </cell>
          <cell r="CZ454">
            <v>0</v>
          </cell>
          <cell r="DA454">
            <v>0</v>
          </cell>
          <cell r="DB454">
            <v>0</v>
          </cell>
          <cell r="DC454">
            <v>0</v>
          </cell>
          <cell r="DD454">
            <v>0</v>
          </cell>
          <cell r="DE454">
            <v>0</v>
          </cell>
          <cell r="DF454">
            <v>0</v>
          </cell>
          <cell r="DG454">
            <v>0</v>
          </cell>
          <cell r="DH454">
            <v>0</v>
          </cell>
          <cell r="DI454">
            <v>0</v>
          </cell>
          <cell r="DJ454">
            <v>0</v>
          </cell>
          <cell r="DK454">
            <v>0</v>
          </cell>
          <cell r="DL454">
            <v>0</v>
          </cell>
          <cell r="DM454">
            <v>0</v>
          </cell>
          <cell r="DN454">
            <v>0</v>
          </cell>
          <cell r="DO454">
            <v>0</v>
          </cell>
          <cell r="DP454">
            <v>0</v>
          </cell>
          <cell r="DQ454">
            <v>0</v>
          </cell>
          <cell r="DR454">
            <v>0</v>
          </cell>
          <cell r="DS454">
            <v>0</v>
          </cell>
          <cell r="DT454">
            <v>0</v>
          </cell>
          <cell r="DU454">
            <v>0</v>
          </cell>
          <cell r="DV454">
            <v>0</v>
          </cell>
          <cell r="DW454">
            <v>0</v>
          </cell>
          <cell r="DX454">
            <v>0</v>
          </cell>
          <cell r="DY454">
            <v>0</v>
          </cell>
          <cell r="DZ454">
            <v>0</v>
          </cell>
          <cell r="EA454">
            <v>0</v>
          </cell>
          <cell r="EB454">
            <v>0</v>
          </cell>
          <cell r="EC454">
            <v>0</v>
          </cell>
          <cell r="ED454">
            <v>0</v>
          </cell>
          <cell r="EE454">
            <v>0</v>
          </cell>
        </row>
        <row r="455">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0</v>
          </cell>
          <cell r="CB455">
            <v>0</v>
          </cell>
          <cell r="CC455">
            <v>0</v>
          </cell>
          <cell r="CD455">
            <v>0</v>
          </cell>
          <cell r="CE455">
            <v>0</v>
          </cell>
          <cell r="CF455">
            <v>0</v>
          </cell>
          <cell r="CG455">
            <v>0</v>
          </cell>
          <cell r="CH455">
            <v>0</v>
          </cell>
          <cell r="CI455">
            <v>0</v>
          </cell>
          <cell r="CJ455">
            <v>0</v>
          </cell>
          <cell r="CK455">
            <v>0</v>
          </cell>
          <cell r="CL455">
            <v>0</v>
          </cell>
          <cell r="CM455">
            <v>0</v>
          </cell>
          <cell r="CN455">
            <v>0</v>
          </cell>
          <cell r="CO455">
            <v>0</v>
          </cell>
          <cell r="CP455">
            <v>0</v>
          </cell>
          <cell r="CQ455">
            <v>0</v>
          </cell>
          <cell r="CR455">
            <v>0</v>
          </cell>
          <cell r="CS455">
            <v>0</v>
          </cell>
          <cell r="CT455">
            <v>0</v>
          </cell>
          <cell r="CU455">
            <v>0</v>
          </cell>
          <cell r="CV455">
            <v>0</v>
          </cell>
          <cell r="CW455">
            <v>0</v>
          </cell>
          <cell r="CX455">
            <v>0</v>
          </cell>
          <cell r="CY455">
            <v>0</v>
          </cell>
          <cell r="CZ455">
            <v>0</v>
          </cell>
          <cell r="DA455">
            <v>0</v>
          </cell>
          <cell r="DB455">
            <v>0</v>
          </cell>
          <cell r="DC455">
            <v>0</v>
          </cell>
          <cell r="DD455">
            <v>0</v>
          </cell>
          <cell r="DE455">
            <v>0</v>
          </cell>
          <cell r="DF455">
            <v>0</v>
          </cell>
          <cell r="DG455">
            <v>0</v>
          </cell>
          <cell r="DH455">
            <v>0</v>
          </cell>
          <cell r="DI455">
            <v>0</v>
          </cell>
          <cell r="DJ455">
            <v>0</v>
          </cell>
          <cell r="DK455">
            <v>0</v>
          </cell>
          <cell r="DL455">
            <v>0</v>
          </cell>
          <cell r="DM455">
            <v>0</v>
          </cell>
          <cell r="DN455">
            <v>0</v>
          </cell>
          <cell r="DO455">
            <v>0</v>
          </cell>
          <cell r="DP455">
            <v>0</v>
          </cell>
          <cell r="DQ455">
            <v>0</v>
          </cell>
          <cell r="DR455">
            <v>0</v>
          </cell>
          <cell r="DS455">
            <v>0</v>
          </cell>
          <cell r="DT455">
            <v>0</v>
          </cell>
          <cell r="DU455">
            <v>0</v>
          </cell>
          <cell r="DV455">
            <v>0</v>
          </cell>
          <cell r="DW455">
            <v>0</v>
          </cell>
          <cell r="DX455">
            <v>0</v>
          </cell>
          <cell r="DY455">
            <v>0</v>
          </cell>
          <cell r="DZ455">
            <v>0</v>
          </cell>
          <cell r="EA455">
            <v>0</v>
          </cell>
          <cell r="EB455">
            <v>0</v>
          </cell>
          <cell r="EC455">
            <v>0</v>
          </cell>
          <cell r="ED455">
            <v>0</v>
          </cell>
          <cell r="EE455">
            <v>0</v>
          </cell>
        </row>
        <row r="456">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0</v>
          </cell>
          <cell r="CB456">
            <v>0</v>
          </cell>
          <cell r="CC456">
            <v>0</v>
          </cell>
          <cell r="CD456">
            <v>0</v>
          </cell>
          <cell r="CE456">
            <v>0</v>
          </cell>
          <cell r="CF456">
            <v>0</v>
          </cell>
          <cell r="CG456">
            <v>0</v>
          </cell>
          <cell r="CH456">
            <v>0</v>
          </cell>
          <cell r="CI456">
            <v>0</v>
          </cell>
          <cell r="CJ456">
            <v>0</v>
          </cell>
          <cell r="CK456">
            <v>0</v>
          </cell>
          <cell r="CL456">
            <v>0</v>
          </cell>
          <cell r="CM456">
            <v>0</v>
          </cell>
          <cell r="CN456">
            <v>0</v>
          </cell>
          <cell r="CO456">
            <v>0</v>
          </cell>
          <cell r="CP456">
            <v>0</v>
          </cell>
          <cell r="CQ456">
            <v>0</v>
          </cell>
          <cell r="CR456">
            <v>0</v>
          </cell>
          <cell r="CS456">
            <v>0</v>
          </cell>
          <cell r="CT456">
            <v>0</v>
          </cell>
          <cell r="CU456">
            <v>0</v>
          </cell>
          <cell r="CV456">
            <v>0</v>
          </cell>
          <cell r="CW456">
            <v>0</v>
          </cell>
          <cell r="CX456">
            <v>0</v>
          </cell>
          <cell r="CY456">
            <v>0</v>
          </cell>
          <cell r="CZ456">
            <v>0</v>
          </cell>
          <cell r="DA456">
            <v>0</v>
          </cell>
          <cell r="DB456">
            <v>0</v>
          </cell>
          <cell r="DC456">
            <v>0</v>
          </cell>
          <cell r="DD456">
            <v>0</v>
          </cell>
          <cell r="DE456">
            <v>0</v>
          </cell>
          <cell r="DF456">
            <v>0</v>
          </cell>
          <cell r="DG456">
            <v>0</v>
          </cell>
          <cell r="DH456">
            <v>0</v>
          </cell>
          <cell r="DI456">
            <v>0</v>
          </cell>
          <cell r="DJ456">
            <v>0</v>
          </cell>
          <cell r="DK456">
            <v>0</v>
          </cell>
          <cell r="DL456">
            <v>0</v>
          </cell>
          <cell r="DM456">
            <v>0</v>
          </cell>
          <cell r="DN456">
            <v>0</v>
          </cell>
          <cell r="DO456">
            <v>0</v>
          </cell>
          <cell r="DP456">
            <v>0</v>
          </cell>
          <cell r="DQ456">
            <v>0</v>
          </cell>
          <cell r="DR456">
            <v>0</v>
          </cell>
          <cell r="DS456">
            <v>0</v>
          </cell>
          <cell r="DT456">
            <v>0</v>
          </cell>
          <cell r="DU456">
            <v>0</v>
          </cell>
          <cell r="DV456">
            <v>0</v>
          </cell>
          <cell r="DW456">
            <v>0</v>
          </cell>
          <cell r="DX456">
            <v>0</v>
          </cell>
          <cell r="DY456">
            <v>0</v>
          </cell>
          <cell r="DZ456">
            <v>0</v>
          </cell>
          <cell r="EA456">
            <v>0</v>
          </cell>
          <cell r="EB456">
            <v>0</v>
          </cell>
          <cell r="EC456">
            <v>0</v>
          </cell>
          <cell r="ED456">
            <v>0</v>
          </cell>
          <cell r="EE456">
            <v>0</v>
          </cell>
        </row>
        <row r="457">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0</v>
          </cell>
          <cell r="CB457">
            <v>0</v>
          </cell>
          <cell r="CC457">
            <v>0</v>
          </cell>
          <cell r="CD457">
            <v>0</v>
          </cell>
          <cell r="CE457">
            <v>0</v>
          </cell>
          <cell r="CF457">
            <v>0</v>
          </cell>
          <cell r="CG457">
            <v>0</v>
          </cell>
          <cell r="CH457">
            <v>0</v>
          </cell>
          <cell r="CI457">
            <v>0</v>
          </cell>
          <cell r="CJ457">
            <v>0</v>
          </cell>
          <cell r="CK457">
            <v>0</v>
          </cell>
          <cell r="CL457">
            <v>0</v>
          </cell>
          <cell r="CM457">
            <v>0</v>
          </cell>
          <cell r="CN457">
            <v>0</v>
          </cell>
          <cell r="CO457">
            <v>0</v>
          </cell>
          <cell r="CP457">
            <v>0</v>
          </cell>
          <cell r="CQ457">
            <v>0</v>
          </cell>
          <cell r="CR457">
            <v>0</v>
          </cell>
          <cell r="CS457">
            <v>0</v>
          </cell>
          <cell r="CT457">
            <v>0</v>
          </cell>
          <cell r="CU457">
            <v>0</v>
          </cell>
          <cell r="CV457">
            <v>0</v>
          </cell>
          <cell r="CW457">
            <v>0</v>
          </cell>
          <cell r="CX457">
            <v>0</v>
          </cell>
          <cell r="CY457">
            <v>0</v>
          </cell>
          <cell r="CZ457">
            <v>0</v>
          </cell>
          <cell r="DA457">
            <v>0</v>
          </cell>
          <cell r="DB457">
            <v>0</v>
          </cell>
          <cell r="DC457">
            <v>0</v>
          </cell>
          <cell r="DD457">
            <v>0</v>
          </cell>
          <cell r="DE457">
            <v>0</v>
          </cell>
          <cell r="DF457">
            <v>0</v>
          </cell>
          <cell r="DG457">
            <v>0</v>
          </cell>
          <cell r="DH457">
            <v>0</v>
          </cell>
          <cell r="DI457">
            <v>0</v>
          </cell>
          <cell r="DJ457">
            <v>0</v>
          </cell>
          <cell r="DK457">
            <v>0</v>
          </cell>
          <cell r="DL457">
            <v>0</v>
          </cell>
          <cell r="DM457">
            <v>0</v>
          </cell>
          <cell r="DN457">
            <v>0</v>
          </cell>
          <cell r="DO457">
            <v>0</v>
          </cell>
          <cell r="DP457">
            <v>0</v>
          </cell>
          <cell r="DQ457">
            <v>0</v>
          </cell>
          <cell r="DR457">
            <v>0</v>
          </cell>
          <cell r="DS457">
            <v>0</v>
          </cell>
          <cell r="DT457">
            <v>0</v>
          </cell>
          <cell r="DU457">
            <v>0</v>
          </cell>
          <cell r="DV457">
            <v>0</v>
          </cell>
          <cell r="DW457">
            <v>0</v>
          </cell>
          <cell r="DX457">
            <v>0</v>
          </cell>
          <cell r="DY457">
            <v>0</v>
          </cell>
          <cell r="DZ457">
            <v>0</v>
          </cell>
          <cell r="EA457">
            <v>0</v>
          </cell>
          <cell r="EB457">
            <v>0</v>
          </cell>
          <cell r="EC457">
            <v>0</v>
          </cell>
          <cell r="ED457">
            <v>0</v>
          </cell>
          <cell r="EE457">
            <v>0</v>
          </cell>
        </row>
        <row r="458">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cell r="CJ458">
            <v>0</v>
          </cell>
          <cell r="CK458">
            <v>0</v>
          </cell>
          <cell r="CL458">
            <v>0</v>
          </cell>
          <cell r="CM458">
            <v>0</v>
          </cell>
          <cell r="CN458">
            <v>0</v>
          </cell>
          <cell r="CO458">
            <v>0</v>
          </cell>
          <cell r="CP458">
            <v>0</v>
          </cell>
          <cell r="CQ458">
            <v>0</v>
          </cell>
          <cell r="CR458">
            <v>0</v>
          </cell>
          <cell r="CS458">
            <v>0</v>
          </cell>
          <cell r="CT458">
            <v>0</v>
          </cell>
          <cell r="CU458">
            <v>0</v>
          </cell>
          <cell r="CV458">
            <v>0</v>
          </cell>
          <cell r="CW458">
            <v>0</v>
          </cell>
          <cell r="CX458">
            <v>0</v>
          </cell>
          <cell r="CY458">
            <v>0</v>
          </cell>
          <cell r="CZ458">
            <v>0</v>
          </cell>
          <cell r="DA458">
            <v>0</v>
          </cell>
          <cell r="DB458">
            <v>0</v>
          </cell>
          <cell r="DC458">
            <v>0</v>
          </cell>
          <cell r="DD458">
            <v>0</v>
          </cell>
          <cell r="DE458">
            <v>0</v>
          </cell>
          <cell r="DF458">
            <v>0</v>
          </cell>
          <cell r="DG458">
            <v>0</v>
          </cell>
          <cell r="DH458">
            <v>0</v>
          </cell>
          <cell r="DI458">
            <v>0</v>
          </cell>
          <cell r="DJ458">
            <v>0</v>
          </cell>
          <cell r="DK458">
            <v>0</v>
          </cell>
          <cell r="DL458">
            <v>0</v>
          </cell>
          <cell r="DM458">
            <v>0</v>
          </cell>
          <cell r="DN458">
            <v>0</v>
          </cell>
          <cell r="DO458">
            <v>0</v>
          </cell>
          <cell r="DP458">
            <v>0</v>
          </cell>
          <cell r="DQ458">
            <v>0</v>
          </cell>
          <cell r="DR458">
            <v>0</v>
          </cell>
          <cell r="DS458">
            <v>0</v>
          </cell>
          <cell r="DT458">
            <v>0</v>
          </cell>
          <cell r="DU458">
            <v>0</v>
          </cell>
          <cell r="DV458">
            <v>0</v>
          </cell>
          <cell r="DW458">
            <v>0</v>
          </cell>
          <cell r="DX458">
            <v>0</v>
          </cell>
          <cell r="DY458">
            <v>0</v>
          </cell>
          <cell r="DZ458">
            <v>0</v>
          </cell>
          <cell r="EA458">
            <v>0</v>
          </cell>
          <cell r="EB458">
            <v>0</v>
          </cell>
          <cell r="EC458">
            <v>0</v>
          </cell>
          <cell r="ED458">
            <v>0</v>
          </cell>
          <cell r="EE458">
            <v>0</v>
          </cell>
        </row>
        <row r="459">
          <cell r="F459">
            <v>46.677340000001095</v>
          </cell>
          <cell r="G459">
            <v>7.8371000000006461</v>
          </cell>
          <cell r="H459">
            <v>-34.747199999999793</v>
          </cell>
          <cell r="I459">
            <v>24.960399999999936</v>
          </cell>
          <cell r="J459">
            <v>26.090500000002066</v>
          </cell>
          <cell r="K459">
            <v>-36.98489999999947</v>
          </cell>
          <cell r="L459">
            <v>-12.40599999999904</v>
          </cell>
          <cell r="M459">
            <v>65.968699999997625</v>
          </cell>
          <cell r="N459">
            <v>-42.831859999998414</v>
          </cell>
          <cell r="O459">
            <v>16.725000000002183</v>
          </cell>
          <cell r="P459">
            <v>36.683562999998685</v>
          </cell>
          <cell r="Q459">
            <v>47.639999999999418</v>
          </cell>
          <cell r="R459">
            <v>456.04265999997733</v>
          </cell>
          <cell r="S459">
            <v>53.297300000000178</v>
          </cell>
          <cell r="T459">
            <v>74.259999999994761</v>
          </cell>
          <cell r="U459">
            <v>-12.974199999998746</v>
          </cell>
          <cell r="V459">
            <v>68.455000000001746</v>
          </cell>
          <cell r="W459">
            <v>62.890999999988708</v>
          </cell>
          <cell r="X459">
            <v>67.846000000005006</v>
          </cell>
          <cell r="Y459">
            <v>-0.70240000000194414</v>
          </cell>
          <cell r="Z459">
            <v>20.356200000001991</v>
          </cell>
          <cell r="AA459">
            <v>-53.320029999998951</v>
          </cell>
          <cell r="AB459">
            <v>16.11699999999837</v>
          </cell>
          <cell r="AC459">
            <v>64.844789999999193</v>
          </cell>
          <cell r="AD459">
            <v>94.972000000001572</v>
          </cell>
          <cell r="AE459">
            <v>254.78437000000849</v>
          </cell>
          <cell r="AF459">
            <v>49.240299999999479</v>
          </cell>
          <cell r="AG459">
            <v>50.557500000002619</v>
          </cell>
          <cell r="AH459">
            <v>-11.54739999999947</v>
          </cell>
          <cell r="AI459">
            <v>15.587400000000343</v>
          </cell>
          <cell r="AJ459">
            <v>16.015999999995984</v>
          </cell>
          <cell r="AK459">
            <v>14.148999999997613</v>
          </cell>
          <cell r="AL459">
            <v>-4.4809999999997672</v>
          </cell>
          <cell r="AM459">
            <v>41.196700000000419</v>
          </cell>
          <cell r="AN459">
            <v>-44.049129999999423</v>
          </cell>
          <cell r="AO459">
            <v>14.197000000000116</v>
          </cell>
          <cell r="AP459">
            <v>18.390999999999622</v>
          </cell>
          <cell r="AQ459">
            <v>95.527000000001863</v>
          </cell>
          <cell r="AR459">
            <v>211.99616126995534</v>
          </cell>
          <cell r="AS459">
            <v>84.774399999998423</v>
          </cell>
          <cell r="AT459">
            <v>52.588799999997718</v>
          </cell>
          <cell r="AU459">
            <v>-23.618200000000797</v>
          </cell>
          <cell r="AV459">
            <v>-18.438200000000506</v>
          </cell>
          <cell r="AW459">
            <v>-1.2990000000063446</v>
          </cell>
          <cell r="AX459">
            <v>-52.099999999998545</v>
          </cell>
          <cell r="AY459">
            <v>-6.0761000000002241</v>
          </cell>
          <cell r="AZ459">
            <v>14.88810000000376</v>
          </cell>
          <cell r="BA459">
            <v>-37.158540000000357</v>
          </cell>
          <cell r="BB459">
            <v>16.876999999996769</v>
          </cell>
          <cell r="BC459">
            <v>37.641599999999016</v>
          </cell>
          <cell r="BD459">
            <v>143.91630126999735</v>
          </cell>
          <cell r="BE459">
            <v>212.27224399993429</v>
          </cell>
          <cell r="BF459">
            <v>48.901999999998225</v>
          </cell>
          <cell r="BG459">
            <v>47.368700000002718</v>
          </cell>
          <cell r="BH459">
            <v>-2.5763999999999214</v>
          </cell>
          <cell r="BI459">
            <v>15.720700000001671</v>
          </cell>
          <cell r="BJ459">
            <v>41.407000000006519</v>
          </cell>
          <cell r="BK459">
            <v>47.78349999999773</v>
          </cell>
          <cell r="BL459">
            <v>-26.976299999998446</v>
          </cell>
          <cell r="BM459">
            <v>45.787699999993492</v>
          </cell>
          <cell r="BN459">
            <v>-80.16530000000057</v>
          </cell>
          <cell r="BO459">
            <v>-26.159999999999854</v>
          </cell>
          <cell r="BP459">
            <v>19.644650000000183</v>
          </cell>
          <cell r="BQ459">
            <v>81.535993999998027</v>
          </cell>
          <cell r="BR459">
            <v>98.730199999990873</v>
          </cell>
          <cell r="BS459">
            <v>93.699300000000221</v>
          </cell>
          <cell r="BT459">
            <v>2.6986999999935506</v>
          </cell>
          <cell r="BU459">
            <v>-14.392600000001039</v>
          </cell>
          <cell r="BV459">
            <v>-7.4648999999990338</v>
          </cell>
          <cell r="BW459">
            <v>49.229999999995925</v>
          </cell>
          <cell r="BX459">
            <v>4.0040000000008149</v>
          </cell>
          <cell r="BY459">
            <v>-29.235599999999977</v>
          </cell>
          <cell r="BZ459">
            <v>29.996400000003632</v>
          </cell>
          <cell r="CA459">
            <v>-35.019110000000182</v>
          </cell>
          <cell r="CB459">
            <v>-11.538000000000466</v>
          </cell>
          <cell r="CC459">
            <v>-23.063869999999952</v>
          </cell>
          <cell r="CD459">
            <v>39.815880000001926</v>
          </cell>
          <cell r="CE459">
            <v>267.55097000004025</v>
          </cell>
          <cell r="CF459">
            <v>124.5470000000023</v>
          </cell>
          <cell r="CG459">
            <v>26.697999999996682</v>
          </cell>
          <cell r="CH459">
            <v>-5.8889000000017404</v>
          </cell>
          <cell r="CI459">
            <v>25.812100000002829</v>
          </cell>
          <cell r="CJ459">
            <v>86.668000000005122</v>
          </cell>
          <cell r="CK459">
            <v>-23.374999999992724</v>
          </cell>
          <cell r="CL459">
            <v>-30.167300000000978</v>
          </cell>
          <cell r="CM459">
            <v>64.712700000003679</v>
          </cell>
          <cell r="CN459">
            <v>-30.701430000000983</v>
          </cell>
          <cell r="CO459">
            <v>-2.3960000000006403</v>
          </cell>
          <cell r="CP459">
            <v>-12.639199999999619</v>
          </cell>
          <cell r="CQ459">
            <v>44.28099999999904</v>
          </cell>
          <cell r="CR459">
            <v>9.5441800000262447</v>
          </cell>
          <cell r="CS459">
            <v>25.101700000001074</v>
          </cell>
          <cell r="CT459">
            <v>-23.932000000000698</v>
          </cell>
          <cell r="CU459">
            <v>0.63829999999870779</v>
          </cell>
          <cell r="CV459">
            <v>58.690000000002328</v>
          </cell>
          <cell r="CW459">
            <v>76.935000000004948</v>
          </cell>
          <cell r="CX459">
            <v>-49.232999999992899</v>
          </cell>
          <cell r="CY459">
            <v>-45.036200000002282</v>
          </cell>
          <cell r="CZ459">
            <v>15.508699999991222</v>
          </cell>
          <cell r="DA459">
            <v>-72.158260000000155</v>
          </cell>
          <cell r="DB459">
            <v>1.345339999999851</v>
          </cell>
          <cell r="DC459">
            <v>11.601100000001679</v>
          </cell>
          <cell r="DD459">
            <v>10.08350000000064</v>
          </cell>
          <cell r="DE459">
            <v>12.027600000088569</v>
          </cell>
          <cell r="DF459">
            <v>39.631299999999101</v>
          </cell>
          <cell r="DG459">
            <v>3.5576999999975669</v>
          </cell>
          <cell r="DH459">
            <v>10.275700000000143</v>
          </cell>
          <cell r="DI459">
            <v>31.094800000002579</v>
          </cell>
          <cell r="DJ459">
            <v>40.855999999999767</v>
          </cell>
          <cell r="DK459">
            <v>-63.263999999995576</v>
          </cell>
          <cell r="DL459">
            <v>-61.353399999999965</v>
          </cell>
          <cell r="DM459">
            <v>13</v>
          </cell>
          <cell r="DN459">
            <v>-35.312999999998283</v>
          </cell>
          <cell r="DO459">
            <v>1.9916000000011991</v>
          </cell>
          <cell r="DP459">
            <v>9.6399999998538988E-2</v>
          </cell>
          <cell r="DQ459">
            <v>31.454499999999825</v>
          </cell>
          <cell r="DR459">
            <v>646.06060000008438</v>
          </cell>
          <cell r="DS459">
            <v>75.942999999999302</v>
          </cell>
          <cell r="DT459">
            <v>53.307999999997264</v>
          </cell>
          <cell r="DU459">
            <v>46.927999999999884</v>
          </cell>
          <cell r="DV459">
            <v>145.37600000000384</v>
          </cell>
          <cell r="DW459">
            <v>135.23500000001513</v>
          </cell>
          <cell r="DX459">
            <v>40.596999999994296</v>
          </cell>
          <cell r="DY459">
            <v>5.1769999999960419</v>
          </cell>
          <cell r="DZ459">
            <v>3.0779999999977008</v>
          </cell>
          <cell r="EA459">
            <v>-18.914000000000669</v>
          </cell>
          <cell r="EB459">
            <v>49.814600000005157</v>
          </cell>
          <cell r="EC459">
            <v>88.211000000002969</v>
          </cell>
          <cell r="ED459">
            <v>21.307000000000698</v>
          </cell>
          <cell r="EE459">
            <v>0</v>
          </cell>
        </row>
        <row r="460">
          <cell r="F460">
            <v>101.08100000000013</v>
          </cell>
          <cell r="G460">
            <v>-15.46900000000096</v>
          </cell>
          <cell r="H460">
            <v>201.30099999999948</v>
          </cell>
          <cell r="I460">
            <v>2.8159999999988941</v>
          </cell>
          <cell r="J460">
            <v>45.231999999996333</v>
          </cell>
          <cell r="K460">
            <v>40.086999999999534</v>
          </cell>
          <cell r="L460">
            <v>47.215000000003783</v>
          </cell>
          <cell r="M460">
            <v>-30.769400000000132</v>
          </cell>
          <cell r="N460">
            <v>-150.92599999999948</v>
          </cell>
          <cell r="O460">
            <v>124.69000000000233</v>
          </cell>
          <cell r="P460">
            <v>57.555000000000291</v>
          </cell>
          <cell r="Q460">
            <v>63.188999999998487</v>
          </cell>
          <cell r="R460">
            <v>131.65300000004936</v>
          </cell>
          <cell r="S460">
            <v>167.60200000000623</v>
          </cell>
          <cell r="T460">
            <v>-30.922999999998865</v>
          </cell>
          <cell r="U460">
            <v>51.355999999999767</v>
          </cell>
          <cell r="V460">
            <v>41.615000000005239</v>
          </cell>
          <cell r="W460">
            <v>28.286000000007334</v>
          </cell>
          <cell r="X460">
            <v>33.860000000000582</v>
          </cell>
          <cell r="Y460">
            <v>-84.384999999994761</v>
          </cell>
          <cell r="Z460">
            <v>-174.45999999999913</v>
          </cell>
          <cell r="AA460">
            <v>-225.08999999999651</v>
          </cell>
          <cell r="AB460">
            <v>-41.775999999998021</v>
          </cell>
          <cell r="AC460">
            <v>127.3080000000009</v>
          </cell>
          <cell r="AD460">
            <v>238.26000000000931</v>
          </cell>
          <cell r="AE460">
            <v>394.06100000010338</v>
          </cell>
          <cell r="AF460">
            <v>49.031999999999243</v>
          </cell>
          <cell r="AG460">
            <v>180.14400000000023</v>
          </cell>
          <cell r="AH460">
            <v>78.070999999996275</v>
          </cell>
          <cell r="AI460">
            <v>51.790000000008149</v>
          </cell>
          <cell r="AJ460">
            <v>-31.773999999990338</v>
          </cell>
          <cell r="AK460">
            <v>93.889999999999418</v>
          </cell>
          <cell r="AL460">
            <v>-21.350000000005821</v>
          </cell>
          <cell r="AM460">
            <v>-205.5570000000007</v>
          </cell>
          <cell r="AN460">
            <v>-16.100000000005821</v>
          </cell>
          <cell r="AO460">
            <v>-56.240000000005239</v>
          </cell>
          <cell r="AP460">
            <v>223.34499999999389</v>
          </cell>
          <cell r="AQ460">
            <v>48.809999999997672</v>
          </cell>
          <cell r="AR460">
            <v>570.94299999985378</v>
          </cell>
          <cell r="AS460">
            <v>91.110000000000582</v>
          </cell>
          <cell r="AT460">
            <v>176.82099999999627</v>
          </cell>
          <cell r="AU460">
            <v>61.039999999993597</v>
          </cell>
          <cell r="AV460">
            <v>109.40699999999924</v>
          </cell>
          <cell r="AW460">
            <v>47.379999999975553</v>
          </cell>
          <cell r="AX460">
            <v>-43.493999999998778</v>
          </cell>
          <cell r="AY460">
            <v>-70.979999999995925</v>
          </cell>
          <cell r="AZ460">
            <v>232.19500000000335</v>
          </cell>
          <cell r="BA460">
            <v>-493.60000000000582</v>
          </cell>
          <cell r="BB460">
            <v>-40.840000000011059</v>
          </cell>
          <cell r="BC460">
            <v>96.644000000000233</v>
          </cell>
          <cell r="BD460">
            <v>405.25999999999476</v>
          </cell>
          <cell r="BE460">
            <v>860.86000000010245</v>
          </cell>
          <cell r="BF460">
            <v>337.69999999999709</v>
          </cell>
          <cell r="BG460">
            <v>199.82999999998719</v>
          </cell>
          <cell r="BH460">
            <v>84.779999999998836</v>
          </cell>
          <cell r="BI460">
            <v>26.119999999995343</v>
          </cell>
          <cell r="BJ460">
            <v>-55.61600000000908</v>
          </cell>
          <cell r="BK460">
            <v>4.3660000000090804</v>
          </cell>
          <cell r="BL460">
            <v>-186.04400000000896</v>
          </cell>
          <cell r="BM460">
            <v>-87.495999999999185</v>
          </cell>
          <cell r="BN460">
            <v>-153.13000000000466</v>
          </cell>
          <cell r="BO460">
            <v>11.439999999987776</v>
          </cell>
          <cell r="BP460">
            <v>188.61500000000524</v>
          </cell>
          <cell r="BQ460">
            <v>490.29499999999825</v>
          </cell>
          <cell r="BR460">
            <v>-514.24599999992643</v>
          </cell>
          <cell r="BS460">
            <v>252.31599999999889</v>
          </cell>
          <cell r="BT460">
            <v>169.04499999999825</v>
          </cell>
          <cell r="BU460">
            <v>132.79299999999785</v>
          </cell>
          <cell r="BV460">
            <v>-32.428999999996449</v>
          </cell>
          <cell r="BW460">
            <v>68.210000000006403</v>
          </cell>
          <cell r="BX460">
            <v>-31.67500000000291</v>
          </cell>
          <cell r="BY460">
            <v>-101.5850000000064</v>
          </cell>
          <cell r="BZ460">
            <v>-435.27999999999884</v>
          </cell>
          <cell r="CA460">
            <v>-235.51800000000367</v>
          </cell>
          <cell r="CB460">
            <v>-25.070000000006985</v>
          </cell>
          <cell r="CC460">
            <v>104.86699999999837</v>
          </cell>
          <cell r="CD460">
            <v>-379.92000000001281</v>
          </cell>
          <cell r="CE460">
            <v>574.17000000015832</v>
          </cell>
          <cell r="CF460">
            <v>237.36000000000058</v>
          </cell>
          <cell r="CG460">
            <v>156.95499999998719</v>
          </cell>
          <cell r="CH460">
            <v>198.01299999999901</v>
          </cell>
          <cell r="CI460">
            <v>26.5</v>
          </cell>
          <cell r="CJ460">
            <v>-33.765999999988708</v>
          </cell>
          <cell r="CK460">
            <v>-42.504999999997381</v>
          </cell>
          <cell r="CL460">
            <v>-19.013999999995576</v>
          </cell>
          <cell r="CM460">
            <v>-132.44999999999709</v>
          </cell>
          <cell r="CN460">
            <v>-140.81599999999889</v>
          </cell>
          <cell r="CO460">
            <v>71.010000000009313</v>
          </cell>
          <cell r="CP460">
            <v>128.25800000000163</v>
          </cell>
          <cell r="CQ460">
            <v>124.625</v>
          </cell>
          <cell r="CR460">
            <v>265.94799999985844</v>
          </cell>
          <cell r="CS460">
            <v>291.09399999999732</v>
          </cell>
          <cell r="CT460">
            <v>292.33600000001024</v>
          </cell>
          <cell r="CU460">
            <v>129.98000000001048</v>
          </cell>
          <cell r="CV460">
            <v>43.350000000005821</v>
          </cell>
          <cell r="CW460">
            <v>-84.130000000004657</v>
          </cell>
          <cell r="CX460">
            <v>123.58200000000215</v>
          </cell>
          <cell r="CY460">
            <v>-224.70999999999185</v>
          </cell>
          <cell r="CZ460">
            <v>-127.87999999999738</v>
          </cell>
          <cell r="DA460">
            <v>-355.84000000001106</v>
          </cell>
          <cell r="DB460">
            <v>7.1959999999962747</v>
          </cell>
          <cell r="DC460">
            <v>160.61000000000058</v>
          </cell>
          <cell r="DD460">
            <v>10.35999999998603</v>
          </cell>
          <cell r="DE460">
            <v>474.59299999987707</v>
          </cell>
          <cell r="DF460">
            <v>337.9950000000099</v>
          </cell>
          <cell r="DG460">
            <v>149.33000000000175</v>
          </cell>
          <cell r="DH460">
            <v>39.993999999998778</v>
          </cell>
          <cell r="DI460">
            <v>46.559999999997672</v>
          </cell>
          <cell r="DJ460">
            <v>-99.260000000009313</v>
          </cell>
          <cell r="DK460">
            <v>-92.620999999999185</v>
          </cell>
          <cell r="DL460">
            <v>45.529999999998836</v>
          </cell>
          <cell r="DM460">
            <v>-279.11499999999069</v>
          </cell>
          <cell r="DN460">
            <v>-165.10400000000664</v>
          </cell>
          <cell r="DO460">
            <v>50.220000000001164</v>
          </cell>
          <cell r="DP460">
            <v>283.42399999999907</v>
          </cell>
          <cell r="DQ460">
            <v>157.63999999998487</v>
          </cell>
          <cell r="DR460">
            <v>62.189999999478459</v>
          </cell>
          <cell r="DS460">
            <v>333.63000000000466</v>
          </cell>
          <cell r="DT460">
            <v>321.79999999998836</v>
          </cell>
          <cell r="DU460">
            <v>368.02999999999884</v>
          </cell>
          <cell r="DV460">
            <v>346.95000000001164</v>
          </cell>
          <cell r="DW460">
            <v>-135.84000000002561</v>
          </cell>
          <cell r="DX460">
            <v>-167.82000000000698</v>
          </cell>
          <cell r="DY460">
            <v>-591.31000000005588</v>
          </cell>
          <cell r="DZ460">
            <v>-659.83999999999651</v>
          </cell>
          <cell r="EA460">
            <v>-239.52000000001863</v>
          </cell>
          <cell r="EB460">
            <v>48.039999999979045</v>
          </cell>
          <cell r="EC460">
            <v>426.70999999999185</v>
          </cell>
          <cell r="ED460">
            <v>11.35999999998603</v>
          </cell>
          <cell r="EE460">
            <v>0</v>
          </cell>
        </row>
        <row r="461">
          <cell r="F461">
            <v>117.97699999999895</v>
          </cell>
          <cell r="G461">
            <v>147.16600000000108</v>
          </cell>
          <cell r="H461">
            <v>200.80999999999767</v>
          </cell>
          <cell r="I461">
            <v>433.58999999999651</v>
          </cell>
          <cell r="J461">
            <v>238.82000000000698</v>
          </cell>
          <cell r="K461">
            <v>-33.900000000023283</v>
          </cell>
          <cell r="L461">
            <v>-516.23600000000442</v>
          </cell>
          <cell r="M461">
            <v>-116</v>
          </cell>
          <cell r="N461">
            <v>3.8590000000112923</v>
          </cell>
          <cell r="O461">
            <v>28.678999999996449</v>
          </cell>
          <cell r="P461">
            <v>103.36100000000079</v>
          </cell>
          <cell r="Q461">
            <v>-1.6759999999994761</v>
          </cell>
          <cell r="R461">
            <v>1170.9069999996573</v>
          </cell>
          <cell r="S461">
            <v>337.85099999999511</v>
          </cell>
          <cell r="T461">
            <v>208.49000000000524</v>
          </cell>
          <cell r="U461">
            <v>173.47000000000116</v>
          </cell>
          <cell r="V461">
            <v>249.14999999999418</v>
          </cell>
          <cell r="W461">
            <v>298.29999999993015</v>
          </cell>
          <cell r="X461">
            <v>76.25</v>
          </cell>
          <cell r="Y461">
            <v>-500.52000000000407</v>
          </cell>
          <cell r="Z461">
            <v>-217.02000000001863</v>
          </cell>
          <cell r="AA461">
            <v>-1.7299999999959255</v>
          </cell>
          <cell r="AB461">
            <v>108.48000000001048</v>
          </cell>
          <cell r="AC461">
            <v>247.57999999999447</v>
          </cell>
          <cell r="AD461">
            <v>190.60599999999977</v>
          </cell>
          <cell r="AE461">
            <v>1618.2779999999329</v>
          </cell>
          <cell r="AF461">
            <v>687</v>
          </cell>
          <cell r="AG461">
            <v>242.25999999999476</v>
          </cell>
          <cell r="AH461">
            <v>161.38000000000466</v>
          </cell>
          <cell r="AI461">
            <v>163.94999999998254</v>
          </cell>
          <cell r="AJ461">
            <v>355.5</v>
          </cell>
          <cell r="AK461">
            <v>25.320000000006985</v>
          </cell>
          <cell r="AL461">
            <v>-431.33999999999651</v>
          </cell>
          <cell r="AM461">
            <v>-329.76999999998952</v>
          </cell>
          <cell r="AN461">
            <v>13.354999999995925</v>
          </cell>
          <cell r="AO461">
            <v>156</v>
          </cell>
          <cell r="AP461">
            <v>319.34300000000076</v>
          </cell>
          <cell r="AQ461">
            <v>255.27999999999884</v>
          </cell>
          <cell r="AR461">
            <v>1795.5259999996051</v>
          </cell>
          <cell r="AS461">
            <v>684.01999999998952</v>
          </cell>
          <cell r="AT461">
            <v>317.44000000000233</v>
          </cell>
          <cell r="AU461">
            <v>261.19000000000233</v>
          </cell>
          <cell r="AV461">
            <v>202.89000000001397</v>
          </cell>
          <cell r="AW461">
            <v>298.40000000002328</v>
          </cell>
          <cell r="AX461">
            <v>49.310000000055879</v>
          </cell>
          <cell r="AY461">
            <v>-376</v>
          </cell>
          <cell r="AZ461">
            <v>-247.94000000000233</v>
          </cell>
          <cell r="BA461">
            <v>-33.059999999997672</v>
          </cell>
          <cell r="BB461">
            <v>96.014999999999418</v>
          </cell>
          <cell r="BC461">
            <v>226.01499999999942</v>
          </cell>
          <cell r="BD461">
            <v>317.24599999999919</v>
          </cell>
          <cell r="BE461">
            <v>1943.6480000000447</v>
          </cell>
          <cell r="BF461">
            <v>600.27999999999884</v>
          </cell>
          <cell r="BG461">
            <v>364.96400000000722</v>
          </cell>
          <cell r="BH461">
            <v>237.47600000000966</v>
          </cell>
          <cell r="BI461">
            <v>232.92999999999302</v>
          </cell>
          <cell r="BJ461">
            <v>431.90000000002328</v>
          </cell>
          <cell r="BK461">
            <v>20.269999999960419</v>
          </cell>
          <cell r="BL461">
            <v>-337.9600000000064</v>
          </cell>
          <cell r="BM461">
            <v>-220.07999999998719</v>
          </cell>
          <cell r="BN461">
            <v>13.626000000003842</v>
          </cell>
          <cell r="BO461">
            <v>87.735000000000582</v>
          </cell>
          <cell r="BP461">
            <v>166.59700000000157</v>
          </cell>
          <cell r="BQ461">
            <v>345.91000000000349</v>
          </cell>
          <cell r="BR461">
            <v>737.22500000009313</v>
          </cell>
          <cell r="BS461">
            <v>287.46999999997206</v>
          </cell>
          <cell r="BT461">
            <v>290.30999999999767</v>
          </cell>
          <cell r="BU461">
            <v>163.67500000000291</v>
          </cell>
          <cell r="BV461">
            <v>212.4199999999837</v>
          </cell>
          <cell r="BW461">
            <v>358.75</v>
          </cell>
          <cell r="BX461">
            <v>-138.89999999996508</v>
          </cell>
          <cell r="BY461">
            <v>-409.52999999999884</v>
          </cell>
          <cell r="BZ461">
            <v>-342.37000000005355</v>
          </cell>
          <cell r="CA461">
            <v>-2.9799999999959255</v>
          </cell>
          <cell r="CB461">
            <v>87.060000000012224</v>
          </cell>
          <cell r="CC461">
            <v>273.11000000000058</v>
          </cell>
          <cell r="CD461">
            <v>-41.790000000008149</v>
          </cell>
          <cell r="CE461">
            <v>849.31899999920279</v>
          </cell>
          <cell r="CF461">
            <v>395.94000000000233</v>
          </cell>
          <cell r="CG461">
            <v>262.67999999999302</v>
          </cell>
          <cell r="CH461">
            <v>193.75</v>
          </cell>
          <cell r="CI461">
            <v>249.52999999999884</v>
          </cell>
          <cell r="CJ461">
            <v>300.14000000001397</v>
          </cell>
          <cell r="CK461">
            <v>41.71999999997206</v>
          </cell>
          <cell r="CL461">
            <v>-531.73600000000442</v>
          </cell>
          <cell r="CM461">
            <v>-365.74000000004889</v>
          </cell>
          <cell r="CN461">
            <v>52.279999999998836</v>
          </cell>
          <cell r="CO461">
            <v>-63.035000000003492</v>
          </cell>
          <cell r="CP461">
            <v>292.15000000000146</v>
          </cell>
          <cell r="CQ461">
            <v>21.639999999999418</v>
          </cell>
          <cell r="CR461">
            <v>699.86000000080094</v>
          </cell>
          <cell r="CS461">
            <v>374.51999999998952</v>
          </cell>
          <cell r="CT461">
            <v>139.88999999999942</v>
          </cell>
          <cell r="CU461">
            <v>209.59000000001106</v>
          </cell>
          <cell r="CV461">
            <v>135.75</v>
          </cell>
          <cell r="CW461">
            <v>313.73000000003958</v>
          </cell>
          <cell r="CX461">
            <v>-99.260000000009313</v>
          </cell>
          <cell r="CY461">
            <v>-340.22000000000116</v>
          </cell>
          <cell r="CZ461">
            <v>-390.31999999994878</v>
          </cell>
          <cell r="DA461">
            <v>24.339999999996508</v>
          </cell>
          <cell r="DB461">
            <v>-100.22000000000116</v>
          </cell>
          <cell r="DC461">
            <v>320.19000000000233</v>
          </cell>
          <cell r="DD461">
            <v>111.86999999999534</v>
          </cell>
          <cell r="DE461">
            <v>1035.9509999998845</v>
          </cell>
          <cell r="DF461">
            <v>434.07999999998719</v>
          </cell>
          <cell r="DG461">
            <v>276.27999999999884</v>
          </cell>
          <cell r="DH461">
            <v>193.4259999999922</v>
          </cell>
          <cell r="DI461">
            <v>254.63999999998487</v>
          </cell>
          <cell r="DJ461">
            <v>265.53000000002794</v>
          </cell>
          <cell r="DK461">
            <v>-99.130000000004657</v>
          </cell>
          <cell r="DL461">
            <v>-391.86500000000524</v>
          </cell>
          <cell r="DM461">
            <v>-379.40000000002328</v>
          </cell>
          <cell r="DN461">
            <v>-70.850000000005821</v>
          </cell>
          <cell r="DO461">
            <v>-66.119999999995343</v>
          </cell>
          <cell r="DP461">
            <v>436.22999999999593</v>
          </cell>
          <cell r="DQ461">
            <v>183.13000000000466</v>
          </cell>
          <cell r="DR461">
            <v>2774.2199999997392</v>
          </cell>
          <cell r="DS461">
            <v>589.40000000002328</v>
          </cell>
          <cell r="DT461">
            <v>448.4199999999837</v>
          </cell>
          <cell r="DU461">
            <v>292.43999999997322</v>
          </cell>
          <cell r="DV461">
            <v>247.28000000002794</v>
          </cell>
          <cell r="DW461">
            <v>461.30000000004657</v>
          </cell>
          <cell r="DX461">
            <v>288.23000000003958</v>
          </cell>
          <cell r="DY461">
            <v>141.46000000007916</v>
          </cell>
          <cell r="DZ461">
            <v>-110.76000000000931</v>
          </cell>
          <cell r="EA461">
            <v>-162.25</v>
          </cell>
          <cell r="EB461">
            <v>-108.6699999999837</v>
          </cell>
          <cell r="EC461">
            <v>480.02000000001863</v>
          </cell>
          <cell r="ED461">
            <v>207.34999999997672</v>
          </cell>
          <cell r="EE461">
            <v>0</v>
          </cell>
        </row>
        <row r="462">
          <cell r="F462">
            <v>78.238000000001193</v>
          </cell>
          <cell r="G462">
            <v>66.229999999999563</v>
          </cell>
          <cell r="H462">
            <v>154.98300000000017</v>
          </cell>
          <cell r="I462">
            <v>86.375999999996566</v>
          </cell>
          <cell r="J462">
            <v>33.443410000007134</v>
          </cell>
          <cell r="K462">
            <v>-24.167999999997846</v>
          </cell>
          <cell r="L462">
            <v>1.8213999999989028</v>
          </cell>
          <cell r="M462">
            <v>-0.55732999999963795</v>
          </cell>
          <cell r="N462">
            <v>-153.9253400000016</v>
          </cell>
          <cell r="O462">
            <v>-68.98660000000018</v>
          </cell>
          <cell r="P462">
            <v>193.43402499999866</v>
          </cell>
          <cell r="Q462">
            <v>174.75940999999875</v>
          </cell>
          <cell r="R462">
            <v>881.10235000000102</v>
          </cell>
          <cell r="S462">
            <v>195.02496000000247</v>
          </cell>
          <cell r="T462">
            <v>125.55199999999968</v>
          </cell>
          <cell r="U462">
            <v>30.427999999999884</v>
          </cell>
          <cell r="V462">
            <v>131.67620000001625</v>
          </cell>
          <cell r="W462">
            <v>53.575510000009672</v>
          </cell>
          <cell r="X462">
            <v>-56.843390000001818</v>
          </cell>
          <cell r="Y462">
            <v>137.64670000000115</v>
          </cell>
          <cell r="Z462">
            <v>97.147719999999936</v>
          </cell>
          <cell r="AA462">
            <v>-51.07499999999709</v>
          </cell>
          <cell r="AB462">
            <v>-95.335999999995693</v>
          </cell>
          <cell r="AC462">
            <v>134.11004999999568</v>
          </cell>
          <cell r="AD462">
            <v>179.1955999999991</v>
          </cell>
          <cell r="AE462">
            <v>960.51413999998476</v>
          </cell>
          <cell r="AF462">
            <v>166.06057999999757</v>
          </cell>
          <cell r="AG462">
            <v>102.05367999999726</v>
          </cell>
          <cell r="AH462">
            <v>110.01671999999962</v>
          </cell>
          <cell r="AI462">
            <v>154.51985999998578</v>
          </cell>
          <cell r="AJ462">
            <v>86.794430000009015</v>
          </cell>
          <cell r="AK462">
            <v>-36.336860000003071</v>
          </cell>
          <cell r="AL462">
            <v>-5.0194499999997788</v>
          </cell>
          <cell r="AM462">
            <v>64.00329999999849</v>
          </cell>
          <cell r="AN462">
            <v>11.774000000001251</v>
          </cell>
          <cell r="AO462">
            <v>-27.056600000003527</v>
          </cell>
          <cell r="AP462">
            <v>192.50583999999799</v>
          </cell>
          <cell r="AQ462">
            <v>141.19863999999507</v>
          </cell>
          <cell r="AR462">
            <v>838.17051999957766</v>
          </cell>
          <cell r="AS462">
            <v>240.3966700000019</v>
          </cell>
          <cell r="AT462">
            <v>221.34468000000925</v>
          </cell>
          <cell r="AU462">
            <v>158.06496999999217</v>
          </cell>
          <cell r="AV462">
            <v>104.7960000000021</v>
          </cell>
          <cell r="AW462">
            <v>96.219999999986612</v>
          </cell>
          <cell r="AX462">
            <v>-27.384990000005928</v>
          </cell>
          <cell r="AY462">
            <v>25.130639999999403</v>
          </cell>
          <cell r="AZ462">
            <v>-244.19210000000021</v>
          </cell>
          <cell r="BA462">
            <v>-112.16000000000349</v>
          </cell>
          <cell r="BB462">
            <v>-10.016999999999825</v>
          </cell>
          <cell r="BC462">
            <v>287.36490000000049</v>
          </cell>
          <cell r="BD462">
            <v>98.606749999991735</v>
          </cell>
          <cell r="BE462">
            <v>1130.8520199998748</v>
          </cell>
          <cell r="BF462">
            <v>243.29231000000436</v>
          </cell>
          <cell r="BG462">
            <v>184.59971000000951</v>
          </cell>
          <cell r="BH462">
            <v>136.19994000000588</v>
          </cell>
          <cell r="BI462">
            <v>124.81678000000829</v>
          </cell>
          <cell r="BJ462">
            <v>70.467739999992773</v>
          </cell>
          <cell r="BK462">
            <v>-129.1819800000012</v>
          </cell>
          <cell r="BL462">
            <v>112.53170000000318</v>
          </cell>
          <cell r="BM462">
            <v>-49.170340000000579</v>
          </cell>
          <cell r="BN462">
            <v>-108.63689999999042</v>
          </cell>
          <cell r="BO462">
            <v>-99.037450000010722</v>
          </cell>
          <cell r="BP462">
            <v>220.42754000000423</v>
          </cell>
          <cell r="BQ462">
            <v>424.54297000000952</v>
          </cell>
          <cell r="BR462">
            <v>529.56715999997687</v>
          </cell>
          <cell r="BS462">
            <v>117.98572999998578</v>
          </cell>
          <cell r="BT462">
            <v>159.15400000000955</v>
          </cell>
          <cell r="BU462">
            <v>212.68011000000115</v>
          </cell>
          <cell r="BV462">
            <v>118.06599999999889</v>
          </cell>
          <cell r="BW462">
            <v>76.519999999989523</v>
          </cell>
          <cell r="BX462">
            <v>-38.817999999999302</v>
          </cell>
          <cell r="BY462">
            <v>-58.502369999994698</v>
          </cell>
          <cell r="BZ462">
            <v>244.57084000000032</v>
          </cell>
          <cell r="CA462">
            <v>-176.22027999999409</v>
          </cell>
          <cell r="CB462">
            <v>-123.8518699999986</v>
          </cell>
          <cell r="CC462">
            <v>71.36699999999837</v>
          </cell>
          <cell r="CD462">
            <v>-73.38399999999092</v>
          </cell>
          <cell r="CE462">
            <v>671.35259599995334</v>
          </cell>
          <cell r="CF462">
            <v>81.623200000001816</v>
          </cell>
          <cell r="CG462">
            <v>70.311499999996158</v>
          </cell>
          <cell r="CH462">
            <v>236.25500000000466</v>
          </cell>
          <cell r="CI462">
            <v>223.82521999999881</v>
          </cell>
          <cell r="CJ462">
            <v>44.329999999987194</v>
          </cell>
          <cell r="CK462">
            <v>-146.70246400000178</v>
          </cell>
          <cell r="CL462">
            <v>39.46809999999823</v>
          </cell>
          <cell r="CM462">
            <v>43.516899999998714</v>
          </cell>
          <cell r="CN462">
            <v>-108.84429999999702</v>
          </cell>
          <cell r="CO462">
            <v>13.907300000006217</v>
          </cell>
          <cell r="CP462">
            <v>153.79649999999674</v>
          </cell>
          <cell r="CQ462">
            <v>19.865639999989071</v>
          </cell>
          <cell r="CR462">
            <v>715.83497000008356</v>
          </cell>
          <cell r="CS462">
            <v>101.57564000001003</v>
          </cell>
          <cell r="CT462">
            <v>202.25999999999476</v>
          </cell>
          <cell r="CU462">
            <v>138.89509000000544</v>
          </cell>
          <cell r="CV462">
            <v>194.82570999999007</v>
          </cell>
          <cell r="CW462">
            <v>96.13072000000102</v>
          </cell>
          <cell r="CX462">
            <v>-23.211000000002969</v>
          </cell>
          <cell r="CY462">
            <v>90.838499999998021</v>
          </cell>
          <cell r="CZ462">
            <v>-54.191130000002886</v>
          </cell>
          <cell r="DA462">
            <v>-98.260000000002037</v>
          </cell>
          <cell r="DB462">
            <v>64.022700000008626</v>
          </cell>
          <cell r="DC462">
            <v>87.689640000011423</v>
          </cell>
          <cell r="DD462">
            <v>-84.740899999989779</v>
          </cell>
          <cell r="DE462">
            <v>569.89289999986067</v>
          </cell>
          <cell r="DF462">
            <v>188.88956999999937</v>
          </cell>
          <cell r="DG462">
            <v>131.94039999999222</v>
          </cell>
          <cell r="DH462">
            <v>68.737010000004375</v>
          </cell>
          <cell r="DI462">
            <v>98.485759999995935</v>
          </cell>
          <cell r="DJ462">
            <v>35.390029999995022</v>
          </cell>
          <cell r="DK462">
            <v>23.485000000000582</v>
          </cell>
          <cell r="DL462">
            <v>-182.0557000000008</v>
          </cell>
          <cell r="DM462">
            <v>65.932130000001052</v>
          </cell>
          <cell r="DN462">
            <v>-117.04999999999563</v>
          </cell>
          <cell r="DO462">
            <v>56.586300000002666</v>
          </cell>
          <cell r="DP462">
            <v>108.02999999999884</v>
          </cell>
          <cell r="DQ462">
            <v>91.522400000001653</v>
          </cell>
          <cell r="DR462">
            <v>226.20200000004843</v>
          </cell>
          <cell r="DS462">
            <v>17.277000000001863</v>
          </cell>
          <cell r="DT462">
            <v>15.480999999999767</v>
          </cell>
          <cell r="DU462">
            <v>154.2326999999932</v>
          </cell>
          <cell r="DV462">
            <v>244.54000000000815</v>
          </cell>
          <cell r="DW462">
            <v>25.653400000010151</v>
          </cell>
          <cell r="DX462">
            <v>-155.56819999999425</v>
          </cell>
          <cell r="DY462">
            <v>-238.00979999999981</v>
          </cell>
          <cell r="DZ462">
            <v>0.69389999999839347</v>
          </cell>
          <cell r="EA462">
            <v>25.003999999986263</v>
          </cell>
          <cell r="EB462">
            <v>152.07520000000659</v>
          </cell>
          <cell r="EC462">
            <v>-4.746000000013737</v>
          </cell>
          <cell r="ED462">
            <v>-10.431199999991804</v>
          </cell>
          <cell r="EE462">
            <v>0</v>
          </cell>
        </row>
        <row r="463">
          <cell r="F463">
            <v>2.140199999999993</v>
          </cell>
          <cell r="G463">
            <v>7.4600199999999859</v>
          </cell>
          <cell r="H463">
            <v>0</v>
          </cell>
          <cell r="I463">
            <v>1.6168400000000247</v>
          </cell>
          <cell r="J463">
            <v>0.54970000000002983</v>
          </cell>
          <cell r="K463">
            <v>-3.639409999999998</v>
          </cell>
          <cell r="L463">
            <v>0.68130000000019209</v>
          </cell>
          <cell r="M463">
            <v>0.97569999999996071</v>
          </cell>
          <cell r="N463">
            <v>-8.0091999999999643</v>
          </cell>
          <cell r="O463">
            <v>-1.8703400000000556</v>
          </cell>
          <cell r="P463">
            <v>-0.41314999999997326</v>
          </cell>
          <cell r="Q463">
            <v>0.94385999999997239</v>
          </cell>
          <cell r="R463">
            <v>21.455250000004526</v>
          </cell>
          <cell r="S463">
            <v>5.8612499999999272</v>
          </cell>
          <cell r="T463">
            <v>-0.23194999999998345</v>
          </cell>
          <cell r="U463">
            <v>-5.8535500000000411</v>
          </cell>
          <cell r="V463">
            <v>2.2887000000000626</v>
          </cell>
          <cell r="W463">
            <v>0</v>
          </cell>
          <cell r="X463">
            <v>-2.4963000000000193</v>
          </cell>
          <cell r="Y463">
            <v>7.7585000000001401</v>
          </cell>
          <cell r="Z463">
            <v>2.4501999999999953</v>
          </cell>
          <cell r="AA463">
            <v>0</v>
          </cell>
          <cell r="AB463">
            <v>0.51549999999997453</v>
          </cell>
          <cell r="AC463">
            <v>11.457899999999995</v>
          </cell>
          <cell r="AD463">
            <v>-0.29500000000007276</v>
          </cell>
          <cell r="AE463">
            <v>20.472900000000664</v>
          </cell>
          <cell r="AF463">
            <v>6.4126000000001113</v>
          </cell>
          <cell r="AG463">
            <v>-1.016399999999976</v>
          </cell>
          <cell r="AH463">
            <v>5.9136000000000877</v>
          </cell>
          <cell r="AI463">
            <v>3.7730999999998858</v>
          </cell>
          <cell r="AJ463">
            <v>16.86830000000009</v>
          </cell>
          <cell r="AK463">
            <v>1.0159000000001015</v>
          </cell>
          <cell r="AL463">
            <v>-3.7118000000000393</v>
          </cell>
          <cell r="AM463">
            <v>-6.380100000000084</v>
          </cell>
          <cell r="AN463">
            <v>-2.5863000000001648</v>
          </cell>
          <cell r="AO463">
            <v>0.23730000000000473</v>
          </cell>
          <cell r="AP463">
            <v>1.3387000000000171</v>
          </cell>
          <cell r="AQ463">
            <v>-1.3920000000000528</v>
          </cell>
          <cell r="AR463">
            <v>34.448980000001029</v>
          </cell>
          <cell r="AS463">
            <v>11.227899999999863</v>
          </cell>
          <cell r="AT463">
            <v>11.461900000000014</v>
          </cell>
          <cell r="AU463">
            <v>2.1290999999998803</v>
          </cell>
          <cell r="AV463">
            <v>3.1387500000000728</v>
          </cell>
          <cell r="AW463">
            <v>-4.1861000000003514</v>
          </cell>
          <cell r="AX463">
            <v>1.2853000000000065</v>
          </cell>
          <cell r="AY463">
            <v>-1.817600000000084</v>
          </cell>
          <cell r="AZ463">
            <v>0</v>
          </cell>
          <cell r="BA463">
            <v>8.1799999999930151E-2</v>
          </cell>
          <cell r="BB463">
            <v>0</v>
          </cell>
          <cell r="BC463">
            <v>4.1279300000001058</v>
          </cell>
          <cell r="BD463">
            <v>7</v>
          </cell>
          <cell r="BE463">
            <v>-3.2867799999985436</v>
          </cell>
          <cell r="BF463">
            <v>1.8407000000001972</v>
          </cell>
          <cell r="BG463">
            <v>0</v>
          </cell>
          <cell r="BH463">
            <v>-0.15189999999984138</v>
          </cell>
          <cell r="BI463">
            <v>-4.4677799999999479</v>
          </cell>
          <cell r="BJ463">
            <v>3.8022999999998319</v>
          </cell>
          <cell r="BK463">
            <v>0</v>
          </cell>
          <cell r="BL463">
            <v>-1.3224999999999909</v>
          </cell>
          <cell r="BM463">
            <v>-3.875400000000127</v>
          </cell>
          <cell r="BN463">
            <v>-2.1912999999999556</v>
          </cell>
          <cell r="BO463">
            <v>-4.5220999999999094</v>
          </cell>
          <cell r="BP463">
            <v>7.5650000000000546</v>
          </cell>
          <cell r="BQ463">
            <v>3.6200000000008004E-2</v>
          </cell>
          <cell r="BR463">
            <v>-8.004849999997532</v>
          </cell>
          <cell r="BS463">
            <v>3.3976000000000113</v>
          </cell>
          <cell r="BT463">
            <v>6.407799999999952</v>
          </cell>
          <cell r="BU463">
            <v>2.9151000000001659</v>
          </cell>
          <cell r="BV463">
            <v>0</v>
          </cell>
          <cell r="BW463">
            <v>0</v>
          </cell>
          <cell r="BX463">
            <v>-1.7376499999999169</v>
          </cell>
          <cell r="BY463">
            <v>-0.3647000000000844</v>
          </cell>
          <cell r="BZ463">
            <v>2.5538000000001375</v>
          </cell>
          <cell r="CA463">
            <v>-13.792400000000043</v>
          </cell>
          <cell r="CB463">
            <v>-5.7035000000000764</v>
          </cell>
          <cell r="CC463">
            <v>-1.6177999999999884</v>
          </cell>
          <cell r="CD463">
            <v>-6.3099999999849388E-2</v>
          </cell>
          <cell r="CE463">
            <v>0.49165999999968335</v>
          </cell>
          <cell r="CF463">
            <v>0.52359999999998763</v>
          </cell>
          <cell r="CG463">
            <v>4.2565999999999349</v>
          </cell>
          <cell r="CH463">
            <v>9.9341999999999189</v>
          </cell>
          <cell r="CI463">
            <v>-2.03904</v>
          </cell>
          <cell r="CJ463">
            <v>-7.4816000000000713</v>
          </cell>
          <cell r="CK463">
            <v>-8.0258999999999787</v>
          </cell>
          <cell r="CL463">
            <v>-4.780699999999797</v>
          </cell>
          <cell r="CM463">
            <v>-10.524600000000191</v>
          </cell>
          <cell r="CN463">
            <v>-0.72230000000013206</v>
          </cell>
          <cell r="CO463">
            <v>6.9395999999999276</v>
          </cell>
          <cell r="CP463">
            <v>5.1065999999998439</v>
          </cell>
          <cell r="CQ463">
            <v>7.3052000000000135</v>
          </cell>
          <cell r="CR463">
            <v>-4.2763700000032259</v>
          </cell>
          <cell r="CS463">
            <v>2.8751000000002023</v>
          </cell>
          <cell r="CT463">
            <v>0.15969999999992979</v>
          </cell>
          <cell r="CU463">
            <v>7.1500000000000909</v>
          </cell>
          <cell r="CV463">
            <v>4.5378000000000611</v>
          </cell>
          <cell r="CW463">
            <v>0.10939999999982319</v>
          </cell>
          <cell r="CX463">
            <v>-3.5617699999999672</v>
          </cell>
          <cell r="CY463">
            <v>-4.8622999999997774</v>
          </cell>
          <cell r="CZ463">
            <v>-6.4897000000000844</v>
          </cell>
          <cell r="DA463">
            <v>-0.51630000000000109</v>
          </cell>
          <cell r="DB463">
            <v>4.8093999999998687</v>
          </cell>
          <cell r="DC463">
            <v>-0.3206000000000131</v>
          </cell>
          <cell r="DD463">
            <v>-8.1670999999998912</v>
          </cell>
          <cell r="DE463">
            <v>-11.827299999997194</v>
          </cell>
          <cell r="DF463">
            <v>6.5892999999998665</v>
          </cell>
          <cell r="DG463">
            <v>0.49469999999996617</v>
          </cell>
          <cell r="DH463">
            <v>6.4239999999999782</v>
          </cell>
          <cell r="DI463">
            <v>0</v>
          </cell>
          <cell r="DJ463">
            <v>-3.3423999999999978</v>
          </cell>
          <cell r="DK463">
            <v>-7.0674999999999955</v>
          </cell>
          <cell r="DL463">
            <v>-2.0149000000001251</v>
          </cell>
          <cell r="DM463">
            <v>-11.85819999999967</v>
          </cell>
          <cell r="DN463">
            <v>0.90200000000004366</v>
          </cell>
          <cell r="DO463">
            <v>-3.5248999999998887</v>
          </cell>
          <cell r="DP463">
            <v>-1.4450999999999112</v>
          </cell>
          <cell r="DQ463">
            <v>3.0156999999999243</v>
          </cell>
          <cell r="DR463">
            <v>6.8441000000020722</v>
          </cell>
          <cell r="DS463">
            <v>1.4320000000002437</v>
          </cell>
          <cell r="DT463">
            <v>5.1027999999996609</v>
          </cell>
          <cell r="DU463">
            <v>-1.8800999999998567</v>
          </cell>
          <cell r="DV463">
            <v>3.4398999999998523</v>
          </cell>
          <cell r="DW463">
            <v>-0.93020000000024083</v>
          </cell>
          <cell r="DX463">
            <v>-6.1222999999999956</v>
          </cell>
          <cell r="DY463">
            <v>3.1159999999999854</v>
          </cell>
          <cell r="DZ463">
            <v>1.956000000000131</v>
          </cell>
          <cell r="EA463">
            <v>-2.6392000000000735</v>
          </cell>
          <cell r="EB463">
            <v>5.722400000000107</v>
          </cell>
          <cell r="EC463">
            <v>-5.0817999999999302</v>
          </cell>
          <cell r="ED463">
            <v>2.7285999999999149</v>
          </cell>
          <cell r="EE463">
            <v>0</v>
          </cell>
        </row>
        <row r="464">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v>0</v>
          </cell>
          <cell r="CL464">
            <v>0</v>
          </cell>
          <cell r="CM464">
            <v>0</v>
          </cell>
          <cell r="CN464">
            <v>0</v>
          </cell>
          <cell r="CO464">
            <v>0</v>
          </cell>
          <cell r="CP464">
            <v>0</v>
          </cell>
          <cell r="CQ464">
            <v>0</v>
          </cell>
          <cell r="CR464">
            <v>0</v>
          </cell>
          <cell r="CS464">
            <v>0</v>
          </cell>
          <cell r="CT464">
            <v>0</v>
          </cell>
          <cell r="CU464">
            <v>0</v>
          </cell>
          <cell r="CV464">
            <v>0</v>
          </cell>
          <cell r="CW464">
            <v>0</v>
          </cell>
          <cell r="CX464">
            <v>0</v>
          </cell>
          <cell r="CY464">
            <v>0</v>
          </cell>
          <cell r="CZ464">
            <v>0</v>
          </cell>
          <cell r="DA464">
            <v>0</v>
          </cell>
          <cell r="DB464">
            <v>0</v>
          </cell>
          <cell r="DC464">
            <v>0</v>
          </cell>
          <cell r="DD464">
            <v>0</v>
          </cell>
          <cell r="DE464">
            <v>0</v>
          </cell>
          <cell r="DF464">
            <v>0</v>
          </cell>
          <cell r="DG464">
            <v>0</v>
          </cell>
          <cell r="DH464">
            <v>0</v>
          </cell>
          <cell r="DI464">
            <v>0</v>
          </cell>
          <cell r="DJ464">
            <v>0</v>
          </cell>
          <cell r="DK464">
            <v>0</v>
          </cell>
          <cell r="DL464">
            <v>0</v>
          </cell>
          <cell r="DM464">
            <v>0</v>
          </cell>
          <cell r="DN464">
            <v>0</v>
          </cell>
          <cell r="DO464">
            <v>0</v>
          </cell>
          <cell r="DP464">
            <v>0</v>
          </cell>
          <cell r="DQ464">
            <v>0</v>
          </cell>
          <cell r="DR464">
            <v>0</v>
          </cell>
          <cell r="DS464">
            <v>0</v>
          </cell>
          <cell r="DT464">
            <v>0</v>
          </cell>
          <cell r="DU464">
            <v>0</v>
          </cell>
          <cell r="DV464">
            <v>0</v>
          </cell>
          <cell r="DW464">
            <v>0</v>
          </cell>
          <cell r="DX464">
            <v>0</v>
          </cell>
          <cell r="DY464">
            <v>0</v>
          </cell>
          <cell r="DZ464">
            <v>0</v>
          </cell>
          <cell r="EA464">
            <v>0</v>
          </cell>
          <cell r="EB464">
            <v>0</v>
          </cell>
          <cell r="EC464">
            <v>0</v>
          </cell>
          <cell r="ED464">
            <v>0</v>
          </cell>
          <cell r="EE464">
            <v>0</v>
          </cell>
        </row>
        <row r="465">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0</v>
          </cell>
          <cell r="CB465">
            <v>0</v>
          </cell>
          <cell r="CC465">
            <v>0</v>
          </cell>
          <cell r="CD465">
            <v>0</v>
          </cell>
          <cell r="CE465">
            <v>0</v>
          </cell>
          <cell r="CF465">
            <v>0</v>
          </cell>
          <cell r="CG465">
            <v>0</v>
          </cell>
          <cell r="CH465">
            <v>0</v>
          </cell>
          <cell r="CI465">
            <v>0</v>
          </cell>
          <cell r="CJ465">
            <v>0</v>
          </cell>
          <cell r="CK465">
            <v>0</v>
          </cell>
          <cell r="CL465">
            <v>0</v>
          </cell>
          <cell r="CM465">
            <v>0</v>
          </cell>
          <cell r="CN465">
            <v>0</v>
          </cell>
          <cell r="CO465">
            <v>0</v>
          </cell>
          <cell r="CP465">
            <v>0</v>
          </cell>
          <cell r="CQ465">
            <v>0</v>
          </cell>
          <cell r="CR465">
            <v>0</v>
          </cell>
          <cell r="CS465">
            <v>0</v>
          </cell>
          <cell r="CT465">
            <v>0</v>
          </cell>
          <cell r="CU465">
            <v>0</v>
          </cell>
          <cell r="CV465">
            <v>0</v>
          </cell>
          <cell r="CW465">
            <v>0</v>
          </cell>
          <cell r="CX465">
            <v>0</v>
          </cell>
          <cell r="CY465">
            <v>0</v>
          </cell>
          <cell r="CZ465">
            <v>0</v>
          </cell>
          <cell r="DA465">
            <v>0</v>
          </cell>
          <cell r="DB465">
            <v>0</v>
          </cell>
          <cell r="DC465">
            <v>0</v>
          </cell>
          <cell r="DD465">
            <v>0</v>
          </cell>
          <cell r="DE465">
            <v>0</v>
          </cell>
          <cell r="DF465">
            <v>0</v>
          </cell>
          <cell r="DG465">
            <v>0</v>
          </cell>
          <cell r="DH465">
            <v>0</v>
          </cell>
          <cell r="DI465">
            <v>0</v>
          </cell>
          <cell r="DJ465">
            <v>0</v>
          </cell>
          <cell r="DK465">
            <v>0</v>
          </cell>
          <cell r="DL465">
            <v>0</v>
          </cell>
          <cell r="DM465">
            <v>0</v>
          </cell>
          <cell r="DN465">
            <v>0</v>
          </cell>
          <cell r="DO465">
            <v>0</v>
          </cell>
          <cell r="DP465">
            <v>0</v>
          </cell>
          <cell r="DQ465">
            <v>0</v>
          </cell>
          <cell r="DR465">
            <v>0</v>
          </cell>
          <cell r="DS465">
            <v>0</v>
          </cell>
          <cell r="DT465">
            <v>0</v>
          </cell>
          <cell r="DU465">
            <v>0</v>
          </cell>
          <cell r="DV465">
            <v>0</v>
          </cell>
          <cell r="DW465">
            <v>0</v>
          </cell>
          <cell r="DX465">
            <v>0</v>
          </cell>
          <cell r="DY465">
            <v>0</v>
          </cell>
          <cell r="DZ465">
            <v>0</v>
          </cell>
          <cell r="EA465">
            <v>0</v>
          </cell>
          <cell r="EB465">
            <v>0</v>
          </cell>
          <cell r="EC465">
            <v>0</v>
          </cell>
          <cell r="ED465">
            <v>0</v>
          </cell>
          <cell r="EE465">
            <v>0</v>
          </cell>
        </row>
        <row r="466">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0</v>
          </cell>
          <cell r="CB466">
            <v>0</v>
          </cell>
          <cell r="CC466">
            <v>0</v>
          </cell>
          <cell r="CD466">
            <v>0</v>
          </cell>
          <cell r="CE466">
            <v>0</v>
          </cell>
          <cell r="CF466">
            <v>0</v>
          </cell>
          <cell r="CG466">
            <v>0</v>
          </cell>
          <cell r="CH466">
            <v>0</v>
          </cell>
          <cell r="CI466">
            <v>0</v>
          </cell>
          <cell r="CJ466">
            <v>0</v>
          </cell>
          <cell r="CK466">
            <v>0</v>
          </cell>
          <cell r="CL466">
            <v>0</v>
          </cell>
          <cell r="CM466">
            <v>0</v>
          </cell>
          <cell r="CN466">
            <v>0</v>
          </cell>
          <cell r="CO466">
            <v>0</v>
          </cell>
          <cell r="CP466">
            <v>0</v>
          </cell>
          <cell r="CQ466">
            <v>0</v>
          </cell>
          <cell r="CR466">
            <v>0</v>
          </cell>
          <cell r="CS466">
            <v>0</v>
          </cell>
          <cell r="CT466">
            <v>0</v>
          </cell>
          <cell r="CU466">
            <v>0</v>
          </cell>
          <cell r="CV466">
            <v>0</v>
          </cell>
          <cell r="CW466">
            <v>0</v>
          </cell>
          <cell r="CX466">
            <v>0</v>
          </cell>
          <cell r="CY466">
            <v>0</v>
          </cell>
          <cell r="CZ466">
            <v>0</v>
          </cell>
          <cell r="DA466">
            <v>0</v>
          </cell>
          <cell r="DB466">
            <v>0</v>
          </cell>
          <cell r="DC466">
            <v>0</v>
          </cell>
          <cell r="DD466">
            <v>0</v>
          </cell>
          <cell r="DE466">
            <v>0</v>
          </cell>
          <cell r="DF466">
            <v>0</v>
          </cell>
          <cell r="DG466">
            <v>0</v>
          </cell>
          <cell r="DH466">
            <v>0</v>
          </cell>
          <cell r="DI466">
            <v>0</v>
          </cell>
          <cell r="DJ466">
            <v>0</v>
          </cell>
          <cell r="DK466">
            <v>0</v>
          </cell>
          <cell r="DL466">
            <v>0</v>
          </cell>
          <cell r="DM466">
            <v>0</v>
          </cell>
          <cell r="DN466">
            <v>0</v>
          </cell>
          <cell r="DO466">
            <v>0</v>
          </cell>
          <cell r="DP466">
            <v>0</v>
          </cell>
          <cell r="DQ466">
            <v>0</v>
          </cell>
          <cell r="DR466">
            <v>0</v>
          </cell>
          <cell r="DS466">
            <v>0</v>
          </cell>
          <cell r="DT466">
            <v>0</v>
          </cell>
          <cell r="DU466">
            <v>0</v>
          </cell>
          <cell r="DV466">
            <v>0</v>
          </cell>
          <cell r="DW466">
            <v>0</v>
          </cell>
          <cell r="DX466">
            <v>0</v>
          </cell>
          <cell r="DY466">
            <v>0</v>
          </cell>
          <cell r="DZ466">
            <v>0</v>
          </cell>
          <cell r="EA466">
            <v>0</v>
          </cell>
          <cell r="EB466">
            <v>0</v>
          </cell>
          <cell r="EC466">
            <v>0</v>
          </cell>
          <cell r="ED466">
            <v>0</v>
          </cell>
          <cell r="EE466">
            <v>0</v>
          </cell>
        </row>
        <row r="467">
          <cell r="F467">
            <v>346.11353999999119</v>
          </cell>
          <cell r="G467">
            <v>213.2241200000135</v>
          </cell>
          <cell r="H467">
            <v>522.34679999999935</v>
          </cell>
          <cell r="I467">
            <v>549.35923999996157</v>
          </cell>
          <cell r="J467">
            <v>344.13561000011396</v>
          </cell>
          <cell r="K467">
            <v>-58.605310000071768</v>
          </cell>
          <cell r="L467">
            <v>-478.92429999998421</v>
          </cell>
          <cell r="M467">
            <v>-80.38232999999309</v>
          </cell>
          <cell r="N467">
            <v>-351.83340000003227</v>
          </cell>
          <cell r="O467">
            <v>99.237059999984922</v>
          </cell>
          <cell r="P467">
            <v>390.62043800001265</v>
          </cell>
          <cell r="Q467">
            <v>284.85627000000386</v>
          </cell>
          <cell r="R467">
            <v>2661.1602599993348</v>
          </cell>
          <cell r="S467">
            <v>759.63651000001119</v>
          </cell>
          <cell r="T467">
            <v>377.14704999999958</v>
          </cell>
          <cell r="U467">
            <v>236.42624999998952</v>
          </cell>
          <cell r="V467">
            <v>493.18490000005113</v>
          </cell>
          <cell r="W467">
            <v>443.05250999995042</v>
          </cell>
          <cell r="X467">
            <v>118.61630999995396</v>
          </cell>
          <cell r="Y467">
            <v>-440.20220000005793</v>
          </cell>
          <cell r="Z467">
            <v>-271.52588000003016</v>
          </cell>
          <cell r="AA467">
            <v>-331.21503000002122</v>
          </cell>
          <cell r="AB467">
            <v>-11.999500000034459</v>
          </cell>
          <cell r="AC467">
            <v>585.30074000000604</v>
          </cell>
          <cell r="AD467">
            <v>702.7385999999824</v>
          </cell>
          <cell r="AE467">
            <v>3248.1104100006633</v>
          </cell>
          <cell r="AF467">
            <v>957.74547999998322</v>
          </cell>
          <cell r="AG467">
            <v>573.99878000005265</v>
          </cell>
          <cell r="AH467">
            <v>343.83392000000458</v>
          </cell>
          <cell r="AI467">
            <v>389.62035999994259</v>
          </cell>
          <cell r="AJ467">
            <v>443.40472999995109</v>
          </cell>
          <cell r="AK467">
            <v>98.038040000014007</v>
          </cell>
          <cell r="AL467">
            <v>-465.90224999998463</v>
          </cell>
          <cell r="AM467">
            <v>-436.50709999998799</v>
          </cell>
          <cell r="AN467">
            <v>-37.606429999985266</v>
          </cell>
          <cell r="AO467">
            <v>87.137699999962933</v>
          </cell>
          <cell r="AP467">
            <v>754.92354000001797</v>
          </cell>
          <cell r="AQ467">
            <v>539.42363999999361</v>
          </cell>
          <cell r="AR467">
            <v>3451.0846612700261</v>
          </cell>
          <cell r="AS467">
            <v>1111.5289699999848</v>
          </cell>
          <cell r="AT467">
            <v>779.65638000005856</v>
          </cell>
          <cell r="AU467">
            <v>458.80586999998195</v>
          </cell>
          <cell r="AV467">
            <v>401.79355000006035</v>
          </cell>
          <cell r="AW467">
            <v>436.51489999995101</v>
          </cell>
          <cell r="AX467">
            <v>-72.383689999813214</v>
          </cell>
          <cell r="AY467">
            <v>-429.74306000000797</v>
          </cell>
          <cell r="AZ467">
            <v>-245.04899999999907</v>
          </cell>
          <cell r="BA467">
            <v>-675.8967399999965</v>
          </cell>
          <cell r="BB467">
            <v>62.035000000032596</v>
          </cell>
          <cell r="BC467">
            <v>651.79342999999062</v>
          </cell>
          <cell r="BD467">
            <v>972.02905127001577</v>
          </cell>
          <cell r="BE467">
            <v>4144.3454839996994</v>
          </cell>
          <cell r="BF467">
            <v>1232.0150099999737</v>
          </cell>
          <cell r="BG467">
            <v>796.76241000002483</v>
          </cell>
          <cell r="BH467">
            <v>455.72763999999734</v>
          </cell>
          <cell r="BI467">
            <v>395.11969999998109</v>
          </cell>
          <cell r="BJ467">
            <v>491.96103999996558</v>
          </cell>
          <cell r="BK467">
            <v>-56.762480000033975</v>
          </cell>
          <cell r="BL467">
            <v>-439.77109999998356</v>
          </cell>
          <cell r="BM467">
            <v>-314.83403999992879</v>
          </cell>
          <cell r="BN467">
            <v>-330.49750000002678</v>
          </cell>
          <cell r="BO467">
            <v>-30.544550000049639</v>
          </cell>
          <cell r="BP467">
            <v>602.84919000000809</v>
          </cell>
          <cell r="BQ467">
            <v>1342.3201639999752</v>
          </cell>
          <cell r="BR467">
            <v>843.271509998478</v>
          </cell>
          <cell r="BS467">
            <v>754.86862999998266</v>
          </cell>
          <cell r="BT467">
            <v>627.61550000001444</v>
          </cell>
          <cell r="BU467">
            <v>497.67061000000103</v>
          </cell>
          <cell r="BV467">
            <v>290.59209999995073</v>
          </cell>
          <cell r="BW467">
            <v>552.70999999996275</v>
          </cell>
          <cell r="BX467">
            <v>-207.12664999993285</v>
          </cell>
          <cell r="BY467">
            <v>-599.21766999998363</v>
          </cell>
          <cell r="BZ467">
            <v>-500.52896000008332</v>
          </cell>
          <cell r="CA467">
            <v>-463.5297899999714</v>
          </cell>
          <cell r="CB467">
            <v>-79.103370000026189</v>
          </cell>
          <cell r="CC467">
            <v>424.66232999999193</v>
          </cell>
          <cell r="CD467">
            <v>-455.34122000006028</v>
          </cell>
          <cell r="CE467">
            <v>2362.8842259999365</v>
          </cell>
          <cell r="CF467">
            <v>839.99379999993835</v>
          </cell>
          <cell r="CG467">
            <v>520.90109999990091</v>
          </cell>
          <cell r="CH467">
            <v>632.063300000038</v>
          </cell>
          <cell r="CI467">
            <v>523.62828000000445</v>
          </cell>
          <cell r="CJ467">
            <v>389.89039999980014</v>
          </cell>
          <cell r="CK467">
            <v>-178.8883640000131</v>
          </cell>
          <cell r="CL467">
            <v>-546.22990000000573</v>
          </cell>
          <cell r="CM467">
            <v>-400.48499999998603</v>
          </cell>
          <cell r="CN467">
            <v>-228.80402999997023</v>
          </cell>
          <cell r="CO467">
            <v>26.425900000031106</v>
          </cell>
          <cell r="CP467">
            <v>566.67190000001574</v>
          </cell>
          <cell r="CQ467">
            <v>217.71683999995003</v>
          </cell>
          <cell r="CR467">
            <v>1686.9107800014317</v>
          </cell>
          <cell r="CS467">
            <v>795.16644000000088</v>
          </cell>
          <cell r="CT467">
            <v>610.71370000002207</v>
          </cell>
          <cell r="CU467">
            <v>486.25339000002714</v>
          </cell>
          <cell r="CV467">
            <v>437.15351000003284</v>
          </cell>
          <cell r="CW467">
            <v>402.77512000012212</v>
          </cell>
          <cell r="CX467">
            <v>-51.683770000003278</v>
          </cell>
          <cell r="CY467">
            <v>-523.98999999999069</v>
          </cell>
          <cell r="CZ467">
            <v>-563.37212999991607</v>
          </cell>
          <cell r="DA467">
            <v>-502.43456000002334</v>
          </cell>
          <cell r="DB467">
            <v>-22.846559999918099</v>
          </cell>
          <cell r="DC467">
            <v>579.77014000003692</v>
          </cell>
          <cell r="DD467">
            <v>39.405500000109896</v>
          </cell>
          <cell r="DE467">
            <v>2080.6371999988332</v>
          </cell>
          <cell r="DF467">
            <v>1007.1851700000116</v>
          </cell>
          <cell r="DG467">
            <v>561.60279999999329</v>
          </cell>
          <cell r="DH467">
            <v>318.85671000002185</v>
          </cell>
          <cell r="DI467">
            <v>430.78055999998469</v>
          </cell>
          <cell r="DJ467">
            <v>239.17362999997567</v>
          </cell>
          <cell r="DK467">
            <v>-238.5975000000326</v>
          </cell>
          <cell r="DL467">
            <v>-591.75900000002002</v>
          </cell>
          <cell r="DM467">
            <v>-591.44107000005897</v>
          </cell>
          <cell r="DN467">
            <v>-387.41500000003725</v>
          </cell>
          <cell r="DO467">
            <v>39.152999999991152</v>
          </cell>
          <cell r="DP467">
            <v>826.33530000009341</v>
          </cell>
          <cell r="DQ467">
            <v>466.76259999989998</v>
          </cell>
          <cell r="DR467">
            <v>3715.5166999995708</v>
          </cell>
          <cell r="DS467">
            <v>1017.6820000000298</v>
          </cell>
          <cell r="DT467">
            <v>844.11179999995511</v>
          </cell>
          <cell r="DU467">
            <v>859.75059999979567</v>
          </cell>
          <cell r="DV467">
            <v>987.5859000000637</v>
          </cell>
          <cell r="DW467">
            <v>485.41820000042208</v>
          </cell>
          <cell r="DX467">
            <v>-0.68349999992642552</v>
          </cell>
          <cell r="DY467">
            <v>-679.5667999999132</v>
          </cell>
          <cell r="DZ467">
            <v>-764.87210000003688</v>
          </cell>
          <cell r="EA467">
            <v>-398.31920000002719</v>
          </cell>
          <cell r="EB467">
            <v>146.98220000008587</v>
          </cell>
          <cell r="EC467">
            <v>985.11319999990519</v>
          </cell>
          <cell r="ED467">
            <v>232.31439999991562</v>
          </cell>
          <cell r="EE467">
            <v>0</v>
          </cell>
        </row>
        <row r="468">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0</v>
          </cell>
          <cell r="CB468">
            <v>0</v>
          </cell>
          <cell r="CC468">
            <v>0</v>
          </cell>
          <cell r="CD468">
            <v>0</v>
          </cell>
          <cell r="CE468">
            <v>0</v>
          </cell>
          <cell r="CF468">
            <v>0</v>
          </cell>
          <cell r="CG468">
            <v>0</v>
          </cell>
          <cell r="CH468">
            <v>0</v>
          </cell>
          <cell r="CI468">
            <v>0</v>
          </cell>
          <cell r="CJ468">
            <v>0</v>
          </cell>
          <cell r="CK468">
            <v>0</v>
          </cell>
          <cell r="CL468">
            <v>0</v>
          </cell>
          <cell r="CM468">
            <v>0</v>
          </cell>
          <cell r="CN468">
            <v>0</v>
          </cell>
          <cell r="CO468">
            <v>0</v>
          </cell>
          <cell r="CP468">
            <v>0</v>
          </cell>
          <cell r="CQ468">
            <v>0</v>
          </cell>
          <cell r="CR468">
            <v>0</v>
          </cell>
          <cell r="CS468">
            <v>0</v>
          </cell>
          <cell r="CT468">
            <v>0</v>
          </cell>
          <cell r="CU468">
            <v>0</v>
          </cell>
          <cell r="CV468">
            <v>0</v>
          </cell>
          <cell r="CW468">
            <v>0</v>
          </cell>
          <cell r="CX468">
            <v>0</v>
          </cell>
          <cell r="CY468">
            <v>0</v>
          </cell>
          <cell r="CZ468">
            <v>0</v>
          </cell>
          <cell r="DA468">
            <v>0</v>
          </cell>
          <cell r="DB468">
            <v>0</v>
          </cell>
          <cell r="DC468">
            <v>0</v>
          </cell>
          <cell r="DD468">
            <v>0</v>
          </cell>
          <cell r="DE468">
            <v>0</v>
          </cell>
          <cell r="DF468">
            <v>0</v>
          </cell>
          <cell r="DG468">
            <v>0</v>
          </cell>
          <cell r="DH468">
            <v>0</v>
          </cell>
          <cell r="DI468">
            <v>0</v>
          </cell>
          <cell r="DJ468">
            <v>0</v>
          </cell>
          <cell r="DK468">
            <v>0</v>
          </cell>
          <cell r="DL468">
            <v>0</v>
          </cell>
          <cell r="DM468">
            <v>0</v>
          </cell>
          <cell r="DN468">
            <v>0</v>
          </cell>
          <cell r="DO468">
            <v>0</v>
          </cell>
          <cell r="DP468">
            <v>0</v>
          </cell>
          <cell r="DQ468">
            <v>0</v>
          </cell>
          <cell r="DR468">
            <v>0</v>
          </cell>
          <cell r="DS468">
            <v>0</v>
          </cell>
          <cell r="DT468">
            <v>0</v>
          </cell>
          <cell r="DU468">
            <v>0</v>
          </cell>
          <cell r="DV468">
            <v>0</v>
          </cell>
          <cell r="DW468">
            <v>0</v>
          </cell>
          <cell r="DX468">
            <v>0</v>
          </cell>
          <cell r="DY468">
            <v>0</v>
          </cell>
          <cell r="DZ468">
            <v>0</v>
          </cell>
          <cell r="EA468">
            <v>0</v>
          </cell>
          <cell r="EB468">
            <v>0</v>
          </cell>
          <cell r="EC468">
            <v>0</v>
          </cell>
          <cell r="ED468">
            <v>0</v>
          </cell>
          <cell r="EE468">
            <v>0</v>
          </cell>
        </row>
        <row r="469">
          <cell r="F469">
            <v>2410.5035400000052</v>
          </cell>
          <cell r="G469">
            <v>2020.1941200000001</v>
          </cell>
          <cell r="H469">
            <v>2631.936800000025</v>
          </cell>
          <cell r="I469">
            <v>2362.5892400000012</v>
          </cell>
          <cell r="J469">
            <v>2133.3556099999696</v>
          </cell>
          <cell r="K469">
            <v>2187.0346900000004</v>
          </cell>
          <cell r="L469">
            <v>2104.9757000000682</v>
          </cell>
          <cell r="M469">
            <v>2607.8876699999673</v>
          </cell>
          <cell r="N469">
            <v>2286.4165999998804</v>
          </cell>
          <cell r="O469">
            <v>2626.9570600000443</v>
          </cell>
          <cell r="P469">
            <v>2912.5204380000359</v>
          </cell>
          <cell r="Q469">
            <v>2766.7562700000708</v>
          </cell>
          <cell r="R469">
            <v>29852.030259998515</v>
          </cell>
          <cell r="S469">
            <v>2824.0265100001125</v>
          </cell>
          <cell r="T469">
            <v>2104.0070500000147</v>
          </cell>
          <cell r="U469">
            <v>2346.016249999986</v>
          </cell>
          <cell r="V469">
            <v>2306.4149000000907</v>
          </cell>
          <cell r="W469">
            <v>2232.2725100000389</v>
          </cell>
          <cell r="X469">
            <v>2364.2563099998515</v>
          </cell>
          <cell r="Y469">
            <v>2143.6977999999654</v>
          </cell>
          <cell r="Z469">
            <v>2416.7441200000467</v>
          </cell>
          <cell r="AA469">
            <v>2307.034970000037</v>
          </cell>
          <cell r="AB469">
            <v>2515.720500000054</v>
          </cell>
          <cell r="AC469">
            <v>3107.2007399998838</v>
          </cell>
          <cell r="AD469">
            <v>3184.6385999999475</v>
          </cell>
          <cell r="AE469">
            <v>30438.980410000309</v>
          </cell>
          <cell r="AF469">
            <v>3022.1354800000554</v>
          </cell>
          <cell r="AG469">
            <v>2300.8587800000096</v>
          </cell>
          <cell r="AH469">
            <v>2453.423919999972</v>
          </cell>
          <cell r="AI469">
            <v>2202.850359999924</v>
          </cell>
          <cell r="AJ469">
            <v>2232.6247299998067</v>
          </cell>
          <cell r="AK469">
            <v>2343.6780399999116</v>
          </cell>
          <cell r="AL469">
            <v>2117.9977499999804</v>
          </cell>
          <cell r="AM469">
            <v>2251.7629000000888</v>
          </cell>
          <cell r="AN469">
            <v>2600.6435699999565</v>
          </cell>
          <cell r="AO469">
            <v>2614.8577000000514</v>
          </cell>
          <cell r="AP469">
            <v>3276.8235400000704</v>
          </cell>
          <cell r="AQ469">
            <v>3021.3236400000751</v>
          </cell>
          <cell r="AR469">
            <v>30641.954661268741</v>
          </cell>
          <cell r="AS469">
            <v>3175.9189699999988</v>
          </cell>
          <cell r="AT469">
            <v>2506.5163799999282</v>
          </cell>
          <cell r="AU469">
            <v>2568.3958699998911</v>
          </cell>
          <cell r="AV469">
            <v>2215.0235500000417</v>
          </cell>
          <cell r="AW469">
            <v>2225.7349000000395</v>
          </cell>
          <cell r="AX469">
            <v>2173.2563100002008</v>
          </cell>
          <cell r="AY469">
            <v>2154.1569399998989</v>
          </cell>
          <cell r="AZ469">
            <v>2443.2210000000196</v>
          </cell>
          <cell r="BA469">
            <v>1962.3532600000035</v>
          </cell>
          <cell r="BB469">
            <v>2589.7550000000047</v>
          </cell>
          <cell r="BC469">
            <v>3173.6934299999848</v>
          </cell>
          <cell r="BD469">
            <v>3453.9290512700099</v>
          </cell>
          <cell r="BE469">
            <v>31415.325484000146</v>
          </cell>
          <cell r="BF469">
            <v>3296.4050099999877</v>
          </cell>
          <cell r="BG469">
            <v>2603.7324099999387</v>
          </cell>
          <cell r="BH469">
            <v>2565.3176400000229</v>
          </cell>
          <cell r="BI469">
            <v>2208.3497000000207</v>
          </cell>
          <cell r="BJ469">
            <v>2281.1810399999376</v>
          </cell>
          <cell r="BK469">
            <v>2188.87751999998</v>
          </cell>
          <cell r="BL469">
            <v>2144.1289000000106</v>
          </cell>
          <cell r="BM469">
            <v>2373.4359600000316</v>
          </cell>
          <cell r="BN469">
            <v>2307.7524999999441</v>
          </cell>
          <cell r="BO469">
            <v>2497.1754499999806</v>
          </cell>
          <cell r="BP469">
            <v>3124.7491900000023</v>
          </cell>
          <cell r="BQ469">
            <v>3824.2201639999403</v>
          </cell>
          <cell r="BR469">
            <v>28034.14150999859</v>
          </cell>
          <cell r="BS469">
            <v>2819.2586299999384</v>
          </cell>
          <cell r="BT469">
            <v>2354.4755000000587</v>
          </cell>
          <cell r="BU469">
            <v>2607.2606099999975</v>
          </cell>
          <cell r="BV469">
            <v>2103.8220999998739</v>
          </cell>
          <cell r="BW469">
            <v>2341.9299999999348</v>
          </cell>
          <cell r="BX469">
            <v>2038.5133500000229</v>
          </cell>
          <cell r="BY469">
            <v>1984.6823299999814</v>
          </cell>
          <cell r="BZ469">
            <v>2187.7410399998771</v>
          </cell>
          <cell r="CA469">
            <v>2174.7202099999995</v>
          </cell>
          <cell r="CB469">
            <v>2448.6166300000623</v>
          </cell>
          <cell r="CC469">
            <v>2946.5623300000443</v>
          </cell>
          <cell r="CD469">
            <v>2026.558779999963</v>
          </cell>
          <cell r="CE469">
            <v>29553.754225999117</v>
          </cell>
          <cell r="CF469">
            <v>2904.3837999999523</v>
          </cell>
          <cell r="CG469">
            <v>2247.7610999998869</v>
          </cell>
          <cell r="CH469">
            <v>2741.6533000001218</v>
          </cell>
          <cell r="CI469">
            <v>2336.858280000044</v>
          </cell>
          <cell r="CJ469">
            <v>2179.1103999998886</v>
          </cell>
          <cell r="CK469">
            <v>2066.7516360001173</v>
          </cell>
          <cell r="CL469">
            <v>2037.6700999999885</v>
          </cell>
          <cell r="CM469">
            <v>2287.7849999999162</v>
          </cell>
          <cell r="CN469">
            <v>2409.4459700000007</v>
          </cell>
          <cell r="CO469">
            <v>2554.1459000000032</v>
          </cell>
          <cell r="CP469">
            <v>3088.5718999999808</v>
          </cell>
          <cell r="CQ469">
            <v>2699.6168399999151</v>
          </cell>
          <cell r="CR469">
            <v>28877.780780002475</v>
          </cell>
          <cell r="CS469">
            <v>2859.5564400000731</v>
          </cell>
          <cell r="CT469">
            <v>2337.5737000000663</v>
          </cell>
          <cell r="CU469">
            <v>2595.8433900000528</v>
          </cell>
          <cell r="CV469">
            <v>2250.383509999956</v>
          </cell>
          <cell r="CW469">
            <v>2191.9951200000942</v>
          </cell>
          <cell r="CX469">
            <v>2193.9562299998943</v>
          </cell>
          <cell r="CY469">
            <v>2059.9100000000326</v>
          </cell>
          <cell r="CZ469">
            <v>2124.8978699999861</v>
          </cell>
          <cell r="DA469">
            <v>2135.8154399999185</v>
          </cell>
          <cell r="DB469">
            <v>2504.8734399999958</v>
          </cell>
          <cell r="DC469">
            <v>3101.670140000002</v>
          </cell>
          <cell r="DD469">
            <v>2521.3055000001332</v>
          </cell>
          <cell r="DE469">
            <v>29351.617200002074</v>
          </cell>
          <cell r="DF469">
            <v>3071.5751699998509</v>
          </cell>
          <cell r="DG469">
            <v>2368.5727999999654</v>
          </cell>
          <cell r="DH469">
            <v>2428.4467100000475</v>
          </cell>
          <cell r="DI469">
            <v>2244.0105600000825</v>
          </cell>
          <cell r="DJ469">
            <v>2028.3936299999477</v>
          </cell>
          <cell r="DK469">
            <v>2007.042499999865</v>
          </cell>
          <cell r="DL469">
            <v>1992.1409999999451</v>
          </cell>
          <cell r="DM469">
            <v>2096.8289299999597</v>
          </cell>
          <cell r="DN469">
            <v>2250.8349999999627</v>
          </cell>
          <cell r="DO469">
            <v>2566.8729999999632</v>
          </cell>
          <cell r="DP469">
            <v>3348.2353000001167</v>
          </cell>
          <cell r="DQ469">
            <v>2948.6625999998068</v>
          </cell>
          <cell r="DR469">
            <v>30906.386699998751</v>
          </cell>
          <cell r="DS469">
            <v>3082.0719999999274</v>
          </cell>
          <cell r="DT469">
            <v>2570.9717999999411</v>
          </cell>
          <cell r="DU469">
            <v>2969.3405999997631</v>
          </cell>
          <cell r="DV469">
            <v>2800.8159000000451</v>
          </cell>
          <cell r="DW469">
            <v>2274.6382000003941</v>
          </cell>
          <cell r="DX469">
            <v>2244.9565000000875</v>
          </cell>
          <cell r="DY469">
            <v>1904.3332000002265</v>
          </cell>
          <cell r="DZ469">
            <v>1923.3978999999817</v>
          </cell>
          <cell r="EA469">
            <v>2239.9307999999728</v>
          </cell>
          <cell r="EB469">
            <v>2674.7022000000579</v>
          </cell>
          <cell r="EC469">
            <v>3507.0131999999285</v>
          </cell>
          <cell r="ED469">
            <v>2714.2143999999389</v>
          </cell>
          <cell r="EE469">
            <v>0</v>
          </cell>
        </row>
        <row r="470">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0</v>
          </cell>
          <cell r="CB470">
            <v>0</v>
          </cell>
          <cell r="CC470">
            <v>0</v>
          </cell>
          <cell r="CD470">
            <v>0</v>
          </cell>
          <cell r="CE470">
            <v>0</v>
          </cell>
          <cell r="CF470">
            <v>0</v>
          </cell>
          <cell r="CG470">
            <v>0</v>
          </cell>
          <cell r="CH470">
            <v>0</v>
          </cell>
          <cell r="CI470">
            <v>0</v>
          </cell>
          <cell r="CJ470">
            <v>0</v>
          </cell>
          <cell r="CK470">
            <v>0</v>
          </cell>
          <cell r="CL470">
            <v>0</v>
          </cell>
          <cell r="CM470">
            <v>0</v>
          </cell>
          <cell r="CN470">
            <v>0</v>
          </cell>
          <cell r="CO470">
            <v>0</v>
          </cell>
          <cell r="CP470">
            <v>0</v>
          </cell>
          <cell r="CQ470">
            <v>0</v>
          </cell>
          <cell r="CR470">
            <v>0</v>
          </cell>
          <cell r="CS470">
            <v>0</v>
          </cell>
          <cell r="CT470">
            <v>0</v>
          </cell>
          <cell r="CU470">
            <v>0</v>
          </cell>
          <cell r="CV470">
            <v>0</v>
          </cell>
          <cell r="CW470">
            <v>0</v>
          </cell>
          <cell r="CX470">
            <v>0</v>
          </cell>
          <cell r="CY470">
            <v>0</v>
          </cell>
          <cell r="CZ470">
            <v>0</v>
          </cell>
          <cell r="DA470">
            <v>0</v>
          </cell>
          <cell r="DB470">
            <v>0</v>
          </cell>
          <cell r="DC470">
            <v>0</v>
          </cell>
          <cell r="DD470">
            <v>0</v>
          </cell>
          <cell r="DE470">
            <v>0</v>
          </cell>
          <cell r="DF470">
            <v>0</v>
          </cell>
          <cell r="DG470">
            <v>0</v>
          </cell>
          <cell r="DH470">
            <v>0</v>
          </cell>
          <cell r="DI470">
            <v>0</v>
          </cell>
          <cell r="DJ470">
            <v>0</v>
          </cell>
          <cell r="DK470">
            <v>0</v>
          </cell>
          <cell r="DL470">
            <v>0</v>
          </cell>
          <cell r="DM470">
            <v>0</v>
          </cell>
          <cell r="DN470">
            <v>0</v>
          </cell>
          <cell r="DO470">
            <v>0</v>
          </cell>
          <cell r="DP470">
            <v>0</v>
          </cell>
          <cell r="DQ470">
            <v>0</v>
          </cell>
          <cell r="DR470">
            <v>0</v>
          </cell>
          <cell r="DS470">
            <v>0</v>
          </cell>
          <cell r="DT470">
            <v>0</v>
          </cell>
          <cell r="DU470">
            <v>0</v>
          </cell>
          <cell r="DV470">
            <v>0</v>
          </cell>
          <cell r="DW470">
            <v>0</v>
          </cell>
          <cell r="DX470">
            <v>0</v>
          </cell>
          <cell r="DY470">
            <v>0</v>
          </cell>
          <cell r="DZ470">
            <v>0</v>
          </cell>
          <cell r="EA470">
            <v>0</v>
          </cell>
          <cell r="EB470">
            <v>0</v>
          </cell>
          <cell r="EC470">
            <v>0</v>
          </cell>
          <cell r="ED470">
            <v>0</v>
          </cell>
          <cell r="EE470">
            <v>0</v>
          </cell>
        </row>
        <row r="471">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0</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row>
        <row r="472">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v>
          </cell>
          <cell r="CB472">
            <v>0</v>
          </cell>
          <cell r="CC472">
            <v>0</v>
          </cell>
          <cell r="CD472">
            <v>0</v>
          </cell>
          <cell r="CE472">
            <v>0</v>
          </cell>
          <cell r="CF472">
            <v>0</v>
          </cell>
          <cell r="CG472">
            <v>0</v>
          </cell>
          <cell r="CH472">
            <v>0</v>
          </cell>
          <cell r="CI472">
            <v>0</v>
          </cell>
          <cell r="CJ472">
            <v>0</v>
          </cell>
          <cell r="CK472">
            <v>0</v>
          </cell>
          <cell r="CL472">
            <v>0</v>
          </cell>
          <cell r="CM472">
            <v>0</v>
          </cell>
          <cell r="CN472">
            <v>0</v>
          </cell>
          <cell r="CO472">
            <v>0</v>
          </cell>
          <cell r="CP472">
            <v>0</v>
          </cell>
          <cell r="CQ472">
            <v>0</v>
          </cell>
          <cell r="CR472">
            <v>0</v>
          </cell>
          <cell r="CS472">
            <v>0</v>
          </cell>
          <cell r="CT472">
            <v>0</v>
          </cell>
          <cell r="CU472">
            <v>0</v>
          </cell>
          <cell r="CV472">
            <v>0</v>
          </cell>
          <cell r="CW472">
            <v>0</v>
          </cell>
          <cell r="CX472">
            <v>0</v>
          </cell>
          <cell r="CY472">
            <v>0</v>
          </cell>
          <cell r="CZ472">
            <v>0</v>
          </cell>
          <cell r="DA472">
            <v>0</v>
          </cell>
          <cell r="DB472">
            <v>0</v>
          </cell>
          <cell r="DC472">
            <v>0</v>
          </cell>
          <cell r="DD472">
            <v>0</v>
          </cell>
          <cell r="DE472">
            <v>0</v>
          </cell>
          <cell r="DF472">
            <v>0</v>
          </cell>
          <cell r="DG472">
            <v>0</v>
          </cell>
          <cell r="DH472">
            <v>0</v>
          </cell>
          <cell r="DI472">
            <v>0</v>
          </cell>
          <cell r="DJ472">
            <v>0</v>
          </cell>
          <cell r="DK472">
            <v>0</v>
          </cell>
          <cell r="DL472">
            <v>0</v>
          </cell>
          <cell r="DM472">
            <v>0</v>
          </cell>
          <cell r="DN472">
            <v>0</v>
          </cell>
          <cell r="DO472">
            <v>0</v>
          </cell>
          <cell r="DP472">
            <v>0</v>
          </cell>
          <cell r="DQ472">
            <v>0</v>
          </cell>
          <cell r="DR472">
            <v>0</v>
          </cell>
          <cell r="DS472">
            <v>0</v>
          </cell>
          <cell r="DT472">
            <v>0</v>
          </cell>
          <cell r="DU472">
            <v>0</v>
          </cell>
          <cell r="DV472">
            <v>0</v>
          </cell>
          <cell r="DW472">
            <v>0</v>
          </cell>
          <cell r="DX472">
            <v>0</v>
          </cell>
          <cell r="DY472">
            <v>0</v>
          </cell>
          <cell r="DZ472">
            <v>0</v>
          </cell>
          <cell r="EA472">
            <v>0</v>
          </cell>
          <cell r="EB472">
            <v>0</v>
          </cell>
          <cell r="EC472">
            <v>0</v>
          </cell>
          <cell r="ED472">
            <v>0</v>
          </cell>
          <cell r="EE472">
            <v>0</v>
          </cell>
        </row>
        <row r="473">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0</v>
          </cell>
          <cell r="CB473">
            <v>0</v>
          </cell>
          <cell r="CC473">
            <v>0</v>
          </cell>
          <cell r="CD473">
            <v>0</v>
          </cell>
          <cell r="CE473">
            <v>0</v>
          </cell>
          <cell r="CF473">
            <v>0</v>
          </cell>
          <cell r="CG473">
            <v>0</v>
          </cell>
          <cell r="CH473">
            <v>0</v>
          </cell>
          <cell r="CI473">
            <v>0</v>
          </cell>
          <cell r="CJ473">
            <v>0</v>
          </cell>
          <cell r="CK473">
            <v>0</v>
          </cell>
          <cell r="CL473">
            <v>0</v>
          </cell>
          <cell r="CM473">
            <v>0</v>
          </cell>
          <cell r="CN473">
            <v>0</v>
          </cell>
          <cell r="CO473">
            <v>0</v>
          </cell>
          <cell r="CP473">
            <v>0</v>
          </cell>
          <cell r="CQ473">
            <v>0</v>
          </cell>
          <cell r="CR473">
            <v>0</v>
          </cell>
          <cell r="CS473">
            <v>0</v>
          </cell>
          <cell r="CT473">
            <v>0</v>
          </cell>
          <cell r="CU473">
            <v>0</v>
          </cell>
          <cell r="CV473">
            <v>0</v>
          </cell>
          <cell r="CW473">
            <v>0</v>
          </cell>
          <cell r="CX473">
            <v>0</v>
          </cell>
          <cell r="CY473">
            <v>0</v>
          </cell>
          <cell r="CZ473">
            <v>0</v>
          </cell>
          <cell r="DA473">
            <v>0</v>
          </cell>
          <cell r="DB473">
            <v>0</v>
          </cell>
          <cell r="DC473">
            <v>0</v>
          </cell>
          <cell r="DD473">
            <v>0</v>
          </cell>
          <cell r="DE473">
            <v>34.707977999933064</v>
          </cell>
          <cell r="DF473">
            <v>7.0513179999979911</v>
          </cell>
          <cell r="DG473">
            <v>0</v>
          </cell>
          <cell r="DH473">
            <v>3.5334900000016205</v>
          </cell>
          <cell r="DI473">
            <v>0</v>
          </cell>
          <cell r="DJ473">
            <v>0</v>
          </cell>
          <cell r="DK473">
            <v>0</v>
          </cell>
          <cell r="DL473">
            <v>0</v>
          </cell>
          <cell r="DM473">
            <v>0</v>
          </cell>
          <cell r="DN473">
            <v>0</v>
          </cell>
          <cell r="DO473">
            <v>2.1939670000137994</v>
          </cell>
          <cell r="DP473">
            <v>0</v>
          </cell>
          <cell r="DQ473">
            <v>21.929202999992413</v>
          </cell>
          <cell r="DR473">
            <v>6.0978059999179095</v>
          </cell>
          <cell r="DS473">
            <v>0</v>
          </cell>
          <cell r="DT473">
            <v>0</v>
          </cell>
          <cell r="DU473">
            <v>0</v>
          </cell>
          <cell r="DV473">
            <v>0</v>
          </cell>
          <cell r="DW473">
            <v>0</v>
          </cell>
          <cell r="DX473">
            <v>0</v>
          </cell>
          <cell r="DY473">
            <v>0</v>
          </cell>
          <cell r="DZ473">
            <v>0</v>
          </cell>
          <cell r="EA473">
            <v>0</v>
          </cell>
          <cell r="EB473">
            <v>0</v>
          </cell>
          <cell r="EC473">
            <v>0</v>
          </cell>
          <cell r="ED473">
            <v>6.097806000005221</v>
          </cell>
          <cell r="EE473">
            <v>0</v>
          </cell>
        </row>
        <row r="474">
          <cell r="F474">
            <v>-4.9116330000033486</v>
          </cell>
          <cell r="G474">
            <v>31.62586200000078</v>
          </cell>
          <cell r="H474">
            <v>7.4155279999977211</v>
          </cell>
          <cell r="I474">
            <v>41.313112000003457</v>
          </cell>
          <cell r="J474">
            <v>0</v>
          </cell>
          <cell r="K474">
            <v>-17.158821999997599</v>
          </cell>
          <cell r="L474">
            <v>0</v>
          </cell>
          <cell r="M474">
            <v>0</v>
          </cell>
          <cell r="N474">
            <v>3.1233750000028522</v>
          </cell>
          <cell r="O474">
            <v>0</v>
          </cell>
          <cell r="P474">
            <v>24.589701999997487</v>
          </cell>
          <cell r="Q474">
            <v>-24.967425000002549</v>
          </cell>
          <cell r="R474">
            <v>117.10922800004482</v>
          </cell>
          <cell r="S474">
            <v>14.124598999995214</v>
          </cell>
          <cell r="T474">
            <v>-13.929801999998745</v>
          </cell>
          <cell r="U474">
            <v>52.722443999999086</v>
          </cell>
          <cell r="V474">
            <v>16.005913000000874</v>
          </cell>
          <cell r="W474">
            <v>0</v>
          </cell>
          <cell r="X474">
            <v>-6.6985439999989467</v>
          </cell>
          <cell r="Y474">
            <v>0</v>
          </cell>
          <cell r="Z474">
            <v>0</v>
          </cell>
          <cell r="AA474">
            <v>16.776124999996682</v>
          </cell>
          <cell r="AB474">
            <v>0</v>
          </cell>
          <cell r="AC474">
            <v>21.34201700000267</v>
          </cell>
          <cell r="AD474">
            <v>16.766475999997056</v>
          </cell>
          <cell r="AE474">
            <v>49.562488999916241</v>
          </cell>
          <cell r="AF474">
            <v>13.89994999999908</v>
          </cell>
          <cell r="AG474">
            <v>14.810558000004676</v>
          </cell>
          <cell r="AH474">
            <v>10.850082000004477</v>
          </cell>
          <cell r="AI474">
            <v>0.67676500000379747</v>
          </cell>
          <cell r="AJ474">
            <v>0</v>
          </cell>
          <cell r="AK474">
            <v>0</v>
          </cell>
          <cell r="AL474">
            <v>0</v>
          </cell>
          <cell r="AM474">
            <v>3.646550000004936</v>
          </cell>
          <cell r="AN474">
            <v>0</v>
          </cell>
          <cell r="AO474">
            <v>0</v>
          </cell>
          <cell r="AP474">
            <v>3.1561199999996461</v>
          </cell>
          <cell r="AQ474">
            <v>2.5224639999942156</v>
          </cell>
          <cell r="AR474">
            <v>8.9946289999643341</v>
          </cell>
          <cell r="AS474">
            <v>0</v>
          </cell>
          <cell r="AT474">
            <v>0</v>
          </cell>
          <cell r="AU474">
            <v>0</v>
          </cell>
          <cell r="AV474">
            <v>0</v>
          </cell>
          <cell r="AW474">
            <v>0</v>
          </cell>
          <cell r="AX474">
            <v>0</v>
          </cell>
          <cell r="AY474">
            <v>0</v>
          </cell>
          <cell r="AZ474">
            <v>0</v>
          </cell>
          <cell r="BA474">
            <v>0</v>
          </cell>
          <cell r="BB474">
            <v>8.9946290000007139</v>
          </cell>
          <cell r="BC474">
            <v>0</v>
          </cell>
          <cell r="BD474">
            <v>0</v>
          </cell>
          <cell r="BE474">
            <v>29.108153000008315</v>
          </cell>
          <cell r="BF474">
            <v>0</v>
          </cell>
          <cell r="BG474">
            <v>0</v>
          </cell>
          <cell r="BH474">
            <v>15.627439999996568</v>
          </cell>
          <cell r="BI474">
            <v>0</v>
          </cell>
          <cell r="BJ474">
            <v>0</v>
          </cell>
          <cell r="BK474">
            <v>0</v>
          </cell>
          <cell r="BL474">
            <v>0</v>
          </cell>
          <cell r="BM474">
            <v>0</v>
          </cell>
          <cell r="BN474">
            <v>13.480712999997195</v>
          </cell>
          <cell r="BO474">
            <v>0</v>
          </cell>
          <cell r="BP474">
            <v>0</v>
          </cell>
          <cell r="BQ474">
            <v>0</v>
          </cell>
          <cell r="BR474">
            <v>25.196059999987483</v>
          </cell>
          <cell r="BS474">
            <v>0</v>
          </cell>
          <cell r="BT474">
            <v>0</v>
          </cell>
          <cell r="BU474">
            <v>25.690810000000056</v>
          </cell>
          <cell r="BV474">
            <v>0</v>
          </cell>
          <cell r="BW474">
            <v>0</v>
          </cell>
          <cell r="BX474">
            <v>-0.49474999999802094</v>
          </cell>
          <cell r="BY474">
            <v>0</v>
          </cell>
          <cell r="BZ474">
            <v>0</v>
          </cell>
          <cell r="CA474">
            <v>0</v>
          </cell>
          <cell r="CB474">
            <v>0</v>
          </cell>
          <cell r="CC474">
            <v>0</v>
          </cell>
          <cell r="CD474">
            <v>0</v>
          </cell>
          <cell r="CE474">
            <v>7.815186999971047</v>
          </cell>
          <cell r="CF474">
            <v>0</v>
          </cell>
          <cell r="CG474">
            <v>0</v>
          </cell>
          <cell r="CH474">
            <v>7.8151870000001509</v>
          </cell>
          <cell r="CI474">
            <v>0</v>
          </cell>
          <cell r="CJ474">
            <v>0</v>
          </cell>
          <cell r="CK474">
            <v>0</v>
          </cell>
          <cell r="CL474">
            <v>0</v>
          </cell>
          <cell r="CM474">
            <v>0</v>
          </cell>
          <cell r="CN474">
            <v>0</v>
          </cell>
          <cell r="CO474">
            <v>0</v>
          </cell>
          <cell r="CP474">
            <v>0</v>
          </cell>
          <cell r="CQ474">
            <v>0</v>
          </cell>
          <cell r="CR474">
            <v>0</v>
          </cell>
          <cell r="CS474">
            <v>0</v>
          </cell>
          <cell r="CT474">
            <v>0</v>
          </cell>
          <cell r="CU474">
            <v>0</v>
          </cell>
          <cell r="CV474">
            <v>0</v>
          </cell>
          <cell r="CW474">
            <v>0</v>
          </cell>
          <cell r="CX474">
            <v>0</v>
          </cell>
          <cell r="CY474">
            <v>0</v>
          </cell>
          <cell r="CZ474">
            <v>0</v>
          </cell>
          <cell r="DA474">
            <v>0</v>
          </cell>
          <cell r="DB474">
            <v>0</v>
          </cell>
          <cell r="DC474">
            <v>0</v>
          </cell>
          <cell r="DD474">
            <v>0</v>
          </cell>
          <cell r="DE474">
            <v>0</v>
          </cell>
          <cell r="DF474">
            <v>0</v>
          </cell>
          <cell r="DG474">
            <v>0</v>
          </cell>
          <cell r="DH474">
            <v>0</v>
          </cell>
          <cell r="DI474">
            <v>0</v>
          </cell>
          <cell r="DJ474">
            <v>0</v>
          </cell>
          <cell r="DK474">
            <v>0</v>
          </cell>
          <cell r="DL474">
            <v>0</v>
          </cell>
          <cell r="DM474">
            <v>0</v>
          </cell>
          <cell r="DN474">
            <v>0</v>
          </cell>
          <cell r="DO474">
            <v>0</v>
          </cell>
          <cell r="DP474">
            <v>0</v>
          </cell>
          <cell r="DQ474">
            <v>0</v>
          </cell>
          <cell r="DR474">
            <v>0</v>
          </cell>
          <cell r="DS474">
            <v>0</v>
          </cell>
          <cell r="DT474">
            <v>0</v>
          </cell>
          <cell r="DU474">
            <v>0</v>
          </cell>
          <cell r="DV474">
            <v>0</v>
          </cell>
          <cell r="DW474">
            <v>0</v>
          </cell>
          <cell r="DX474">
            <v>0</v>
          </cell>
          <cell r="DY474">
            <v>0</v>
          </cell>
          <cell r="DZ474">
            <v>0</v>
          </cell>
          <cell r="EA474">
            <v>0</v>
          </cell>
          <cell r="EB474">
            <v>0</v>
          </cell>
          <cell r="EC474">
            <v>0</v>
          </cell>
          <cell r="ED474">
            <v>0</v>
          </cell>
          <cell r="EE474">
            <v>0</v>
          </cell>
        </row>
        <row r="475">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0</v>
          </cell>
          <cell r="CB475">
            <v>0</v>
          </cell>
          <cell r="CC475">
            <v>0</v>
          </cell>
          <cell r="CD475">
            <v>0</v>
          </cell>
          <cell r="CE475">
            <v>0</v>
          </cell>
          <cell r="CF475">
            <v>0</v>
          </cell>
          <cell r="CG475">
            <v>0</v>
          </cell>
          <cell r="CH475">
            <v>0</v>
          </cell>
          <cell r="CI475">
            <v>0</v>
          </cell>
          <cell r="CJ475">
            <v>0</v>
          </cell>
          <cell r="CK475">
            <v>0</v>
          </cell>
          <cell r="CL475">
            <v>0</v>
          </cell>
          <cell r="CM475">
            <v>0</v>
          </cell>
          <cell r="CN475">
            <v>0</v>
          </cell>
          <cell r="CO475">
            <v>0</v>
          </cell>
          <cell r="CP475">
            <v>0</v>
          </cell>
          <cell r="CQ475">
            <v>0</v>
          </cell>
          <cell r="CR475">
            <v>0</v>
          </cell>
          <cell r="CS475">
            <v>0</v>
          </cell>
          <cell r="CT475">
            <v>0</v>
          </cell>
          <cell r="CU475">
            <v>0</v>
          </cell>
          <cell r="CV475">
            <v>0</v>
          </cell>
          <cell r="CW475">
            <v>0</v>
          </cell>
          <cell r="CX475">
            <v>0</v>
          </cell>
          <cell r="CY475">
            <v>0</v>
          </cell>
          <cell r="CZ475">
            <v>0</v>
          </cell>
          <cell r="DA475">
            <v>0</v>
          </cell>
          <cell r="DB475">
            <v>0</v>
          </cell>
          <cell r="DC475">
            <v>0</v>
          </cell>
          <cell r="DD475">
            <v>0</v>
          </cell>
          <cell r="DE475">
            <v>0</v>
          </cell>
          <cell r="DF475">
            <v>0</v>
          </cell>
          <cell r="DG475">
            <v>0</v>
          </cell>
          <cell r="DH475">
            <v>0</v>
          </cell>
          <cell r="DI475">
            <v>0</v>
          </cell>
          <cell r="DJ475">
            <v>0</v>
          </cell>
          <cell r="DK475">
            <v>0</v>
          </cell>
          <cell r="DL475">
            <v>0</v>
          </cell>
          <cell r="DM475">
            <v>0</v>
          </cell>
          <cell r="DN475">
            <v>0</v>
          </cell>
          <cell r="DO475">
            <v>0</v>
          </cell>
          <cell r="DP475">
            <v>0</v>
          </cell>
          <cell r="DQ475">
            <v>0</v>
          </cell>
          <cell r="DR475">
            <v>0</v>
          </cell>
          <cell r="DS475">
            <v>0</v>
          </cell>
          <cell r="DT475">
            <v>0</v>
          </cell>
          <cell r="DU475">
            <v>0</v>
          </cell>
          <cell r="DV475">
            <v>0</v>
          </cell>
          <cell r="DW475">
            <v>0</v>
          </cell>
          <cell r="DX475">
            <v>0</v>
          </cell>
          <cell r="DY475">
            <v>0</v>
          </cell>
          <cell r="DZ475">
            <v>0</v>
          </cell>
          <cell r="EA475">
            <v>0</v>
          </cell>
          <cell r="EB475">
            <v>0</v>
          </cell>
          <cell r="EC475">
            <v>0</v>
          </cell>
          <cell r="ED475">
            <v>0</v>
          </cell>
          <cell r="EE475">
            <v>0</v>
          </cell>
        </row>
        <row r="476">
          <cell r="F476">
            <v>9.6393219999954454</v>
          </cell>
          <cell r="G476">
            <v>6.2799219999978959</v>
          </cell>
          <cell r="H476">
            <v>7.2678370000066934</v>
          </cell>
          <cell r="I476">
            <v>-5.4559970000045723</v>
          </cell>
          <cell r="J476">
            <v>6.2683669999969425</v>
          </cell>
          <cell r="K476">
            <v>1.4422585000029358</v>
          </cell>
          <cell r="L476">
            <v>-32.934222999996564</v>
          </cell>
          <cell r="M476">
            <v>-45.102142999996431</v>
          </cell>
          <cell r="N476">
            <v>-10.935793000004196</v>
          </cell>
          <cell r="O476">
            <v>3.2306290000051376</v>
          </cell>
          <cell r="P476">
            <v>16.538255000003119</v>
          </cell>
          <cell r="Q476">
            <v>2.7674239999978454</v>
          </cell>
          <cell r="R476">
            <v>-0.89785699994536117</v>
          </cell>
          <cell r="S476">
            <v>1.5519610000046669</v>
          </cell>
          <cell r="T476">
            <v>2.8378420000008191</v>
          </cell>
          <cell r="U476">
            <v>-1.0662779999984195</v>
          </cell>
          <cell r="V476">
            <v>16.198612000007415</v>
          </cell>
          <cell r="W476">
            <v>5.0432690000016009</v>
          </cell>
          <cell r="X476">
            <v>5.3131990000038058</v>
          </cell>
          <cell r="Y476">
            <v>-23.149407999997493</v>
          </cell>
          <cell r="Z476">
            <v>-20.656171999995422</v>
          </cell>
          <cell r="AA476">
            <v>-25.23248600000079</v>
          </cell>
          <cell r="AB476">
            <v>-6.3327570000001288</v>
          </cell>
          <cell r="AC476">
            <v>11.307096000000456</v>
          </cell>
          <cell r="AD476">
            <v>33.287264999991748</v>
          </cell>
          <cell r="AE476">
            <v>24.672212999896146</v>
          </cell>
          <cell r="AF476">
            <v>17.699627000001783</v>
          </cell>
          <cell r="AG476">
            <v>5.3671579999936512</v>
          </cell>
          <cell r="AH476">
            <v>2.5388989999992191</v>
          </cell>
          <cell r="AI476">
            <v>11.761811000003945</v>
          </cell>
          <cell r="AJ476">
            <v>4.2291239999976824</v>
          </cell>
          <cell r="AK476">
            <v>-6.0507209999996121</v>
          </cell>
          <cell r="AL476">
            <v>0</v>
          </cell>
          <cell r="AM476">
            <v>-29.424182999995537</v>
          </cell>
          <cell r="AN476">
            <v>14.787217000000965</v>
          </cell>
          <cell r="AO476">
            <v>3.4156739999998535</v>
          </cell>
          <cell r="AP476">
            <v>4.280957999999373</v>
          </cell>
          <cell r="AQ476">
            <v>-3.933350999999675</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0</v>
          </cell>
          <cell r="CB476">
            <v>0</v>
          </cell>
          <cell r="CC476">
            <v>0</v>
          </cell>
          <cell r="CD476">
            <v>0</v>
          </cell>
          <cell r="CE476">
            <v>0</v>
          </cell>
          <cell r="CF476">
            <v>0</v>
          </cell>
          <cell r="CG476">
            <v>0</v>
          </cell>
          <cell r="CH476">
            <v>0</v>
          </cell>
          <cell r="CI476">
            <v>0</v>
          </cell>
          <cell r="CJ476">
            <v>0</v>
          </cell>
          <cell r="CK476">
            <v>0</v>
          </cell>
          <cell r="CL476">
            <v>0</v>
          </cell>
          <cell r="CM476">
            <v>0</v>
          </cell>
          <cell r="CN476">
            <v>0</v>
          </cell>
          <cell r="CO476">
            <v>0</v>
          </cell>
          <cell r="CP476">
            <v>0</v>
          </cell>
          <cell r="CQ476">
            <v>0</v>
          </cell>
          <cell r="CR476">
            <v>0</v>
          </cell>
          <cell r="CS476">
            <v>0</v>
          </cell>
          <cell r="CT476">
            <v>0</v>
          </cell>
          <cell r="CU476">
            <v>0</v>
          </cell>
          <cell r="CV476">
            <v>0</v>
          </cell>
          <cell r="CW476">
            <v>0</v>
          </cell>
          <cell r="CX476">
            <v>0</v>
          </cell>
          <cell r="CY476">
            <v>0</v>
          </cell>
          <cell r="CZ476">
            <v>0</v>
          </cell>
          <cell r="DA476">
            <v>0</v>
          </cell>
          <cell r="DB476">
            <v>0</v>
          </cell>
          <cell r="DC476">
            <v>0</v>
          </cell>
          <cell r="DD476">
            <v>0</v>
          </cell>
          <cell r="DE476">
            <v>0</v>
          </cell>
          <cell r="DF476">
            <v>0</v>
          </cell>
          <cell r="DG476">
            <v>0</v>
          </cell>
          <cell r="DH476">
            <v>0</v>
          </cell>
          <cell r="DI476">
            <v>0</v>
          </cell>
          <cell r="DJ476">
            <v>0</v>
          </cell>
          <cell r="DK476">
            <v>0</v>
          </cell>
          <cell r="DL476">
            <v>0</v>
          </cell>
          <cell r="DM476">
            <v>0</v>
          </cell>
          <cell r="DN476">
            <v>0</v>
          </cell>
          <cell r="DO476">
            <v>0</v>
          </cell>
          <cell r="DP476">
            <v>0</v>
          </cell>
          <cell r="DQ476">
            <v>0</v>
          </cell>
          <cell r="DR476">
            <v>0</v>
          </cell>
          <cell r="DS476">
            <v>0</v>
          </cell>
          <cell r="DT476">
            <v>0</v>
          </cell>
          <cell r="DU476">
            <v>0</v>
          </cell>
          <cell r="DV476">
            <v>0</v>
          </cell>
          <cell r="DW476">
            <v>0</v>
          </cell>
          <cell r="DX476">
            <v>0</v>
          </cell>
          <cell r="DY476">
            <v>0</v>
          </cell>
          <cell r="DZ476">
            <v>0</v>
          </cell>
          <cell r="EA476">
            <v>0</v>
          </cell>
          <cell r="EB476">
            <v>0</v>
          </cell>
          <cell r="EC476">
            <v>0</v>
          </cell>
          <cell r="ED476">
            <v>0</v>
          </cell>
          <cell r="EE476">
            <v>0</v>
          </cell>
        </row>
        <row r="477">
          <cell r="F477">
            <v>84.325105000054464</v>
          </cell>
          <cell r="G477">
            <v>315.53099999995902</v>
          </cell>
          <cell r="H477">
            <v>294.26643999991938</v>
          </cell>
          <cell r="I477">
            <v>158.04529399995226</v>
          </cell>
          <cell r="J477">
            <v>-9.8900001030415297E-3</v>
          </cell>
          <cell r="K477">
            <v>-233.38560100004543</v>
          </cell>
          <cell r="L477">
            <v>0</v>
          </cell>
          <cell r="M477">
            <v>0</v>
          </cell>
          <cell r="N477">
            <v>170.02231000002939</v>
          </cell>
          <cell r="O477">
            <v>-30.829730000114068</v>
          </cell>
          <cell r="P477">
            <v>92.292585000162944</v>
          </cell>
          <cell r="Q477">
            <v>-40.61687000002712</v>
          </cell>
          <cell r="R477">
            <v>610.94759600050747</v>
          </cell>
          <cell r="S477">
            <v>83.262510000029579</v>
          </cell>
          <cell r="T477">
            <v>112.3868599999696</v>
          </cell>
          <cell r="U477">
            <v>247.11013000004459</v>
          </cell>
          <cell r="V477">
            <v>16.774559999932535</v>
          </cell>
          <cell r="W477">
            <v>26.497869999846444</v>
          </cell>
          <cell r="X477">
            <v>-36.160710000083782</v>
          </cell>
          <cell r="Y477">
            <v>-4.9430699999211356</v>
          </cell>
          <cell r="Z477">
            <v>0</v>
          </cell>
          <cell r="AA477">
            <v>21.793680000002496</v>
          </cell>
          <cell r="AB477">
            <v>-7.0115900000091642</v>
          </cell>
          <cell r="AC477">
            <v>59.763785999966785</v>
          </cell>
          <cell r="AD477">
            <v>91.473569999914616</v>
          </cell>
          <cell r="AE477">
            <v>571.34673000127077</v>
          </cell>
          <cell r="AF477">
            <v>32.891019999980927</v>
          </cell>
          <cell r="AG477">
            <v>61.040710000088438</v>
          </cell>
          <cell r="AH477">
            <v>141.38764000008814</v>
          </cell>
          <cell r="AI477">
            <v>129.58611000003293</v>
          </cell>
          <cell r="AJ477">
            <v>38.847680000122637</v>
          </cell>
          <cell r="AK477">
            <v>11.860830000019632</v>
          </cell>
          <cell r="AL477">
            <v>-6.9675800000550225</v>
          </cell>
          <cell r="AM477">
            <v>0</v>
          </cell>
          <cell r="AN477">
            <v>65.723589999950491</v>
          </cell>
          <cell r="AO477">
            <v>8.3143200000049546</v>
          </cell>
          <cell r="AP477">
            <v>21.542939999955706</v>
          </cell>
          <cell r="AQ477">
            <v>67.119470000034198</v>
          </cell>
          <cell r="AR477">
            <v>551.55395000055432</v>
          </cell>
          <cell r="AS477">
            <v>68.883900000015274</v>
          </cell>
          <cell r="AT477">
            <v>28.285259999916889</v>
          </cell>
          <cell r="AU477">
            <v>83.53954999987036</v>
          </cell>
          <cell r="AV477">
            <v>96.92284999997355</v>
          </cell>
          <cell r="AW477">
            <v>24.724560000002384</v>
          </cell>
          <cell r="AX477">
            <v>19.848759999964386</v>
          </cell>
          <cell r="AY477">
            <v>3.2395400000968948</v>
          </cell>
          <cell r="AZ477">
            <v>0</v>
          </cell>
          <cell r="BA477">
            <v>81.013469999888912</v>
          </cell>
          <cell r="BB477">
            <v>126.42600999993738</v>
          </cell>
          <cell r="BC477">
            <v>9.9693699999479577</v>
          </cell>
          <cell r="BD477">
            <v>8.7006799998925999</v>
          </cell>
          <cell r="BE477">
            <v>-955.66397000104189</v>
          </cell>
          <cell r="BF477">
            <v>72.042749999905936</v>
          </cell>
          <cell r="BG477">
            <v>10.318729999940842</v>
          </cell>
          <cell r="BH477">
            <v>78.555710000102408</v>
          </cell>
          <cell r="BI477">
            <v>63.325229999958538</v>
          </cell>
          <cell r="BJ477">
            <v>70.897600000025705</v>
          </cell>
          <cell r="BK477">
            <v>18.377820000052452</v>
          </cell>
          <cell r="BL477">
            <v>0</v>
          </cell>
          <cell r="BM477">
            <v>0</v>
          </cell>
          <cell r="BN477">
            <v>59.293569999979809</v>
          </cell>
          <cell r="BO477">
            <v>52.327919999952428</v>
          </cell>
          <cell r="BP477">
            <v>13.809220000170171</v>
          </cell>
          <cell r="BQ477">
            <v>-1394.612519999966</v>
          </cell>
          <cell r="BR477">
            <v>589.90708999894559</v>
          </cell>
          <cell r="BS477">
            <v>-2.5788900000043213</v>
          </cell>
          <cell r="BT477">
            <v>37.299809999996796</v>
          </cell>
          <cell r="BU477">
            <v>99.54660999996122</v>
          </cell>
          <cell r="BV477">
            <v>181.21274000010453</v>
          </cell>
          <cell r="BW477">
            <v>25.071439999970607</v>
          </cell>
          <cell r="BX477">
            <v>76.702470000018366</v>
          </cell>
          <cell r="BY477">
            <v>56.869109999970533</v>
          </cell>
          <cell r="BZ477">
            <v>0</v>
          </cell>
          <cell r="CA477">
            <v>66.329440000001341</v>
          </cell>
          <cell r="CB477">
            <v>-1.3154300000751391</v>
          </cell>
          <cell r="CC477">
            <v>33.987060000072233</v>
          </cell>
          <cell r="CD477">
            <v>16.782730000093579</v>
          </cell>
          <cell r="CE477">
            <v>412.91471000015736</v>
          </cell>
          <cell r="CF477">
            <v>0</v>
          </cell>
          <cell r="CG477">
            <v>50.00379999994766</v>
          </cell>
          <cell r="CH477">
            <v>108.64654000010341</v>
          </cell>
          <cell r="CI477">
            <v>70.478220000048168</v>
          </cell>
          <cell r="CJ477">
            <v>31.2478500000434</v>
          </cell>
          <cell r="CK477">
            <v>70.490809999988414</v>
          </cell>
          <cell r="CL477">
            <v>0</v>
          </cell>
          <cell r="CM477">
            <v>0</v>
          </cell>
          <cell r="CN477">
            <v>67.753590000094846</v>
          </cell>
          <cell r="CO477">
            <v>-0.13953000004403293</v>
          </cell>
          <cell r="CP477">
            <v>19.233679999946617</v>
          </cell>
          <cell r="CQ477">
            <v>-4.800249999971129</v>
          </cell>
          <cell r="CR477">
            <v>353.96476999856532</v>
          </cell>
          <cell r="CS477">
            <v>0</v>
          </cell>
          <cell r="CT477">
            <v>7.5604199999943376</v>
          </cell>
          <cell r="CU477">
            <v>62.624049999983981</v>
          </cell>
          <cell r="CV477">
            <v>80.08054999995511</v>
          </cell>
          <cell r="CW477">
            <v>48.566570000024512</v>
          </cell>
          <cell r="CX477">
            <v>8.9906200000550598</v>
          </cell>
          <cell r="CY477">
            <v>0</v>
          </cell>
          <cell r="CZ477">
            <v>0</v>
          </cell>
          <cell r="DA477">
            <v>70.951460000127554</v>
          </cell>
          <cell r="DB477">
            <v>15.15406999993138</v>
          </cell>
          <cell r="DC477">
            <v>51.729909999994561</v>
          </cell>
          <cell r="DD477">
            <v>8.307120000012219</v>
          </cell>
          <cell r="DE477">
            <v>769.77466999925673</v>
          </cell>
          <cell r="DF477">
            <v>-0.83781000005546957</v>
          </cell>
          <cell r="DG477">
            <v>154.70950999995694</v>
          </cell>
          <cell r="DH477">
            <v>145.44492000003811</v>
          </cell>
          <cell r="DI477">
            <v>199.04596999997739</v>
          </cell>
          <cell r="DJ477">
            <v>71.589529999997467</v>
          </cell>
          <cell r="DK477">
            <v>48.11016999988351</v>
          </cell>
          <cell r="DL477">
            <v>26.054939999943599</v>
          </cell>
          <cell r="DM477">
            <v>9.6934200000250712</v>
          </cell>
          <cell r="DN477">
            <v>27.122349999961443</v>
          </cell>
          <cell r="DO477">
            <v>16.237420000135899</v>
          </cell>
          <cell r="DP477">
            <v>23.200180000043474</v>
          </cell>
          <cell r="DQ477">
            <v>49.40406999993138</v>
          </cell>
          <cell r="DR477">
            <v>2.7222100012004375</v>
          </cell>
          <cell r="DS477">
            <v>0</v>
          </cell>
          <cell r="DT477">
            <v>0</v>
          </cell>
          <cell r="DU477">
            <v>0.25012000009883195</v>
          </cell>
          <cell r="DV477">
            <v>2.2214499999536201</v>
          </cell>
          <cell r="DW477">
            <v>0.28311000007670373</v>
          </cell>
          <cell r="DX477">
            <v>0</v>
          </cell>
          <cell r="DY477">
            <v>0</v>
          </cell>
          <cell r="DZ477">
            <v>0</v>
          </cell>
          <cell r="EA477">
            <v>0</v>
          </cell>
          <cell r="EB477">
            <v>-3.2470000092871487E-2</v>
          </cell>
          <cell r="EC477">
            <v>0</v>
          </cell>
          <cell r="ED477">
            <v>0</v>
          </cell>
          <cell r="EE477">
            <v>0</v>
          </cell>
        </row>
        <row r="478">
          <cell r="F478">
            <v>-23.285999999963678</v>
          </cell>
          <cell r="G478">
            <v>45.665060000028461</v>
          </cell>
          <cell r="H478">
            <v>90.699044000008143</v>
          </cell>
          <cell r="I478">
            <v>12.510010000085458</v>
          </cell>
          <cell r="J478">
            <v>14.726380000007339</v>
          </cell>
          <cell r="K478">
            <v>0</v>
          </cell>
          <cell r="L478">
            <v>0</v>
          </cell>
          <cell r="M478">
            <v>0</v>
          </cell>
          <cell r="N478">
            <v>0</v>
          </cell>
          <cell r="O478">
            <v>0</v>
          </cell>
          <cell r="P478">
            <v>2.528070000000298</v>
          </cell>
          <cell r="Q478">
            <v>4.0375200000125915</v>
          </cell>
          <cell r="R478">
            <v>2.0578299993649125</v>
          </cell>
          <cell r="S478">
            <v>-29.349849999998696</v>
          </cell>
          <cell r="T478">
            <v>0</v>
          </cell>
          <cell r="U478">
            <v>-0.80981000000610948</v>
          </cell>
          <cell r="V478">
            <v>5.4877799998503178</v>
          </cell>
          <cell r="W478">
            <v>13.125719999952707</v>
          </cell>
          <cell r="X478">
            <v>0</v>
          </cell>
          <cell r="Y478">
            <v>0</v>
          </cell>
          <cell r="Z478">
            <v>0</v>
          </cell>
          <cell r="AA478">
            <v>0</v>
          </cell>
          <cell r="AB478">
            <v>0</v>
          </cell>
          <cell r="AC478">
            <v>13.603989999974146</v>
          </cell>
          <cell r="AD478">
            <v>0</v>
          </cell>
          <cell r="AE478">
            <v>318.42730999924242</v>
          </cell>
          <cell r="AF478">
            <v>10.048700000043027</v>
          </cell>
          <cell r="AG478">
            <v>1.3830500000622123</v>
          </cell>
          <cell r="AH478">
            <v>125.40371999994386</v>
          </cell>
          <cell r="AI478">
            <v>75.218630000017583</v>
          </cell>
          <cell r="AJ478">
            <v>42.797069999971427</v>
          </cell>
          <cell r="AK478">
            <v>3.6096400000387803</v>
          </cell>
          <cell r="AL478">
            <v>0</v>
          </cell>
          <cell r="AM478">
            <v>0</v>
          </cell>
          <cell r="AN478">
            <v>43.02364999987185</v>
          </cell>
          <cell r="AO478">
            <v>2.0619999966584146E-2</v>
          </cell>
          <cell r="AP478">
            <v>0.37205000012181699</v>
          </cell>
          <cell r="AQ478">
            <v>16.550180000020191</v>
          </cell>
          <cell r="AR478">
            <v>283.98390999995172</v>
          </cell>
          <cell r="AS478">
            <v>19.009719999972731</v>
          </cell>
          <cell r="AT478">
            <v>6.829999852925539E-3</v>
          </cell>
          <cell r="AU478">
            <v>89.173010000027716</v>
          </cell>
          <cell r="AV478">
            <v>96.558560000034049</v>
          </cell>
          <cell r="AW478">
            <v>29.762600000016391</v>
          </cell>
          <cell r="AX478">
            <v>7.5922500001033768</v>
          </cell>
          <cell r="AY478">
            <v>0</v>
          </cell>
          <cell r="AZ478">
            <v>0</v>
          </cell>
          <cell r="BA478">
            <v>25.107000000076368</v>
          </cell>
          <cell r="BB478">
            <v>16.83019999996759</v>
          </cell>
          <cell r="BC478">
            <v>0</v>
          </cell>
          <cell r="BD478">
            <v>-5.6259999983012676E-2</v>
          </cell>
          <cell r="BE478">
            <v>277.09742000047117</v>
          </cell>
          <cell r="BF478">
            <v>7.0954800001345575</v>
          </cell>
          <cell r="BG478">
            <v>6.2100000213831663E-3</v>
          </cell>
          <cell r="BH478">
            <v>107.02312000002712</v>
          </cell>
          <cell r="BI478">
            <v>175.16654000012204</v>
          </cell>
          <cell r="BJ478">
            <v>47.002069999987725</v>
          </cell>
          <cell r="BK478">
            <v>16.377390000037849</v>
          </cell>
          <cell r="BL478">
            <v>0</v>
          </cell>
          <cell r="BM478">
            <v>0</v>
          </cell>
          <cell r="BN478">
            <v>10.636449999874458</v>
          </cell>
          <cell r="BO478">
            <v>15.453499999945052</v>
          </cell>
          <cell r="BP478">
            <v>48.012390000047162</v>
          </cell>
          <cell r="BQ478">
            <v>-149.6757299999008</v>
          </cell>
          <cell r="BR478">
            <v>270.64117999840528</v>
          </cell>
          <cell r="BS478">
            <v>4.1999499999219552</v>
          </cell>
          <cell r="BT478">
            <v>14.297099999850616</v>
          </cell>
          <cell r="BU478">
            <v>85.485280000139028</v>
          </cell>
          <cell r="BV478">
            <v>71.76698000007309</v>
          </cell>
          <cell r="BW478">
            <v>-9.7456099999835715</v>
          </cell>
          <cell r="BX478">
            <v>20.795220000087284</v>
          </cell>
          <cell r="BY478">
            <v>23.005370000028051</v>
          </cell>
          <cell r="BZ478">
            <v>0</v>
          </cell>
          <cell r="CA478">
            <v>30.721909999847412</v>
          </cell>
          <cell r="CB478">
            <v>0</v>
          </cell>
          <cell r="CC478">
            <v>30.114979999838397</v>
          </cell>
          <cell r="CD478">
            <v>0</v>
          </cell>
          <cell r="CE478">
            <v>125.34970000013709</v>
          </cell>
          <cell r="CF478">
            <v>0</v>
          </cell>
          <cell r="CG478">
            <v>19.764659999869764</v>
          </cell>
          <cell r="CH478">
            <v>33.405940000084229</v>
          </cell>
          <cell r="CI478">
            <v>19.840280000003986</v>
          </cell>
          <cell r="CJ478">
            <v>-0.1848299999255687</v>
          </cell>
          <cell r="CK478">
            <v>0</v>
          </cell>
          <cell r="CL478">
            <v>0</v>
          </cell>
          <cell r="CM478">
            <v>0</v>
          </cell>
          <cell r="CN478">
            <v>7.8901499999919906</v>
          </cell>
          <cell r="CO478">
            <v>0</v>
          </cell>
          <cell r="CP478">
            <v>44.633499999996275</v>
          </cell>
          <cell r="CQ478">
            <v>0</v>
          </cell>
          <cell r="CR478">
            <v>251.68474000040442</v>
          </cell>
          <cell r="CS478">
            <v>0</v>
          </cell>
          <cell r="CT478">
            <v>0</v>
          </cell>
          <cell r="CU478">
            <v>53.468619999941438</v>
          </cell>
          <cell r="CV478">
            <v>105.50889000005554</v>
          </cell>
          <cell r="CW478">
            <v>21.325979999965057</v>
          </cell>
          <cell r="CX478">
            <v>1.3797200000844896</v>
          </cell>
          <cell r="CY478">
            <v>0</v>
          </cell>
          <cell r="CZ478">
            <v>0</v>
          </cell>
          <cell r="DA478">
            <v>19.765620000078343</v>
          </cell>
          <cell r="DB478">
            <v>0</v>
          </cell>
          <cell r="DC478">
            <v>32.080070000025444</v>
          </cell>
          <cell r="DD478">
            <v>18.155840000137687</v>
          </cell>
          <cell r="DE478">
            <v>554.05143500026315</v>
          </cell>
          <cell r="DF478">
            <v>-8.0376999999862164</v>
          </cell>
          <cell r="DG478">
            <v>82.022989999968559</v>
          </cell>
          <cell r="DH478">
            <v>148.3321200000355</v>
          </cell>
          <cell r="DI478">
            <v>161.15757000003941</v>
          </cell>
          <cell r="DJ478">
            <v>62.905795000027865</v>
          </cell>
          <cell r="DK478">
            <v>19.172230000025593</v>
          </cell>
          <cell r="DL478">
            <v>0</v>
          </cell>
          <cell r="DM478">
            <v>30.334739999962039</v>
          </cell>
          <cell r="DN478">
            <v>0</v>
          </cell>
          <cell r="DO478">
            <v>39.537969999946654</v>
          </cell>
          <cell r="DP478">
            <v>8.6491799999494106</v>
          </cell>
          <cell r="DQ478">
            <v>9.9765399999450892</v>
          </cell>
          <cell r="DR478">
            <v>0</v>
          </cell>
          <cell r="DS478">
            <v>0</v>
          </cell>
          <cell r="DT478">
            <v>0</v>
          </cell>
          <cell r="DU478">
            <v>0</v>
          </cell>
          <cell r="DV478">
            <v>0</v>
          </cell>
          <cell r="DW478">
            <v>0</v>
          </cell>
          <cell r="DX478">
            <v>0</v>
          </cell>
          <cell r="DY478">
            <v>0</v>
          </cell>
          <cell r="DZ478">
            <v>0</v>
          </cell>
          <cell r="EA478">
            <v>0</v>
          </cell>
          <cell r="EB478">
            <v>0</v>
          </cell>
          <cell r="EC478">
            <v>0</v>
          </cell>
          <cell r="ED478">
            <v>0</v>
          </cell>
          <cell r="EE478">
            <v>0</v>
          </cell>
        </row>
        <row r="479">
          <cell r="F479">
            <v>1086.28029899986</v>
          </cell>
          <cell r="G479">
            <v>148.94030399993062</v>
          </cell>
          <cell r="H479">
            <v>395.76252099999692</v>
          </cell>
          <cell r="I479">
            <v>229.21887799998512</v>
          </cell>
          <cell r="J479">
            <v>277.66740999999456</v>
          </cell>
          <cell r="K479">
            <v>343.14547700004186</v>
          </cell>
          <cell r="L479">
            <v>-85.734780999948271</v>
          </cell>
          <cell r="M479">
            <v>-529.46552300010808</v>
          </cell>
          <cell r="N479">
            <v>-144.88240600004792</v>
          </cell>
          <cell r="O479">
            <v>262.82775600010063</v>
          </cell>
          <cell r="P479">
            <v>626.36933599994518</v>
          </cell>
          <cell r="Q479">
            <v>485.14022300008219</v>
          </cell>
          <cell r="R479">
            <v>2147.2776850014925</v>
          </cell>
          <cell r="S479">
            <v>482.70109000004595</v>
          </cell>
          <cell r="T479">
            <v>446.16091400006553</v>
          </cell>
          <cell r="U479">
            <v>357.07297700003255</v>
          </cell>
          <cell r="V479">
            <v>209.90349799999967</v>
          </cell>
          <cell r="W479">
            <v>82.461079000029713</v>
          </cell>
          <cell r="X479">
            <v>56.943880999984685</v>
          </cell>
          <cell r="Y479">
            <v>-138.8682620000327</v>
          </cell>
          <cell r="Z479">
            <v>-240.98780999996234</v>
          </cell>
          <cell r="AA479">
            <v>-1.6008470000233501</v>
          </cell>
          <cell r="AB479">
            <v>137.54657399991993</v>
          </cell>
          <cell r="AC479">
            <v>291.90539100003662</v>
          </cell>
          <cell r="AD479">
            <v>464.03919999999925</v>
          </cell>
          <cell r="AE479">
            <v>2725.4884249996394</v>
          </cell>
          <cell r="AF479">
            <v>779.31248700001743</v>
          </cell>
          <cell r="AG479">
            <v>474.95962600002531</v>
          </cell>
          <cell r="AH479">
            <v>414.99099700001534</v>
          </cell>
          <cell r="AI479">
            <v>341.23590500000864</v>
          </cell>
          <cell r="AJ479">
            <v>70.563545999990311</v>
          </cell>
          <cell r="AK479">
            <v>19.675007999991067</v>
          </cell>
          <cell r="AL479">
            <v>-134.01146500010509</v>
          </cell>
          <cell r="AM479">
            <v>-228.79593100002967</v>
          </cell>
          <cell r="AN479">
            <v>-49.120834000001196</v>
          </cell>
          <cell r="AO479">
            <v>271.41191599995364</v>
          </cell>
          <cell r="AP479">
            <v>305.27281399996718</v>
          </cell>
          <cell r="AQ479">
            <v>459.99435600009747</v>
          </cell>
          <cell r="AR479">
            <v>2536.0262240003794</v>
          </cell>
          <cell r="AS479">
            <v>604.68126400001347</v>
          </cell>
          <cell r="AT479">
            <v>466.83415499993134</v>
          </cell>
          <cell r="AU479">
            <v>407.62800899997819</v>
          </cell>
          <cell r="AV479">
            <v>261.42099600000074</v>
          </cell>
          <cell r="AW479">
            <v>40.965786000015214</v>
          </cell>
          <cell r="AX479">
            <v>51.330265000055078</v>
          </cell>
          <cell r="AY479">
            <v>-119.58403499994893</v>
          </cell>
          <cell r="AZ479">
            <v>-276.12182600004598</v>
          </cell>
          <cell r="BA479">
            <v>24.7998840000364</v>
          </cell>
          <cell r="BB479">
            <v>142.73427000001539</v>
          </cell>
          <cell r="BC479">
            <v>422.32596999994712</v>
          </cell>
          <cell r="BD479">
            <v>509.01148599991575</v>
          </cell>
          <cell r="BE479">
            <v>2717.947362001054</v>
          </cell>
          <cell r="BF479">
            <v>569.32358800002839</v>
          </cell>
          <cell r="BG479">
            <v>613.10424100002274</v>
          </cell>
          <cell r="BH479">
            <v>317.42196899990086</v>
          </cell>
          <cell r="BI479">
            <v>398.31238499999745</v>
          </cell>
          <cell r="BJ479">
            <v>-56.970948999980465</v>
          </cell>
          <cell r="BK479">
            <v>-92.04065000009723</v>
          </cell>
          <cell r="BL479">
            <v>-49.653656999929808</v>
          </cell>
          <cell r="BM479">
            <v>-217.61682399979327</v>
          </cell>
          <cell r="BN479">
            <v>92.503854999959003</v>
          </cell>
          <cell r="BO479">
            <v>284.45611500006635</v>
          </cell>
          <cell r="BP479">
            <v>435.68733400001656</v>
          </cell>
          <cell r="BQ479">
            <v>423.4199550000485</v>
          </cell>
          <cell r="BR479">
            <v>347.33115999959409</v>
          </cell>
          <cell r="BS479">
            <v>101.39945000002626</v>
          </cell>
          <cell r="BT479">
            <v>108.15863999997964</v>
          </cell>
          <cell r="BU479">
            <v>173.91806000005454</v>
          </cell>
          <cell r="BV479">
            <v>209.88017999997828</v>
          </cell>
          <cell r="BW479">
            <v>-33.366849999991246</v>
          </cell>
          <cell r="BX479">
            <v>-24.475659999996424</v>
          </cell>
          <cell r="BY479">
            <v>-69.826370000024326</v>
          </cell>
          <cell r="BZ479">
            <v>-117.87994000001345</v>
          </cell>
          <cell r="CA479">
            <v>17.250119999982417</v>
          </cell>
          <cell r="CB479">
            <v>24.39921000006143</v>
          </cell>
          <cell r="CC479">
            <v>47.861170000047423</v>
          </cell>
          <cell r="CD479">
            <v>-89.986849999986589</v>
          </cell>
          <cell r="CE479">
            <v>-31.342810000292957</v>
          </cell>
          <cell r="CF479">
            <v>-29.279150000016671</v>
          </cell>
          <cell r="CG479">
            <v>57.986770000075921</v>
          </cell>
          <cell r="CH479">
            <v>177.9638800000539</v>
          </cell>
          <cell r="CI479">
            <v>203.28891000000294</v>
          </cell>
          <cell r="CJ479">
            <v>-0.77369000000180677</v>
          </cell>
          <cell r="CK479">
            <v>14.628740000014659</v>
          </cell>
          <cell r="CL479">
            <v>-90.19861000002129</v>
          </cell>
          <cell r="CM479">
            <v>-128.80777000001399</v>
          </cell>
          <cell r="CN479">
            <v>-116.34072999993805</v>
          </cell>
          <cell r="CO479">
            <v>32.291450000018813</v>
          </cell>
          <cell r="CP479">
            <v>-18.714730000065174</v>
          </cell>
          <cell r="CQ479">
            <v>-133.38787999999477</v>
          </cell>
          <cell r="CR479">
            <v>324.22198999952525</v>
          </cell>
          <cell r="CS479">
            <v>-25.535809999913909</v>
          </cell>
          <cell r="CT479">
            <v>42.954430000041611</v>
          </cell>
          <cell r="CU479">
            <v>177.8386799999862</v>
          </cell>
          <cell r="CV479">
            <v>251.37417999992613</v>
          </cell>
          <cell r="CW479">
            <v>5.3403000000398606</v>
          </cell>
          <cell r="CX479">
            <v>-64.245289999991655</v>
          </cell>
          <cell r="CY479">
            <v>-20.946980000007898</v>
          </cell>
          <cell r="CZ479">
            <v>-30.333800000022165</v>
          </cell>
          <cell r="DA479">
            <v>-27.46675000002142</v>
          </cell>
          <cell r="DB479">
            <v>40.675079999957234</v>
          </cell>
          <cell r="DC479">
            <v>66.43261999997776</v>
          </cell>
          <cell r="DD479">
            <v>-91.864669999980833</v>
          </cell>
          <cell r="DE479">
            <v>443.87404000014067</v>
          </cell>
          <cell r="DF479">
            <v>11.481970000022557</v>
          </cell>
          <cell r="DG479">
            <v>106.85849000001326</v>
          </cell>
          <cell r="DH479">
            <v>122.07360000000335</v>
          </cell>
          <cell r="DI479">
            <v>191.73460999998497</v>
          </cell>
          <cell r="DJ479">
            <v>51.599989999987883</v>
          </cell>
          <cell r="DK479">
            <v>52.913669999979902</v>
          </cell>
          <cell r="DL479">
            <v>17.606880000035744</v>
          </cell>
          <cell r="DM479">
            <v>-30.464549999975134</v>
          </cell>
          <cell r="DN479">
            <v>58.59050000004936</v>
          </cell>
          <cell r="DO479">
            <v>63.536529999983031</v>
          </cell>
          <cell r="DP479">
            <v>-76.368049999990035</v>
          </cell>
          <cell r="DQ479">
            <v>-125.68960000004154</v>
          </cell>
          <cell r="DR479">
            <v>248.78043000027537</v>
          </cell>
          <cell r="DS479">
            <v>0.23183000006247312</v>
          </cell>
          <cell r="DT479">
            <v>59.500929999980144</v>
          </cell>
          <cell r="DU479">
            <v>-23.136159999994561</v>
          </cell>
          <cell r="DV479">
            <v>51.138659999996889</v>
          </cell>
          <cell r="DW479">
            <v>1.3880999999819323</v>
          </cell>
          <cell r="DX479">
            <v>23.528290000045672</v>
          </cell>
          <cell r="DY479">
            <v>-4.4113800000050105</v>
          </cell>
          <cell r="DZ479">
            <v>4.0442000000039116</v>
          </cell>
          <cell r="EA479">
            <v>80.787630000035278</v>
          </cell>
          <cell r="EB479">
            <v>24.9254999999539</v>
          </cell>
          <cell r="EC479">
            <v>-0.17469000001437962</v>
          </cell>
          <cell r="ED479">
            <v>30.957519999996293</v>
          </cell>
          <cell r="EE479">
            <v>0</v>
          </cell>
        </row>
        <row r="480">
          <cell r="F480">
            <v>145.2685749999946</v>
          </cell>
          <cell r="G480">
            <v>136.74754799999937</v>
          </cell>
          <cell r="H480">
            <v>105.38316299999133</v>
          </cell>
          <cell r="I480">
            <v>33.796436000004178</v>
          </cell>
          <cell r="J480">
            <v>9.0017070000030799</v>
          </cell>
          <cell r="K480">
            <v>9.5744930000073509</v>
          </cell>
          <cell r="L480">
            <v>-53.181922000017948</v>
          </cell>
          <cell r="M480">
            <v>-81.311220999981742</v>
          </cell>
          <cell r="N480">
            <v>31.971277000004193</v>
          </cell>
          <cell r="O480">
            <v>52.711010000028182</v>
          </cell>
          <cell r="P480">
            <v>108.87125999998534</v>
          </cell>
          <cell r="Q480">
            <v>71.937359999996261</v>
          </cell>
          <cell r="R480">
            <v>775.34929300006479</v>
          </cell>
          <cell r="S480">
            <v>121.71936099999584</v>
          </cell>
          <cell r="T480">
            <v>154.31752900002175</v>
          </cell>
          <cell r="U480">
            <v>124.7255839999707</v>
          </cell>
          <cell r="V480">
            <v>94.151339000003645</v>
          </cell>
          <cell r="W480">
            <v>-29.125111000001198</v>
          </cell>
          <cell r="X480">
            <v>-0.4358290000091074</v>
          </cell>
          <cell r="Y480">
            <v>-29.881387999979779</v>
          </cell>
          <cell r="Z480">
            <v>-7.8303289999894332</v>
          </cell>
          <cell r="AA480">
            <v>55.190048000018578</v>
          </cell>
          <cell r="AB480">
            <v>73.66978399999789</v>
          </cell>
          <cell r="AC480">
            <v>127.54780799997388</v>
          </cell>
          <cell r="AD480">
            <v>91.300496999989264</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0</v>
          </cell>
          <cell r="CB480">
            <v>0</v>
          </cell>
          <cell r="CC480">
            <v>0</v>
          </cell>
          <cell r="CD480">
            <v>0</v>
          </cell>
          <cell r="CE480">
            <v>0</v>
          </cell>
          <cell r="CF480">
            <v>0</v>
          </cell>
          <cell r="CG480">
            <v>0</v>
          </cell>
          <cell r="CH480">
            <v>0</v>
          </cell>
          <cell r="CI480">
            <v>0</v>
          </cell>
          <cell r="CJ480">
            <v>0</v>
          </cell>
          <cell r="CK480">
            <v>0</v>
          </cell>
          <cell r="CL480">
            <v>0</v>
          </cell>
          <cell r="CM480">
            <v>0</v>
          </cell>
          <cell r="CN480">
            <v>0</v>
          </cell>
          <cell r="CO480">
            <v>0</v>
          </cell>
          <cell r="CP480">
            <v>0</v>
          </cell>
          <cell r="CQ480">
            <v>0</v>
          </cell>
          <cell r="CR480">
            <v>0</v>
          </cell>
          <cell r="CS480">
            <v>0</v>
          </cell>
          <cell r="CT480">
            <v>0</v>
          </cell>
          <cell r="CU480">
            <v>0</v>
          </cell>
          <cell r="CV480">
            <v>0</v>
          </cell>
          <cell r="CW480">
            <v>0</v>
          </cell>
          <cell r="CX480">
            <v>0</v>
          </cell>
          <cell r="CY480">
            <v>0</v>
          </cell>
          <cell r="CZ480">
            <v>0</v>
          </cell>
          <cell r="DA480">
            <v>0</v>
          </cell>
          <cell r="DB480">
            <v>0</v>
          </cell>
          <cell r="DC480">
            <v>0</v>
          </cell>
          <cell r="DD480">
            <v>0</v>
          </cell>
          <cell r="DE480">
            <v>0</v>
          </cell>
          <cell r="DF480">
            <v>0</v>
          </cell>
          <cell r="DG480">
            <v>0</v>
          </cell>
          <cell r="DH480">
            <v>0</v>
          </cell>
          <cell r="DI480">
            <v>0</v>
          </cell>
          <cell r="DJ480">
            <v>0</v>
          </cell>
          <cell r="DK480">
            <v>0</v>
          </cell>
          <cell r="DL480">
            <v>0</v>
          </cell>
          <cell r="DM480">
            <v>0</v>
          </cell>
          <cell r="DN480">
            <v>0</v>
          </cell>
          <cell r="DO480">
            <v>0</v>
          </cell>
          <cell r="DP480">
            <v>0</v>
          </cell>
          <cell r="DQ480">
            <v>0</v>
          </cell>
          <cell r="DR480">
            <v>0</v>
          </cell>
          <cell r="DS480">
            <v>0</v>
          </cell>
          <cell r="DT480">
            <v>0</v>
          </cell>
          <cell r="DU480">
            <v>0</v>
          </cell>
          <cell r="DV480">
            <v>0</v>
          </cell>
          <cell r="DW480">
            <v>0</v>
          </cell>
          <cell r="DX480">
            <v>0</v>
          </cell>
          <cell r="DY480">
            <v>0</v>
          </cell>
          <cell r="DZ480">
            <v>0</v>
          </cell>
          <cell r="EA480">
            <v>0</v>
          </cell>
          <cell r="EB480">
            <v>0</v>
          </cell>
          <cell r="EC480">
            <v>0</v>
          </cell>
          <cell r="ED480">
            <v>0</v>
          </cell>
          <cell r="EE480">
            <v>0</v>
          </cell>
        </row>
        <row r="481">
          <cell r="F481">
            <v>479.04750999997486</v>
          </cell>
          <cell r="G481">
            <v>235.53813000000082</v>
          </cell>
          <cell r="H481">
            <v>96.107660000008764</v>
          </cell>
          <cell r="I481">
            <v>9.93261999997776</v>
          </cell>
          <cell r="J481">
            <v>0</v>
          </cell>
          <cell r="K481">
            <v>0</v>
          </cell>
          <cell r="L481">
            <v>0</v>
          </cell>
          <cell r="M481">
            <v>0</v>
          </cell>
          <cell r="N481">
            <v>0</v>
          </cell>
          <cell r="O481">
            <v>141.32584000000497</v>
          </cell>
          <cell r="P481">
            <v>224.2897299999895</v>
          </cell>
          <cell r="Q481">
            <v>812.41898999997647</v>
          </cell>
          <cell r="R481">
            <v>1416.8160199997947</v>
          </cell>
          <cell r="S481">
            <v>448.64288999998826</v>
          </cell>
          <cell r="T481">
            <v>177.98552000001655</v>
          </cell>
          <cell r="U481">
            <v>96.625560000000405</v>
          </cell>
          <cell r="V481">
            <v>9.9326099999889266</v>
          </cell>
          <cell r="W481">
            <v>0</v>
          </cell>
          <cell r="X481">
            <v>0</v>
          </cell>
          <cell r="Y481">
            <v>0</v>
          </cell>
          <cell r="Z481">
            <v>0</v>
          </cell>
          <cell r="AA481">
            <v>9.135999999998603</v>
          </cell>
          <cell r="AB481">
            <v>161.37539000000106</v>
          </cell>
          <cell r="AC481">
            <v>247.47750000000815</v>
          </cell>
          <cell r="AD481">
            <v>265.64054999998189</v>
          </cell>
          <cell r="AE481">
            <v>129.87944999989122</v>
          </cell>
          <cell r="AF481">
            <v>106.98874000000069</v>
          </cell>
          <cell r="AG481">
            <v>13.073319999995874</v>
          </cell>
          <cell r="AH481">
            <v>9.8173899999965215</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1817.4128099998925</v>
          </cell>
          <cell r="BS481">
            <v>457.68682999999146</v>
          </cell>
          <cell r="BT481">
            <v>178.48214000000735</v>
          </cell>
          <cell r="BU481">
            <v>59.878850000008242</v>
          </cell>
          <cell r="BV481">
            <v>9.172500000015134</v>
          </cell>
          <cell r="BW481">
            <v>0</v>
          </cell>
          <cell r="BX481">
            <v>0</v>
          </cell>
          <cell r="BY481">
            <v>0</v>
          </cell>
          <cell r="BZ481">
            <v>0</v>
          </cell>
          <cell r="CA481">
            <v>5.8598000000056345</v>
          </cell>
          <cell r="CB481">
            <v>184.7288600000029</v>
          </cell>
          <cell r="CC481">
            <v>165.64423000000534</v>
          </cell>
          <cell r="CD481">
            <v>755.95960000000196</v>
          </cell>
          <cell r="CE481">
            <v>1766.574179999996</v>
          </cell>
          <cell r="CF481">
            <v>443.68740999998408</v>
          </cell>
          <cell r="CG481">
            <v>178.48298000000068</v>
          </cell>
          <cell r="CH481">
            <v>60.172239999999874</v>
          </cell>
          <cell r="CI481">
            <v>0</v>
          </cell>
          <cell r="CJ481">
            <v>0</v>
          </cell>
          <cell r="CK481">
            <v>0</v>
          </cell>
          <cell r="CL481">
            <v>0</v>
          </cell>
          <cell r="CM481">
            <v>0</v>
          </cell>
          <cell r="CN481">
            <v>5.8779999992111698E-2</v>
          </cell>
          <cell r="CO481">
            <v>161.26287999999477</v>
          </cell>
          <cell r="CP481">
            <v>163.91251999998349</v>
          </cell>
          <cell r="CQ481">
            <v>758.99737000002642</v>
          </cell>
          <cell r="CR481">
            <v>1707.9584099999629</v>
          </cell>
          <cell r="CS481">
            <v>404.0567999999912</v>
          </cell>
          <cell r="CT481">
            <v>178.48295999999391</v>
          </cell>
          <cell r="CU481">
            <v>49.419060000000172</v>
          </cell>
          <cell r="CV481">
            <v>0</v>
          </cell>
          <cell r="CW481">
            <v>0</v>
          </cell>
          <cell r="CX481">
            <v>0</v>
          </cell>
          <cell r="CY481">
            <v>0</v>
          </cell>
          <cell r="CZ481">
            <v>0</v>
          </cell>
          <cell r="DA481">
            <v>9.1360100000165403</v>
          </cell>
          <cell r="DB481">
            <v>172.30573000002187</v>
          </cell>
          <cell r="DC481">
            <v>152.92543000000296</v>
          </cell>
          <cell r="DD481">
            <v>741.63242000000901</v>
          </cell>
          <cell r="DE481">
            <v>755.18545999983326</v>
          </cell>
          <cell r="DF481">
            <v>347.21401999998488</v>
          </cell>
          <cell r="DG481">
            <v>186.64327999998932</v>
          </cell>
          <cell r="DH481">
            <v>69.88126999999804</v>
          </cell>
          <cell r="DI481">
            <v>0</v>
          </cell>
          <cell r="DJ481">
            <v>0</v>
          </cell>
          <cell r="DK481">
            <v>0</v>
          </cell>
          <cell r="DL481">
            <v>0</v>
          </cell>
          <cell r="DM481">
            <v>0</v>
          </cell>
          <cell r="DN481">
            <v>0</v>
          </cell>
          <cell r="DO481">
            <v>78.528469999990193</v>
          </cell>
          <cell r="DP481">
            <v>0</v>
          </cell>
          <cell r="DQ481">
            <v>72.918420000001788</v>
          </cell>
          <cell r="DR481">
            <v>107.65177000011317</v>
          </cell>
          <cell r="DS481">
            <v>0</v>
          </cell>
          <cell r="DT481">
            <v>0</v>
          </cell>
          <cell r="DU481">
            <v>9.8173700000043027</v>
          </cell>
          <cell r="DV481">
            <v>0</v>
          </cell>
          <cell r="DW481">
            <v>0</v>
          </cell>
          <cell r="DX481">
            <v>0</v>
          </cell>
          <cell r="DY481">
            <v>0</v>
          </cell>
          <cell r="DZ481">
            <v>0</v>
          </cell>
          <cell r="EA481">
            <v>0</v>
          </cell>
          <cell r="EB481">
            <v>83.98587000000407</v>
          </cell>
          <cell r="EC481">
            <v>0</v>
          </cell>
          <cell r="ED481">
            <v>13.848529999988386</v>
          </cell>
          <cell r="EE481">
            <v>0</v>
          </cell>
        </row>
        <row r="482">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0</v>
          </cell>
          <cell r="CB482">
            <v>0</v>
          </cell>
          <cell r="CC482">
            <v>0</v>
          </cell>
          <cell r="CD482">
            <v>0</v>
          </cell>
          <cell r="CE482">
            <v>0</v>
          </cell>
          <cell r="CF482">
            <v>0</v>
          </cell>
          <cell r="CG482">
            <v>0</v>
          </cell>
          <cell r="CH482">
            <v>0</v>
          </cell>
          <cell r="CI482">
            <v>0</v>
          </cell>
          <cell r="CJ482">
            <v>0</v>
          </cell>
          <cell r="CK482">
            <v>0</v>
          </cell>
          <cell r="CL482">
            <v>0</v>
          </cell>
          <cell r="CM482">
            <v>0</v>
          </cell>
          <cell r="CN482">
            <v>0</v>
          </cell>
          <cell r="CO482">
            <v>0</v>
          </cell>
          <cell r="CP482">
            <v>0</v>
          </cell>
          <cell r="CQ482">
            <v>0</v>
          </cell>
          <cell r="CR482">
            <v>0</v>
          </cell>
          <cell r="CS482">
            <v>0</v>
          </cell>
          <cell r="CT482">
            <v>0</v>
          </cell>
          <cell r="CU482">
            <v>0</v>
          </cell>
          <cell r="CV482">
            <v>0</v>
          </cell>
          <cell r="CW482">
            <v>0</v>
          </cell>
          <cell r="CX482">
            <v>0</v>
          </cell>
          <cell r="CY482">
            <v>0</v>
          </cell>
          <cell r="CZ482">
            <v>0</v>
          </cell>
          <cell r="DA482">
            <v>0</v>
          </cell>
          <cell r="DB482">
            <v>0</v>
          </cell>
          <cell r="DC482">
            <v>0</v>
          </cell>
          <cell r="DD482">
            <v>0</v>
          </cell>
          <cell r="DE482">
            <v>0</v>
          </cell>
          <cell r="DF482">
            <v>0</v>
          </cell>
          <cell r="DG482">
            <v>0</v>
          </cell>
          <cell r="DH482">
            <v>0</v>
          </cell>
          <cell r="DI482">
            <v>0</v>
          </cell>
          <cell r="DJ482">
            <v>0</v>
          </cell>
          <cell r="DK482">
            <v>0</v>
          </cell>
          <cell r="DL482">
            <v>0</v>
          </cell>
          <cell r="DM482">
            <v>0</v>
          </cell>
          <cell r="DN482">
            <v>0</v>
          </cell>
          <cell r="DO482">
            <v>0</v>
          </cell>
          <cell r="DP482">
            <v>0</v>
          </cell>
          <cell r="DQ482">
            <v>0</v>
          </cell>
          <cell r="DR482">
            <v>0</v>
          </cell>
          <cell r="DS482">
            <v>0</v>
          </cell>
          <cell r="DT482">
            <v>0</v>
          </cell>
          <cell r="DU482">
            <v>0</v>
          </cell>
          <cell r="DV482">
            <v>0</v>
          </cell>
          <cell r="DW482">
            <v>0</v>
          </cell>
          <cell r="DX482">
            <v>0</v>
          </cell>
          <cell r="DY482">
            <v>0</v>
          </cell>
          <cell r="DZ482">
            <v>0</v>
          </cell>
          <cell r="EA482">
            <v>0</v>
          </cell>
          <cell r="EB482">
            <v>0</v>
          </cell>
          <cell r="EC482">
            <v>0</v>
          </cell>
          <cell r="ED482">
            <v>0</v>
          </cell>
          <cell r="EE482">
            <v>0</v>
          </cell>
        </row>
        <row r="483">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0</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0</v>
          </cell>
          <cell r="EB483">
            <v>0</v>
          </cell>
          <cell r="EC483">
            <v>0</v>
          </cell>
          <cell r="ED483">
            <v>0</v>
          </cell>
          <cell r="EE483">
            <v>0</v>
          </cell>
        </row>
        <row r="484">
          <cell r="F484">
            <v>1776.3631779993884</v>
          </cell>
          <cell r="G484">
            <v>920.3278260002844</v>
          </cell>
          <cell r="H484">
            <v>996.90219299960881</v>
          </cell>
          <cell r="I484">
            <v>479.36035300022922</v>
          </cell>
          <cell r="J484">
            <v>307.65397399989888</v>
          </cell>
          <cell r="K484">
            <v>103.61780549958348</v>
          </cell>
          <cell r="L484">
            <v>-171.85092599969357</v>
          </cell>
          <cell r="M484">
            <v>-655.87888700002804</v>
          </cell>
          <cell r="N484">
            <v>49.298762999940664</v>
          </cell>
          <cell r="O484">
            <v>429.26550500048324</v>
          </cell>
          <cell r="P484">
            <v>1095.4789380002767</v>
          </cell>
          <cell r="Q484">
            <v>1310.7172219995409</v>
          </cell>
          <cell r="R484">
            <v>5068.6597949936986</v>
          </cell>
          <cell r="S484">
            <v>1122.652560999617</v>
          </cell>
          <cell r="T484">
            <v>879.75886299973354</v>
          </cell>
          <cell r="U484">
            <v>876.38060700008646</v>
          </cell>
          <cell r="V484">
            <v>368.45431199949235</v>
          </cell>
          <cell r="W484">
            <v>98.002826999872923</v>
          </cell>
          <cell r="X484">
            <v>18.961997000034899</v>
          </cell>
          <cell r="Y484">
            <v>-196.84212800022215</v>
          </cell>
          <cell r="Z484">
            <v>-269.47431099973619</v>
          </cell>
          <cell r="AA484">
            <v>76.06252000015229</v>
          </cell>
          <cell r="AB484">
            <v>359.24740100000054</v>
          </cell>
          <cell r="AC484">
            <v>772.94758799951524</v>
          </cell>
          <cell r="AD484">
            <v>962.507558000274</v>
          </cell>
          <cell r="AE484">
            <v>3819.376616999507</v>
          </cell>
          <cell r="AF484">
            <v>960.84052400011569</v>
          </cell>
          <cell r="AG484">
            <v>570.63442200026475</v>
          </cell>
          <cell r="AH484">
            <v>704.98872800031677</v>
          </cell>
          <cell r="AI484">
            <v>558.47922099987045</v>
          </cell>
          <cell r="AJ484">
            <v>156.43741999962367</v>
          </cell>
          <cell r="AK484">
            <v>29.094756999984384</v>
          </cell>
          <cell r="AL484">
            <v>-140.9790450008586</v>
          </cell>
          <cell r="AM484">
            <v>-254.57356399996206</v>
          </cell>
          <cell r="AN484">
            <v>74.413623000029474</v>
          </cell>
          <cell r="AO484">
            <v>283.16252999985591</v>
          </cell>
          <cell r="AP484">
            <v>334.62488200003281</v>
          </cell>
          <cell r="AQ484">
            <v>542.25311900023371</v>
          </cell>
          <cell r="AR484">
            <v>3380.558713003993</v>
          </cell>
          <cell r="AS484">
            <v>692.57488400023431</v>
          </cell>
          <cell r="AT484">
            <v>495.12624499946833</v>
          </cell>
          <cell r="AU484">
            <v>580.34056899975985</v>
          </cell>
          <cell r="AV484">
            <v>454.90240600006655</v>
          </cell>
          <cell r="AW484">
            <v>95.45294600003399</v>
          </cell>
          <cell r="AX484">
            <v>78.771274999715388</v>
          </cell>
          <cell r="AY484">
            <v>-116.34449499985203</v>
          </cell>
          <cell r="AZ484">
            <v>-276.12182600004598</v>
          </cell>
          <cell r="BA484">
            <v>130.92035400029272</v>
          </cell>
          <cell r="BB484">
            <v>294.9851090000011</v>
          </cell>
          <cell r="BC484">
            <v>432.29533999972045</v>
          </cell>
          <cell r="BD484">
            <v>517.65590600017458</v>
          </cell>
          <cell r="BE484">
            <v>2068.4889650046825</v>
          </cell>
          <cell r="BF484">
            <v>648.46181800030172</v>
          </cell>
          <cell r="BG484">
            <v>623.42918099975213</v>
          </cell>
          <cell r="BH484">
            <v>518.62823900021613</v>
          </cell>
          <cell r="BI484">
            <v>636.80415500001982</v>
          </cell>
          <cell r="BJ484">
            <v>60.928720999974757</v>
          </cell>
          <cell r="BK484">
            <v>-57.285439999774098</v>
          </cell>
          <cell r="BL484">
            <v>-49.653657000046223</v>
          </cell>
          <cell r="BM484">
            <v>-217.61682399967685</v>
          </cell>
          <cell r="BN484">
            <v>175.91458799969405</v>
          </cell>
          <cell r="BO484">
            <v>352.23753500031307</v>
          </cell>
          <cell r="BP484">
            <v>497.50894400058314</v>
          </cell>
          <cell r="BQ484">
            <v>-1120.8682949999347</v>
          </cell>
          <cell r="BR484">
            <v>3050.4882999993861</v>
          </cell>
          <cell r="BS484">
            <v>560.70733999973163</v>
          </cell>
          <cell r="BT484">
            <v>338.23768999986351</v>
          </cell>
          <cell r="BU484">
            <v>444.51960999984294</v>
          </cell>
          <cell r="BV484">
            <v>472.03240000014193</v>
          </cell>
          <cell r="BW484">
            <v>-18.041020000120625</v>
          </cell>
          <cell r="BX484">
            <v>72.527280000038445</v>
          </cell>
          <cell r="BY484">
            <v>10.048110000323504</v>
          </cell>
          <cell r="BZ484">
            <v>-117.87993999989703</v>
          </cell>
          <cell r="CA484">
            <v>120.1612699998077</v>
          </cell>
          <cell r="CB484">
            <v>207.81263999966905</v>
          </cell>
          <cell r="CC484">
            <v>277.60743999993429</v>
          </cell>
          <cell r="CD484">
            <v>682.75548000028357</v>
          </cell>
          <cell r="CE484">
            <v>2281.3109669983387</v>
          </cell>
          <cell r="CF484">
            <v>414.40825999993831</v>
          </cell>
          <cell r="CG484">
            <v>306.23820999963209</v>
          </cell>
          <cell r="CH484">
            <v>388.00378700019792</v>
          </cell>
          <cell r="CI484">
            <v>293.60740999970585</v>
          </cell>
          <cell r="CJ484">
            <v>30.289330000057817</v>
          </cell>
          <cell r="CK484">
            <v>85.119549999944866</v>
          </cell>
          <cell r="CL484">
            <v>-90.198610000312328</v>
          </cell>
          <cell r="CM484">
            <v>-128.80776999983937</v>
          </cell>
          <cell r="CN484">
            <v>-40.63821000023745</v>
          </cell>
          <cell r="CO484">
            <v>193.41479999991134</v>
          </cell>
          <cell r="CP484">
            <v>209.06496999994852</v>
          </cell>
          <cell r="CQ484">
            <v>620.8092399998568</v>
          </cell>
          <cell r="CR484">
            <v>2637.8299100026488</v>
          </cell>
          <cell r="CS484">
            <v>378.52098999964073</v>
          </cell>
          <cell r="CT484">
            <v>228.99780999985524</v>
          </cell>
          <cell r="CU484">
            <v>343.35040999995545</v>
          </cell>
          <cell r="CV484">
            <v>436.96362000051886</v>
          </cell>
          <cell r="CW484">
            <v>75.23285000002943</v>
          </cell>
          <cell r="CX484">
            <v>-53.874949999619275</v>
          </cell>
          <cell r="CY484">
            <v>-20.946980000007898</v>
          </cell>
          <cell r="CZ484">
            <v>-30.333800000138581</v>
          </cell>
          <cell r="DA484">
            <v>72.386340000201017</v>
          </cell>
          <cell r="DB484">
            <v>228.13487999979407</v>
          </cell>
          <cell r="DC484">
            <v>303.1680299998261</v>
          </cell>
          <cell r="DD484">
            <v>676.23071000026539</v>
          </cell>
          <cell r="DE484">
            <v>2557.5935830026865</v>
          </cell>
          <cell r="DF484">
            <v>356.87179799983278</v>
          </cell>
          <cell r="DG484">
            <v>530.23426999989897</v>
          </cell>
          <cell r="DH484">
            <v>489.26540000014938</v>
          </cell>
          <cell r="DI484">
            <v>551.93814999982715</v>
          </cell>
          <cell r="DJ484">
            <v>186.09531500004232</v>
          </cell>
          <cell r="DK484">
            <v>120.1960699998308</v>
          </cell>
          <cell r="DL484">
            <v>43.661820000037551</v>
          </cell>
          <cell r="DM484">
            <v>9.5636100000701845</v>
          </cell>
          <cell r="DN484">
            <v>85.712850000243634</v>
          </cell>
          <cell r="DO484">
            <v>200.03435699990951</v>
          </cell>
          <cell r="DP484">
            <v>-44.518689999822527</v>
          </cell>
          <cell r="DQ484">
            <v>28.538632999639958</v>
          </cell>
          <cell r="DR484">
            <v>365.25221600010991</v>
          </cell>
          <cell r="DS484">
            <v>0.23183000017888844</v>
          </cell>
          <cell r="DT484">
            <v>59.50093000009656</v>
          </cell>
          <cell r="DU484">
            <v>-13.068669999949634</v>
          </cell>
          <cell r="DV484">
            <v>53.360109999775887</v>
          </cell>
          <cell r="DW484">
            <v>1.6712100002914667</v>
          </cell>
          <cell r="DX484">
            <v>23.528290000045672</v>
          </cell>
          <cell r="DY484">
            <v>-4.4113800001796335</v>
          </cell>
          <cell r="DZ484">
            <v>4.0441999998874962</v>
          </cell>
          <cell r="EA484">
            <v>80.787630000151694</v>
          </cell>
          <cell r="EB484">
            <v>108.87889999966137</v>
          </cell>
          <cell r="EC484">
            <v>-0.17469000024721026</v>
          </cell>
          <cell r="ED484">
            <v>50.903856000164524</v>
          </cell>
          <cell r="EE484">
            <v>0</v>
          </cell>
        </row>
        <row r="485">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0</v>
          </cell>
          <cell r="CB485">
            <v>0</v>
          </cell>
          <cell r="CC485">
            <v>0</v>
          </cell>
          <cell r="CD485">
            <v>0</v>
          </cell>
          <cell r="CE485">
            <v>0</v>
          </cell>
          <cell r="CF485">
            <v>0</v>
          </cell>
          <cell r="CG485">
            <v>0</v>
          </cell>
          <cell r="CH485">
            <v>0</v>
          </cell>
          <cell r="CI485">
            <v>0</v>
          </cell>
          <cell r="CJ485">
            <v>0</v>
          </cell>
          <cell r="CK485">
            <v>0</v>
          </cell>
          <cell r="CL485">
            <v>0</v>
          </cell>
          <cell r="CM485">
            <v>0</v>
          </cell>
          <cell r="CN485">
            <v>0</v>
          </cell>
          <cell r="CO485">
            <v>0</v>
          </cell>
          <cell r="CP485">
            <v>0</v>
          </cell>
          <cell r="CQ485">
            <v>0</v>
          </cell>
          <cell r="CR485">
            <v>0</v>
          </cell>
          <cell r="CS485">
            <v>0</v>
          </cell>
          <cell r="CT485">
            <v>0</v>
          </cell>
          <cell r="CU485">
            <v>0</v>
          </cell>
          <cell r="CV485">
            <v>0</v>
          </cell>
          <cell r="CW485">
            <v>0</v>
          </cell>
          <cell r="CX485">
            <v>0</v>
          </cell>
          <cell r="CY485">
            <v>0</v>
          </cell>
          <cell r="CZ485">
            <v>0</v>
          </cell>
          <cell r="DA485">
            <v>0</v>
          </cell>
          <cell r="DB485">
            <v>0</v>
          </cell>
          <cell r="DC485">
            <v>0</v>
          </cell>
          <cell r="DD485">
            <v>0</v>
          </cell>
          <cell r="DE485">
            <v>0</v>
          </cell>
          <cell r="DF485">
            <v>0</v>
          </cell>
          <cell r="DG485">
            <v>0</v>
          </cell>
          <cell r="DH485">
            <v>0</v>
          </cell>
          <cell r="DI485">
            <v>0</v>
          </cell>
          <cell r="DJ485">
            <v>0</v>
          </cell>
          <cell r="DK485">
            <v>0</v>
          </cell>
          <cell r="DL485">
            <v>0</v>
          </cell>
          <cell r="DM485">
            <v>0</v>
          </cell>
          <cell r="DN485">
            <v>0</v>
          </cell>
          <cell r="DO485">
            <v>0</v>
          </cell>
          <cell r="DP485">
            <v>0</v>
          </cell>
          <cell r="DQ485">
            <v>0</v>
          </cell>
          <cell r="DR485">
            <v>0</v>
          </cell>
          <cell r="DS485">
            <v>0</v>
          </cell>
          <cell r="DT485">
            <v>0</v>
          </cell>
          <cell r="DU485">
            <v>0</v>
          </cell>
          <cell r="DV485">
            <v>0</v>
          </cell>
          <cell r="DW485">
            <v>0</v>
          </cell>
          <cell r="DX485">
            <v>0</v>
          </cell>
          <cell r="DY485">
            <v>0</v>
          </cell>
          <cell r="DZ485">
            <v>0</v>
          </cell>
          <cell r="EA485">
            <v>0</v>
          </cell>
          <cell r="EB485">
            <v>0</v>
          </cell>
          <cell r="EC485">
            <v>0</v>
          </cell>
          <cell r="ED485">
            <v>0</v>
          </cell>
          <cell r="EE485">
            <v>0</v>
          </cell>
        </row>
        <row r="486">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0</v>
          </cell>
          <cell r="CB486">
            <v>0</v>
          </cell>
          <cell r="CC486">
            <v>0</v>
          </cell>
          <cell r="CD486">
            <v>0</v>
          </cell>
          <cell r="CE486">
            <v>0</v>
          </cell>
          <cell r="CF486">
            <v>0</v>
          </cell>
          <cell r="CG486">
            <v>0</v>
          </cell>
          <cell r="CH486">
            <v>0</v>
          </cell>
          <cell r="CI486">
            <v>0</v>
          </cell>
          <cell r="CJ486">
            <v>0</v>
          </cell>
          <cell r="CK486">
            <v>0</v>
          </cell>
          <cell r="CL486">
            <v>0</v>
          </cell>
          <cell r="CM486">
            <v>0</v>
          </cell>
          <cell r="CN486">
            <v>0</v>
          </cell>
          <cell r="CO486">
            <v>0</v>
          </cell>
          <cell r="CP486">
            <v>0</v>
          </cell>
          <cell r="CQ486">
            <v>0</v>
          </cell>
          <cell r="CR486">
            <v>0</v>
          </cell>
          <cell r="CS486">
            <v>0</v>
          </cell>
          <cell r="CT486">
            <v>0</v>
          </cell>
          <cell r="CU486">
            <v>0</v>
          </cell>
          <cell r="CV486">
            <v>0</v>
          </cell>
          <cell r="CW486">
            <v>0</v>
          </cell>
          <cell r="CX486">
            <v>0</v>
          </cell>
          <cell r="CY486">
            <v>0</v>
          </cell>
          <cell r="CZ486">
            <v>0</v>
          </cell>
          <cell r="DA486">
            <v>0</v>
          </cell>
          <cell r="DB486">
            <v>0</v>
          </cell>
          <cell r="DC486">
            <v>0</v>
          </cell>
          <cell r="DD486">
            <v>0</v>
          </cell>
          <cell r="DE486">
            <v>0</v>
          </cell>
          <cell r="DF486">
            <v>0</v>
          </cell>
          <cell r="DG486">
            <v>0</v>
          </cell>
          <cell r="DH486">
            <v>0</v>
          </cell>
          <cell r="DI486">
            <v>0</v>
          </cell>
          <cell r="DJ486">
            <v>0</v>
          </cell>
          <cell r="DK486">
            <v>0</v>
          </cell>
          <cell r="DL486">
            <v>0</v>
          </cell>
          <cell r="DM486">
            <v>0</v>
          </cell>
          <cell r="DN486">
            <v>0</v>
          </cell>
          <cell r="DO486">
            <v>0</v>
          </cell>
          <cell r="DP486">
            <v>0</v>
          </cell>
          <cell r="DQ486">
            <v>0</v>
          </cell>
          <cell r="DR486">
            <v>0</v>
          </cell>
          <cell r="DS486">
            <v>0</v>
          </cell>
          <cell r="DT486">
            <v>0</v>
          </cell>
          <cell r="DU486">
            <v>0</v>
          </cell>
          <cell r="DV486">
            <v>0</v>
          </cell>
          <cell r="DW486">
            <v>0</v>
          </cell>
          <cell r="DX486">
            <v>0</v>
          </cell>
          <cell r="DY486">
            <v>0</v>
          </cell>
          <cell r="DZ486">
            <v>0</v>
          </cell>
          <cell r="EA486">
            <v>0</v>
          </cell>
          <cell r="EB486">
            <v>0</v>
          </cell>
          <cell r="EC486">
            <v>0</v>
          </cell>
          <cell r="ED486">
            <v>0</v>
          </cell>
          <cell r="EE486">
            <v>0</v>
          </cell>
        </row>
        <row r="487">
          <cell r="F487">
            <v>109.85969000001205</v>
          </cell>
          <cell r="G487">
            <v>2.4297899999946821</v>
          </cell>
          <cell r="H487">
            <v>134.20568000001367</v>
          </cell>
          <cell r="I487">
            <v>117.13508999999613</v>
          </cell>
          <cell r="J487">
            <v>0</v>
          </cell>
          <cell r="K487">
            <v>38.700329999992391</v>
          </cell>
          <cell r="L487">
            <v>26.569049999990966</v>
          </cell>
          <cell r="M487">
            <v>-9.8328200000105426</v>
          </cell>
          <cell r="N487">
            <v>65.037450000003446</v>
          </cell>
          <cell r="O487">
            <v>21.328100000013364</v>
          </cell>
          <cell r="P487">
            <v>33.873959999997169</v>
          </cell>
          <cell r="Q487">
            <v>101.02149999997346</v>
          </cell>
          <cell r="R487">
            <v>728.88945000013337</v>
          </cell>
          <cell r="S487">
            <v>278.84385999996448</v>
          </cell>
          <cell r="T487">
            <v>92.566030000016326</v>
          </cell>
          <cell r="U487">
            <v>195.50790999998571</v>
          </cell>
          <cell r="V487">
            <v>19.857120000000577</v>
          </cell>
          <cell r="W487">
            <v>0</v>
          </cell>
          <cell r="X487">
            <v>6.4412200000006123</v>
          </cell>
          <cell r="Y487">
            <v>26.795120000024326</v>
          </cell>
          <cell r="Z487">
            <v>0.50025000004097819</v>
          </cell>
          <cell r="AA487">
            <v>73.237710000015795</v>
          </cell>
          <cell r="AB487">
            <v>8.929470000002766</v>
          </cell>
          <cell r="AC487">
            <v>1.1972999999998137</v>
          </cell>
          <cell r="AD487">
            <v>25.013460000016494</v>
          </cell>
          <cell r="AE487">
            <v>653.16652000043541</v>
          </cell>
          <cell r="AF487">
            <v>73.448159999999916</v>
          </cell>
          <cell r="AG487">
            <v>100.72230999998283</v>
          </cell>
          <cell r="AH487">
            <v>188.91224000003422</v>
          </cell>
          <cell r="AI487">
            <v>154.71951000002446</v>
          </cell>
          <cell r="AJ487">
            <v>0</v>
          </cell>
          <cell r="AK487">
            <v>0</v>
          </cell>
          <cell r="AL487">
            <v>15.022500000020955</v>
          </cell>
          <cell r="AM487">
            <v>7.9017400000011548</v>
          </cell>
          <cell r="AN487">
            <v>33.005010000022594</v>
          </cell>
          <cell r="AO487">
            <v>35.676040000020294</v>
          </cell>
          <cell r="AP487">
            <v>49.71095000000787</v>
          </cell>
          <cell r="AQ487">
            <v>-5.9519400000281166</v>
          </cell>
          <cell r="AR487">
            <v>607.52764999959618</v>
          </cell>
          <cell r="AS487">
            <v>66.79769999999553</v>
          </cell>
          <cell r="AT487">
            <v>-4.8479599999845959</v>
          </cell>
          <cell r="AU487">
            <v>149.76447999995435</v>
          </cell>
          <cell r="AV487">
            <v>143.07461999997031</v>
          </cell>
          <cell r="AW487">
            <v>2.2848000000012689</v>
          </cell>
          <cell r="AX487">
            <v>37.262990000002901</v>
          </cell>
          <cell r="AY487">
            <v>36.64692999998806</v>
          </cell>
          <cell r="AZ487">
            <v>8.6313000000081956</v>
          </cell>
          <cell r="BA487">
            <v>95.440349999989849</v>
          </cell>
          <cell r="BB487">
            <v>35.269209999998566</v>
          </cell>
          <cell r="BC487">
            <v>54.63234999999986</v>
          </cell>
          <cell r="BD487">
            <v>-17.429119999986142</v>
          </cell>
          <cell r="BE487">
            <v>569.91569000016898</v>
          </cell>
          <cell r="BF487">
            <v>64.20795999999973</v>
          </cell>
          <cell r="BG487">
            <v>4.7483899999933783</v>
          </cell>
          <cell r="BH487">
            <v>204.40257999999449</v>
          </cell>
          <cell r="BI487">
            <v>145.15208999998868</v>
          </cell>
          <cell r="BJ487">
            <v>8.1142600000002858</v>
          </cell>
          <cell r="BK487">
            <v>-27.241630000004079</v>
          </cell>
          <cell r="BL487">
            <v>54.884900000004563</v>
          </cell>
          <cell r="BM487">
            <v>-13.168949999962933</v>
          </cell>
          <cell r="BN487">
            <v>72.736949999991339</v>
          </cell>
          <cell r="BO487">
            <v>39.080310000019381</v>
          </cell>
          <cell r="BP487">
            <v>19.432059999991907</v>
          </cell>
          <cell r="BQ487">
            <v>-2.4332299999950919</v>
          </cell>
          <cell r="BR487">
            <v>353.24534000037238</v>
          </cell>
          <cell r="BS487">
            <v>36.937469999946188</v>
          </cell>
          <cell r="BT487">
            <v>-13.817520000011427</v>
          </cell>
          <cell r="BU487">
            <v>104.73837999999523</v>
          </cell>
          <cell r="BV487">
            <v>115.29056999995373</v>
          </cell>
          <cell r="BW487">
            <v>0</v>
          </cell>
          <cell r="BX487">
            <v>39.216050000002724</v>
          </cell>
          <cell r="BY487">
            <v>-18.420830000017304</v>
          </cell>
          <cell r="BZ487">
            <v>-3.4142599999904633</v>
          </cell>
          <cell r="CA487">
            <v>56.709229999978561</v>
          </cell>
          <cell r="CB487">
            <v>13.404699999984587</v>
          </cell>
          <cell r="CC487">
            <v>22.60154999999213</v>
          </cell>
          <cell r="CD487">
            <v>0</v>
          </cell>
          <cell r="CE487">
            <v>673.12880000006407</v>
          </cell>
          <cell r="CF487">
            <v>0</v>
          </cell>
          <cell r="CG487">
            <v>-16.218370000016876</v>
          </cell>
          <cell r="CH487">
            <v>22.742270000017015</v>
          </cell>
          <cell r="CI487">
            <v>176.07498000000487</v>
          </cell>
          <cell r="CJ487">
            <v>0</v>
          </cell>
          <cell r="CK487">
            <v>510.52290000001085</v>
          </cell>
          <cell r="CL487">
            <v>-17.29435999999987</v>
          </cell>
          <cell r="CM487">
            <v>1.3480799999670126</v>
          </cell>
          <cell r="CN487">
            <v>24.623069999972358</v>
          </cell>
          <cell r="CO487">
            <v>-4.5370899999979883</v>
          </cell>
          <cell r="CP487">
            <v>9.5393800000019837</v>
          </cell>
          <cell r="CQ487">
            <v>-33.672060000011697</v>
          </cell>
          <cell r="CR487">
            <v>204.55202000029385</v>
          </cell>
          <cell r="CS487">
            <v>0.25843000004533678</v>
          </cell>
          <cell r="CT487">
            <v>30.052079999994021</v>
          </cell>
          <cell r="CU487">
            <v>-2.7869499999796972</v>
          </cell>
          <cell r="CV487">
            <v>118.23667000001296</v>
          </cell>
          <cell r="CW487">
            <v>0</v>
          </cell>
          <cell r="CX487">
            <v>51.187309999993886</v>
          </cell>
          <cell r="CY487">
            <v>-21.706750000012107</v>
          </cell>
          <cell r="CZ487">
            <v>31.488509999995586</v>
          </cell>
          <cell r="DA487">
            <v>19.760349999996834</v>
          </cell>
          <cell r="DB487">
            <v>0.87348999999812804</v>
          </cell>
          <cell r="DC487">
            <v>5.5525400000042282</v>
          </cell>
          <cell r="DD487">
            <v>-28.36366000000271</v>
          </cell>
          <cell r="DE487">
            <v>-19.705240000039339</v>
          </cell>
          <cell r="DF487">
            <v>15.826600000000326</v>
          </cell>
          <cell r="DG487">
            <v>6.019060000020545</v>
          </cell>
          <cell r="DH487">
            <v>20.392909999995027</v>
          </cell>
          <cell r="DI487">
            <v>-7.2677200000034645</v>
          </cell>
          <cell r="DJ487">
            <v>0</v>
          </cell>
          <cell r="DK487">
            <v>6.4392700000025798</v>
          </cell>
          <cell r="DL487">
            <v>12.570019999984652</v>
          </cell>
          <cell r="DM487">
            <v>-26.512489999993704</v>
          </cell>
          <cell r="DN487">
            <v>-39.555359999998473</v>
          </cell>
          <cell r="DO487">
            <v>-7.6175299999886192</v>
          </cell>
          <cell r="DP487">
            <v>0</v>
          </cell>
          <cell r="DQ487">
            <v>0</v>
          </cell>
          <cell r="DR487">
            <v>37.241230000276119</v>
          </cell>
          <cell r="DS487">
            <v>0</v>
          </cell>
          <cell r="DT487">
            <v>0</v>
          </cell>
          <cell r="DU487">
            <v>-24.626690000004601</v>
          </cell>
          <cell r="DV487">
            <v>6.2514899999951012</v>
          </cell>
          <cell r="DW487">
            <v>0</v>
          </cell>
          <cell r="DX487">
            <v>17.872060000008787</v>
          </cell>
          <cell r="DY487">
            <v>0</v>
          </cell>
          <cell r="DZ487">
            <v>-6.7991299999994226</v>
          </cell>
          <cell r="EA487">
            <v>40.143180000013672</v>
          </cell>
          <cell r="EB487">
            <v>4.4003200000151992</v>
          </cell>
          <cell r="EC487">
            <v>0</v>
          </cell>
          <cell r="ED487">
            <v>0</v>
          </cell>
          <cell r="EE487">
            <v>0</v>
          </cell>
        </row>
        <row r="488">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0</v>
          </cell>
          <cell r="CB488">
            <v>0</v>
          </cell>
          <cell r="CC488">
            <v>0</v>
          </cell>
          <cell r="CD488">
            <v>0</v>
          </cell>
          <cell r="CE488">
            <v>0</v>
          </cell>
          <cell r="CF488">
            <v>0</v>
          </cell>
          <cell r="CG488">
            <v>0</v>
          </cell>
          <cell r="CH488">
            <v>0</v>
          </cell>
          <cell r="CI488">
            <v>0</v>
          </cell>
          <cell r="CJ488">
            <v>0</v>
          </cell>
          <cell r="CK488">
            <v>0</v>
          </cell>
          <cell r="CL488">
            <v>0</v>
          </cell>
          <cell r="CM488">
            <v>0</v>
          </cell>
          <cell r="CN488">
            <v>0</v>
          </cell>
          <cell r="CO488">
            <v>0</v>
          </cell>
          <cell r="CP488">
            <v>0</v>
          </cell>
          <cell r="CQ488">
            <v>0</v>
          </cell>
          <cell r="CR488">
            <v>0</v>
          </cell>
          <cell r="CS488">
            <v>0</v>
          </cell>
          <cell r="CT488">
            <v>0</v>
          </cell>
          <cell r="CU488">
            <v>0</v>
          </cell>
          <cell r="CV488">
            <v>0</v>
          </cell>
          <cell r="CW488">
            <v>0</v>
          </cell>
          <cell r="CX488">
            <v>0</v>
          </cell>
          <cell r="CY488">
            <v>0</v>
          </cell>
          <cell r="CZ488">
            <v>0</v>
          </cell>
          <cell r="DA488">
            <v>0</v>
          </cell>
          <cell r="DB488">
            <v>0</v>
          </cell>
          <cell r="DC488">
            <v>0</v>
          </cell>
          <cell r="DD488">
            <v>0</v>
          </cell>
          <cell r="DE488">
            <v>0</v>
          </cell>
          <cell r="DF488">
            <v>0</v>
          </cell>
          <cell r="DG488">
            <v>0</v>
          </cell>
          <cell r="DH488">
            <v>0</v>
          </cell>
          <cell r="DI488">
            <v>0</v>
          </cell>
          <cell r="DJ488">
            <v>0</v>
          </cell>
          <cell r="DK488">
            <v>0</v>
          </cell>
          <cell r="DL488">
            <v>0</v>
          </cell>
          <cell r="DM488">
            <v>0</v>
          </cell>
          <cell r="DN488">
            <v>0</v>
          </cell>
          <cell r="DO488">
            <v>0</v>
          </cell>
          <cell r="DP488">
            <v>0</v>
          </cell>
          <cell r="DQ488">
            <v>0</v>
          </cell>
          <cell r="DR488">
            <v>0</v>
          </cell>
          <cell r="DS488">
            <v>0</v>
          </cell>
          <cell r="DT488">
            <v>0</v>
          </cell>
          <cell r="DU488">
            <v>0</v>
          </cell>
          <cell r="DV488">
            <v>0</v>
          </cell>
          <cell r="DW488">
            <v>0</v>
          </cell>
          <cell r="DX488">
            <v>0</v>
          </cell>
          <cell r="DY488">
            <v>0</v>
          </cell>
          <cell r="DZ488">
            <v>0</v>
          </cell>
          <cell r="EA488">
            <v>0</v>
          </cell>
          <cell r="EB488">
            <v>0</v>
          </cell>
          <cell r="EC488">
            <v>0</v>
          </cell>
          <cell r="ED488">
            <v>0</v>
          </cell>
          <cell r="EE488">
            <v>0</v>
          </cell>
        </row>
        <row r="489">
          <cell r="F489">
            <v>130.50914000003831</v>
          </cell>
          <cell r="G489">
            <v>84.012443999992684</v>
          </cell>
          <cell r="H489">
            <v>44.942769999994198</v>
          </cell>
          <cell r="I489">
            <v>0</v>
          </cell>
          <cell r="J489">
            <v>3.6557999999786261E-2</v>
          </cell>
          <cell r="K489">
            <v>-31.205847000004724</v>
          </cell>
          <cell r="L489">
            <v>-0.16590299992822111</v>
          </cell>
          <cell r="M489">
            <v>-9.0553299999446608</v>
          </cell>
          <cell r="N489">
            <v>6.5489500000257976</v>
          </cell>
          <cell r="O489">
            <v>9.0231799999892246</v>
          </cell>
          <cell r="P489">
            <v>120.68134599999757</v>
          </cell>
          <cell r="Q489">
            <v>80.140526000002865</v>
          </cell>
          <cell r="R489">
            <v>690.05306799989194</v>
          </cell>
          <cell r="S489">
            <v>130.89085999998497</v>
          </cell>
          <cell r="T489">
            <v>420.87976800001343</v>
          </cell>
          <cell r="U489">
            <v>79.426420000003418</v>
          </cell>
          <cell r="V489">
            <v>0</v>
          </cell>
          <cell r="W489">
            <v>0</v>
          </cell>
          <cell r="X489">
            <v>-41.272717999992892</v>
          </cell>
          <cell r="Y489">
            <v>5.1454939999966882</v>
          </cell>
          <cell r="Z489">
            <v>-5.1446679999353364</v>
          </cell>
          <cell r="AA489">
            <v>18.767410000029486</v>
          </cell>
          <cell r="AB489">
            <v>17.875300000014249</v>
          </cell>
          <cell r="AC489">
            <v>63.485202000010759</v>
          </cell>
          <cell r="AD489">
            <v>0</v>
          </cell>
          <cell r="AE489">
            <v>135.41684899968095</v>
          </cell>
          <cell r="AF489">
            <v>0</v>
          </cell>
          <cell r="AG489">
            <v>0</v>
          </cell>
          <cell r="AH489">
            <v>0</v>
          </cell>
          <cell r="AI489">
            <v>0</v>
          </cell>
          <cell r="AJ489">
            <v>0</v>
          </cell>
          <cell r="AK489">
            <v>-44.250070000009146</v>
          </cell>
          <cell r="AL489">
            <v>14.355690999946091</v>
          </cell>
          <cell r="AM489">
            <v>12.41220100002829</v>
          </cell>
          <cell r="AN489">
            <v>68.807256999949459</v>
          </cell>
          <cell r="AO489">
            <v>22.319489999994403</v>
          </cell>
          <cell r="AP489">
            <v>55.772280000004685</v>
          </cell>
          <cell r="AQ489">
            <v>6</v>
          </cell>
          <cell r="AR489">
            <v>220.77641799976118</v>
          </cell>
          <cell r="AS489">
            <v>6.9401200000002063</v>
          </cell>
          <cell r="AT489">
            <v>2.3576679999996486</v>
          </cell>
          <cell r="AU489">
            <v>0</v>
          </cell>
          <cell r="AV489">
            <v>0</v>
          </cell>
          <cell r="AW489">
            <v>1</v>
          </cell>
          <cell r="AX489">
            <v>5.8597259999951348</v>
          </cell>
          <cell r="AY489">
            <v>42.546299000037834</v>
          </cell>
          <cell r="AZ489">
            <v>2.1483119999757037</v>
          </cell>
          <cell r="BA489">
            <v>37.323857999988832</v>
          </cell>
          <cell r="BB489">
            <v>28.069955000013579</v>
          </cell>
          <cell r="BC489">
            <v>94.53047999998671</v>
          </cell>
          <cell r="BD489">
            <v>0</v>
          </cell>
          <cell r="BE489">
            <v>35.366957999998704</v>
          </cell>
          <cell r="BF489">
            <v>-3.3545500000000175</v>
          </cell>
          <cell r="BG489">
            <v>-2.6165770000006887</v>
          </cell>
          <cell r="BH489">
            <v>0</v>
          </cell>
          <cell r="BI489">
            <v>0</v>
          </cell>
          <cell r="BJ489">
            <v>0</v>
          </cell>
          <cell r="BK489">
            <v>-66.284825999988243</v>
          </cell>
          <cell r="BL489">
            <v>15.374354000028688</v>
          </cell>
          <cell r="BM489">
            <v>21.39841299992986</v>
          </cell>
          <cell r="BN489">
            <v>70.424724999989849</v>
          </cell>
          <cell r="BO489">
            <v>-19.490140000008978</v>
          </cell>
          <cell r="BP489">
            <v>19.915559000015492</v>
          </cell>
          <cell r="BQ489">
            <v>0</v>
          </cell>
          <cell r="BR489">
            <v>19.891581000061706</v>
          </cell>
          <cell r="BS489">
            <v>3.2938229999999749</v>
          </cell>
          <cell r="BT489">
            <v>0</v>
          </cell>
          <cell r="BU489">
            <v>0</v>
          </cell>
          <cell r="BV489">
            <v>0</v>
          </cell>
          <cell r="BW489">
            <v>0</v>
          </cell>
          <cell r="BX489">
            <v>-15.458129999984521</v>
          </cell>
          <cell r="BY489">
            <v>-13.362542000017129</v>
          </cell>
          <cell r="BZ489">
            <v>-10.717676000029314</v>
          </cell>
          <cell r="CA489">
            <v>20.067196000018157</v>
          </cell>
          <cell r="CB489">
            <v>12.203750000015134</v>
          </cell>
          <cell r="CC489">
            <v>23.865160000015749</v>
          </cell>
          <cell r="CD489">
            <v>0</v>
          </cell>
          <cell r="CE489">
            <v>47.324158000294119</v>
          </cell>
          <cell r="CF489">
            <v>0</v>
          </cell>
          <cell r="CG489">
            <v>0</v>
          </cell>
          <cell r="CH489">
            <v>0</v>
          </cell>
          <cell r="CI489">
            <v>0</v>
          </cell>
          <cell r="CJ489">
            <v>0</v>
          </cell>
          <cell r="CK489">
            <v>-14.307795999979135</v>
          </cell>
          <cell r="CL489">
            <v>16.20474600000307</v>
          </cell>
          <cell r="CM489">
            <v>3.8616140000522137</v>
          </cell>
          <cell r="CN489">
            <v>48.517269999982091</v>
          </cell>
          <cell r="CO489">
            <v>-3.3578859999979613</v>
          </cell>
          <cell r="CP489">
            <v>-3.5937900000135414</v>
          </cell>
          <cell r="CQ489">
            <v>0</v>
          </cell>
          <cell r="CR489">
            <v>57.922042999882251</v>
          </cell>
          <cell r="CS489">
            <v>0</v>
          </cell>
          <cell r="CT489">
            <v>-3.7701419999998507</v>
          </cell>
          <cell r="CU489">
            <v>0</v>
          </cell>
          <cell r="CV489">
            <v>0</v>
          </cell>
          <cell r="CW489">
            <v>-4.7600000002603338E-3</v>
          </cell>
          <cell r="CX489">
            <v>-23.513219999993453</v>
          </cell>
          <cell r="CY489">
            <v>5.4283319999813102</v>
          </cell>
          <cell r="CZ489">
            <v>-8.6641870000166818</v>
          </cell>
          <cell r="DA489">
            <v>39.248820000007981</v>
          </cell>
          <cell r="DB489">
            <v>24.458329999994021</v>
          </cell>
          <cell r="DC489">
            <v>24.738870000001043</v>
          </cell>
          <cell r="DD489">
            <v>0</v>
          </cell>
          <cell r="DE489">
            <v>39.634682000149041</v>
          </cell>
          <cell r="DF489">
            <v>0</v>
          </cell>
          <cell r="DG489">
            <v>0</v>
          </cell>
          <cell r="DH489">
            <v>0</v>
          </cell>
          <cell r="DI489">
            <v>0</v>
          </cell>
          <cell r="DJ489">
            <v>0</v>
          </cell>
          <cell r="DK489">
            <v>5.9303039999795146</v>
          </cell>
          <cell r="DL489">
            <v>-8.3389849999803118</v>
          </cell>
          <cell r="DM489">
            <v>-7.4973100000061095</v>
          </cell>
          <cell r="DN489">
            <v>4.7431730000243988</v>
          </cell>
          <cell r="DO489">
            <v>-3.227759999994305</v>
          </cell>
          <cell r="DP489">
            <v>48.025259999994887</v>
          </cell>
          <cell r="DQ489">
            <v>0</v>
          </cell>
          <cell r="DR489">
            <v>-2.3477109998930246</v>
          </cell>
          <cell r="DS489">
            <v>0.17834499999980835</v>
          </cell>
          <cell r="DT489">
            <v>0</v>
          </cell>
          <cell r="DU489">
            <v>0</v>
          </cell>
          <cell r="DV489">
            <v>0</v>
          </cell>
          <cell r="DW489">
            <v>0</v>
          </cell>
          <cell r="DX489">
            <v>1.4083799999789335</v>
          </cell>
          <cell r="DY489">
            <v>3.1225200000335462</v>
          </cell>
          <cell r="DZ489">
            <v>-2.6922339999582618</v>
          </cell>
          <cell r="EA489">
            <v>11.748315000004368</v>
          </cell>
          <cell r="EB489">
            <v>-19.253496999997878</v>
          </cell>
          <cell r="EC489">
            <v>3.1404599999950733</v>
          </cell>
          <cell r="ED489">
            <v>0</v>
          </cell>
          <cell r="EE489">
            <v>0</v>
          </cell>
        </row>
        <row r="490">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20</v>
          </cell>
          <cell r="AF490">
            <v>0</v>
          </cell>
          <cell r="AG490">
            <v>0</v>
          </cell>
          <cell r="AH490">
            <v>0</v>
          </cell>
          <cell r="AI490">
            <v>0</v>
          </cell>
          <cell r="AJ490">
            <v>0</v>
          </cell>
          <cell r="AK490">
            <v>0</v>
          </cell>
          <cell r="AL490">
            <v>0</v>
          </cell>
          <cell r="AM490">
            <v>20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0</v>
          </cell>
          <cell r="CB490">
            <v>0</v>
          </cell>
          <cell r="CC490">
            <v>0</v>
          </cell>
          <cell r="CD490">
            <v>0</v>
          </cell>
          <cell r="CE490">
            <v>0</v>
          </cell>
          <cell r="CF490">
            <v>0</v>
          </cell>
          <cell r="CG490">
            <v>0</v>
          </cell>
          <cell r="CH490">
            <v>0</v>
          </cell>
          <cell r="CI490">
            <v>0</v>
          </cell>
          <cell r="CJ490">
            <v>0</v>
          </cell>
          <cell r="CK490">
            <v>0</v>
          </cell>
          <cell r="CL490">
            <v>0</v>
          </cell>
          <cell r="CM490">
            <v>0</v>
          </cell>
          <cell r="CN490">
            <v>0</v>
          </cell>
          <cell r="CO490">
            <v>0</v>
          </cell>
          <cell r="CP490">
            <v>0</v>
          </cell>
          <cell r="CQ490">
            <v>0</v>
          </cell>
          <cell r="CR490">
            <v>0</v>
          </cell>
          <cell r="CS490">
            <v>0</v>
          </cell>
          <cell r="CT490">
            <v>0</v>
          </cell>
          <cell r="CU490">
            <v>0</v>
          </cell>
          <cell r="CV490">
            <v>0</v>
          </cell>
          <cell r="CW490">
            <v>0</v>
          </cell>
          <cell r="CX490">
            <v>0</v>
          </cell>
          <cell r="CY490">
            <v>0</v>
          </cell>
          <cell r="CZ490">
            <v>0</v>
          </cell>
          <cell r="DA490">
            <v>0</v>
          </cell>
          <cell r="DB490">
            <v>0</v>
          </cell>
          <cell r="DC490">
            <v>0</v>
          </cell>
          <cell r="DD490">
            <v>0</v>
          </cell>
          <cell r="DE490">
            <v>0</v>
          </cell>
          <cell r="DF490">
            <v>0</v>
          </cell>
          <cell r="DG490">
            <v>0</v>
          </cell>
          <cell r="DH490">
            <v>0</v>
          </cell>
          <cell r="DI490">
            <v>0</v>
          </cell>
          <cell r="DJ490">
            <v>0</v>
          </cell>
          <cell r="DK490">
            <v>0</v>
          </cell>
          <cell r="DL490">
            <v>0</v>
          </cell>
          <cell r="DM490">
            <v>0</v>
          </cell>
          <cell r="DN490">
            <v>0</v>
          </cell>
          <cell r="DO490">
            <v>0</v>
          </cell>
          <cell r="DP490">
            <v>0</v>
          </cell>
          <cell r="DQ490">
            <v>0</v>
          </cell>
          <cell r="DR490">
            <v>0</v>
          </cell>
          <cell r="DS490">
            <v>0</v>
          </cell>
          <cell r="DT490">
            <v>0</v>
          </cell>
          <cell r="DU490">
            <v>0</v>
          </cell>
          <cell r="DV490">
            <v>0</v>
          </cell>
          <cell r="DW490">
            <v>0</v>
          </cell>
          <cell r="DX490">
            <v>0</v>
          </cell>
          <cell r="DY490">
            <v>0</v>
          </cell>
          <cell r="DZ490">
            <v>0</v>
          </cell>
          <cell r="EA490">
            <v>0</v>
          </cell>
          <cell r="EB490">
            <v>0</v>
          </cell>
          <cell r="EC490">
            <v>0</v>
          </cell>
          <cell r="ED490">
            <v>0</v>
          </cell>
          <cell r="EE490">
            <v>0</v>
          </cell>
        </row>
        <row r="491">
          <cell r="F491">
            <v>0</v>
          </cell>
          <cell r="G491">
            <v>0</v>
          </cell>
          <cell r="H491">
            <v>-10</v>
          </cell>
          <cell r="I491">
            <v>1.3469344999998611</v>
          </cell>
          <cell r="J491">
            <v>0</v>
          </cell>
          <cell r="K491">
            <v>0</v>
          </cell>
          <cell r="L491">
            <v>0.75024349999875994</v>
          </cell>
          <cell r="M491">
            <v>-8.1878750000032596</v>
          </cell>
          <cell r="N491">
            <v>-1.1584759999987</v>
          </cell>
          <cell r="O491">
            <v>-10</v>
          </cell>
          <cell r="P491">
            <v>0</v>
          </cell>
          <cell r="Q491">
            <v>0</v>
          </cell>
          <cell r="R491">
            <v>-11.003905499994289</v>
          </cell>
          <cell r="S491">
            <v>0.94934099999954924</v>
          </cell>
          <cell r="T491">
            <v>0.39819549999992887</v>
          </cell>
          <cell r="U491">
            <v>0.47912600000017846</v>
          </cell>
          <cell r="V491">
            <v>0.2833259999999882</v>
          </cell>
          <cell r="W491">
            <v>-10.218505999999252</v>
          </cell>
          <cell r="X491">
            <v>3.3934999999473803E-2</v>
          </cell>
          <cell r="Y491">
            <v>-4.1188984999971581</v>
          </cell>
          <cell r="Z491">
            <v>-14.435343999997713</v>
          </cell>
          <cell r="AA491">
            <v>1.6894925000015064</v>
          </cell>
          <cell r="AB491">
            <v>10.322877000002336</v>
          </cell>
          <cell r="AC491">
            <v>2.1468515000015032</v>
          </cell>
          <cell r="AD491">
            <v>1.4656985000001441</v>
          </cell>
          <cell r="AE491">
            <v>77.799483999959193</v>
          </cell>
          <cell r="AF491">
            <v>2.5748270000003686</v>
          </cell>
          <cell r="AG491">
            <v>0.9256599999998798</v>
          </cell>
          <cell r="AH491">
            <v>0.57336499999928492</v>
          </cell>
          <cell r="AI491">
            <v>6.298800000013216E-2</v>
          </cell>
          <cell r="AJ491">
            <v>-0.42553849999967497</v>
          </cell>
          <cell r="AK491">
            <v>0.10034000000086962</v>
          </cell>
          <cell r="AL491">
            <v>-26.981148999999277</v>
          </cell>
          <cell r="AM491">
            <v>31.593541000002006</v>
          </cell>
          <cell r="AN491">
            <v>24.596800999999687</v>
          </cell>
          <cell r="AO491">
            <v>-5.3675000017392449E-3</v>
          </cell>
          <cell r="AP491">
            <v>41.565437999998721</v>
          </cell>
          <cell r="AQ491">
            <v>3.218579000000318</v>
          </cell>
          <cell r="AR491">
            <v>-29.576247500022873</v>
          </cell>
          <cell r="AS491">
            <v>10.268528000000515</v>
          </cell>
          <cell r="AT491">
            <v>1.3154755000005025</v>
          </cell>
          <cell r="AU491">
            <v>0.5101329999988593</v>
          </cell>
          <cell r="AV491">
            <v>0.16894500000034895</v>
          </cell>
          <cell r="AW491">
            <v>-0.40075650000017049</v>
          </cell>
          <cell r="AX491">
            <v>-6.9335999999566411E-2</v>
          </cell>
          <cell r="AY491">
            <v>7.0403539999970235</v>
          </cell>
          <cell r="AZ491">
            <v>-39.880989999997837</v>
          </cell>
          <cell r="BA491">
            <v>-5.9224140000005718</v>
          </cell>
          <cell r="BB491">
            <v>0.34509600000092178</v>
          </cell>
          <cell r="BC491">
            <v>4.1988605000005919</v>
          </cell>
          <cell r="BD491">
            <v>-7.1501429999989341</v>
          </cell>
          <cell r="BE491">
            <v>-91.460952500026906</v>
          </cell>
          <cell r="BF491">
            <v>2.5878940000002331</v>
          </cell>
          <cell r="BG491">
            <v>1.7835704999997688</v>
          </cell>
          <cell r="BH491">
            <v>10.568482500000755</v>
          </cell>
          <cell r="BI491">
            <v>9.0451999999459076E-2</v>
          </cell>
          <cell r="BJ491">
            <v>-0.50280799999927694</v>
          </cell>
          <cell r="BK491">
            <v>-0.24365099999977247</v>
          </cell>
          <cell r="BL491">
            <v>-9.1965520000012475</v>
          </cell>
          <cell r="BM491">
            <v>-38.432499000002281</v>
          </cell>
          <cell r="BN491">
            <v>-3.3365489999996498</v>
          </cell>
          <cell r="BO491">
            <v>-10.068972999997641</v>
          </cell>
          <cell r="BP491">
            <v>2.6842080000005808</v>
          </cell>
          <cell r="BQ491">
            <v>-47.39452749999873</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0</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cell r="EE491">
            <v>0</v>
          </cell>
        </row>
        <row r="492">
          <cell r="F492">
            <v>14.210900000005495</v>
          </cell>
          <cell r="G492">
            <v>117.63586000000942</v>
          </cell>
          <cell r="H492">
            <v>11.633559999987483</v>
          </cell>
          <cell r="I492">
            <v>0</v>
          </cell>
          <cell r="J492">
            <v>0</v>
          </cell>
          <cell r="K492">
            <v>0</v>
          </cell>
          <cell r="L492">
            <v>0</v>
          </cell>
          <cell r="M492">
            <v>0</v>
          </cell>
          <cell r="N492">
            <v>1.7610200000053737</v>
          </cell>
          <cell r="O492">
            <v>3.12255999998888</v>
          </cell>
          <cell r="P492">
            <v>9.2568399999872781</v>
          </cell>
          <cell r="Q492">
            <v>23.086539999989327</v>
          </cell>
          <cell r="R492">
            <v>56.079350000247359</v>
          </cell>
          <cell r="S492">
            <v>8.0178200000082143</v>
          </cell>
          <cell r="T492">
            <v>-53.334799999982351</v>
          </cell>
          <cell r="U492">
            <v>63.67404000001261</v>
          </cell>
          <cell r="V492">
            <v>0</v>
          </cell>
          <cell r="W492">
            <v>0</v>
          </cell>
          <cell r="X492">
            <v>0</v>
          </cell>
          <cell r="Y492">
            <v>0</v>
          </cell>
          <cell r="Z492">
            <v>0</v>
          </cell>
          <cell r="AA492">
            <v>4.8844000000099186</v>
          </cell>
          <cell r="AB492">
            <v>8.873040000005858</v>
          </cell>
          <cell r="AC492">
            <v>-0.12793000001693144</v>
          </cell>
          <cell r="AD492">
            <v>24.092779999977211</v>
          </cell>
          <cell r="AE492">
            <v>200.74285000003874</v>
          </cell>
          <cell r="AF492">
            <v>26.282670000015059</v>
          </cell>
          <cell r="AG492">
            <v>55.946080000023358</v>
          </cell>
          <cell r="AH492">
            <v>23.47176000001491</v>
          </cell>
          <cell r="AI492">
            <v>36.919680000006338</v>
          </cell>
          <cell r="AJ492">
            <v>0</v>
          </cell>
          <cell r="AK492">
            <v>0</v>
          </cell>
          <cell r="AL492">
            <v>-5.9318500000226777</v>
          </cell>
          <cell r="AM492">
            <v>10.035470000002533</v>
          </cell>
          <cell r="AN492">
            <v>0.23059000002103858</v>
          </cell>
          <cell r="AO492">
            <v>19.82206999999471</v>
          </cell>
          <cell r="AP492">
            <v>24.749830000015208</v>
          </cell>
          <cell r="AQ492">
            <v>9.2165500000119209</v>
          </cell>
          <cell r="AR492">
            <v>142.59756000014022</v>
          </cell>
          <cell r="AS492">
            <v>1.3684700000158045</v>
          </cell>
          <cell r="AT492">
            <v>21.441220000007888</v>
          </cell>
          <cell r="AU492">
            <v>31.320149999985006</v>
          </cell>
          <cell r="AV492">
            <v>26.026000000012573</v>
          </cell>
          <cell r="AW492">
            <v>0</v>
          </cell>
          <cell r="AX492">
            <v>5.8271200000017416</v>
          </cell>
          <cell r="AY492">
            <v>0</v>
          </cell>
          <cell r="AZ492">
            <v>0</v>
          </cell>
          <cell r="BA492">
            <v>11.777969999995548</v>
          </cell>
          <cell r="BB492">
            <v>14.88733999998658</v>
          </cell>
          <cell r="BC492">
            <v>26.763260000006994</v>
          </cell>
          <cell r="BD492">
            <v>3.1860300000116695</v>
          </cell>
          <cell r="BE492">
            <v>135.54456999967806</v>
          </cell>
          <cell r="BF492">
            <v>6.6910300000163261</v>
          </cell>
          <cell r="BG492">
            <v>6.6722500000032596</v>
          </cell>
          <cell r="BH492">
            <v>13.067619999987073</v>
          </cell>
          <cell r="BI492">
            <v>18.145509999987553</v>
          </cell>
          <cell r="BJ492">
            <v>0</v>
          </cell>
          <cell r="BK492">
            <v>10.803589999995893</v>
          </cell>
          <cell r="BL492">
            <v>0</v>
          </cell>
          <cell r="BM492">
            <v>8.0100099999981467</v>
          </cell>
          <cell r="BN492">
            <v>15.970949999988079</v>
          </cell>
          <cell r="BO492">
            <v>22.814199999993434</v>
          </cell>
          <cell r="BP492">
            <v>33.369410000013886</v>
          </cell>
          <cell r="BQ492">
            <v>0</v>
          </cell>
          <cell r="BR492">
            <v>-5.7285400000400841</v>
          </cell>
          <cell r="BS492">
            <v>-16.876170000003185</v>
          </cell>
          <cell r="BT492">
            <v>-10.192199999990407</v>
          </cell>
          <cell r="BU492">
            <v>5.2618399999919347</v>
          </cell>
          <cell r="BV492">
            <v>13.841329999995651</v>
          </cell>
          <cell r="BW492">
            <v>0</v>
          </cell>
          <cell r="BX492">
            <v>-0.66992000000027474</v>
          </cell>
          <cell r="BY492">
            <v>0.2036800000059884</v>
          </cell>
          <cell r="BZ492">
            <v>-6.2019000000145752</v>
          </cell>
          <cell r="CA492">
            <v>11.048949999996694</v>
          </cell>
          <cell r="CB492">
            <v>1.9746199999935925</v>
          </cell>
          <cell r="CC492">
            <v>-4.1187700000009499</v>
          </cell>
          <cell r="CD492">
            <v>0</v>
          </cell>
          <cell r="CE492">
            <v>28.782379999989644</v>
          </cell>
          <cell r="CF492">
            <v>-9.3999000000039814</v>
          </cell>
          <cell r="CG492">
            <v>-5.6066099999879953</v>
          </cell>
          <cell r="CH492">
            <v>37.740439999994123</v>
          </cell>
          <cell r="CI492">
            <v>6.5633600000001024</v>
          </cell>
          <cell r="CJ492">
            <v>0</v>
          </cell>
          <cell r="CK492">
            <v>-8.9850000003934838E-2</v>
          </cell>
          <cell r="CL492">
            <v>0.59247000000323169</v>
          </cell>
          <cell r="CM492">
            <v>0</v>
          </cell>
          <cell r="CN492">
            <v>0.98722999999881722</v>
          </cell>
          <cell r="CO492">
            <v>7.7751500000013039</v>
          </cell>
          <cell r="CP492">
            <v>0</v>
          </cell>
          <cell r="CQ492">
            <v>-9.7799099999829195</v>
          </cell>
          <cell r="CR492">
            <v>-8.4855899997055531</v>
          </cell>
          <cell r="CS492">
            <v>5.2874799999990501</v>
          </cell>
          <cell r="CT492">
            <v>-18.569820000004256</v>
          </cell>
          <cell r="CU492">
            <v>-0.30139999999664724</v>
          </cell>
          <cell r="CV492">
            <v>21.762940000000526</v>
          </cell>
          <cell r="CW492">
            <v>0</v>
          </cell>
          <cell r="CX492">
            <v>11.66040000000794</v>
          </cell>
          <cell r="CY492">
            <v>-0.28412999998545274</v>
          </cell>
          <cell r="CZ492">
            <v>-8.6184599999978673</v>
          </cell>
          <cell r="DA492">
            <v>-5.135920000000624</v>
          </cell>
          <cell r="DB492">
            <v>-6.0566999999864493</v>
          </cell>
          <cell r="DC492">
            <v>0</v>
          </cell>
          <cell r="DD492">
            <v>-8.2299800000037067</v>
          </cell>
          <cell r="DE492">
            <v>44.824160000309348</v>
          </cell>
          <cell r="DF492">
            <v>-8.7605000000039581</v>
          </cell>
          <cell r="DG492">
            <v>1.1794499999959953</v>
          </cell>
          <cell r="DH492">
            <v>0.4018600000126753</v>
          </cell>
          <cell r="DI492">
            <v>12.697560000000522</v>
          </cell>
          <cell r="DJ492">
            <v>0</v>
          </cell>
          <cell r="DK492">
            <v>-9.0329999991809018E-2</v>
          </cell>
          <cell r="DL492">
            <v>-2.1179199999896809</v>
          </cell>
          <cell r="DM492">
            <v>3.7856399999873247</v>
          </cell>
          <cell r="DN492">
            <v>41.438030000019353</v>
          </cell>
          <cell r="DO492">
            <v>3.9909399999887682</v>
          </cell>
          <cell r="DP492">
            <v>-7.7005700000008801</v>
          </cell>
          <cell r="DQ492">
            <v>0</v>
          </cell>
          <cell r="DR492">
            <v>-18.036169999977574</v>
          </cell>
          <cell r="DS492">
            <v>-8.8198299999930896</v>
          </cell>
          <cell r="DT492">
            <v>0</v>
          </cell>
          <cell r="DU492">
            <v>-3.2397800000035204</v>
          </cell>
          <cell r="DV492">
            <v>0</v>
          </cell>
          <cell r="DW492">
            <v>0</v>
          </cell>
          <cell r="DX492">
            <v>2.3125</v>
          </cell>
          <cell r="DY492">
            <v>0</v>
          </cell>
          <cell r="DZ492">
            <v>0</v>
          </cell>
          <cell r="EA492">
            <v>0</v>
          </cell>
          <cell r="EB492">
            <v>-7.5190400000137743</v>
          </cell>
          <cell r="EC492">
            <v>-0.77001999999629334</v>
          </cell>
          <cell r="ED492">
            <v>0</v>
          </cell>
          <cell r="EE492">
            <v>0</v>
          </cell>
        </row>
        <row r="493">
          <cell r="F493">
            <v>122.68375000002561</v>
          </cell>
          <cell r="G493">
            <v>175.78980000002775</v>
          </cell>
          <cell r="H493">
            <v>87.940059999993537</v>
          </cell>
          <cell r="I493">
            <v>16.101459999976214</v>
          </cell>
          <cell r="J493">
            <v>10.110489999991842</v>
          </cell>
          <cell r="K493">
            <v>-18.305389999994077</v>
          </cell>
          <cell r="L493">
            <v>-11.862639999948442</v>
          </cell>
          <cell r="M493">
            <v>0.14610000001266599</v>
          </cell>
          <cell r="N493">
            <v>36.094389999983832</v>
          </cell>
          <cell r="O493">
            <v>33.16559000001871</v>
          </cell>
          <cell r="P493">
            <v>110.57731999998214</v>
          </cell>
          <cell r="Q493">
            <v>118.79824999999255</v>
          </cell>
          <cell r="R493">
            <v>564.00948000047356</v>
          </cell>
          <cell r="S493">
            <v>119.22786000004271</v>
          </cell>
          <cell r="T493">
            <v>38.362619999970775</v>
          </cell>
          <cell r="U493">
            <v>77.975210000004154</v>
          </cell>
          <cell r="V493">
            <v>23.497810000000754</v>
          </cell>
          <cell r="W493">
            <v>19.458969999977853</v>
          </cell>
          <cell r="X493">
            <v>-36.144410000008065</v>
          </cell>
          <cell r="Y493">
            <v>12.345929999952205</v>
          </cell>
          <cell r="Z493">
            <v>0</v>
          </cell>
          <cell r="AA493">
            <v>112.55248000001302</v>
          </cell>
          <cell r="AB493">
            <v>-13.47131999998237</v>
          </cell>
          <cell r="AC493">
            <v>74.866630000004079</v>
          </cell>
          <cell r="AD493">
            <v>135.33769999997457</v>
          </cell>
          <cell r="AE493">
            <v>720.66079000104219</v>
          </cell>
          <cell r="AF493">
            <v>137.31249000004027</v>
          </cell>
          <cell r="AG493">
            <v>122.63120000000345</v>
          </cell>
          <cell r="AH493">
            <v>8.8943300000100862</v>
          </cell>
          <cell r="AI493">
            <v>29.945560000021942</v>
          </cell>
          <cell r="AJ493">
            <v>17.27601000003051</v>
          </cell>
          <cell r="AK493">
            <v>-14.349660000007134</v>
          </cell>
          <cell r="AL493">
            <v>2.8014900000416674</v>
          </cell>
          <cell r="AM493">
            <v>36.333140000002459</v>
          </cell>
          <cell r="AN493">
            <v>56.235420000040904</v>
          </cell>
          <cell r="AO493">
            <v>62.559399999998277</v>
          </cell>
          <cell r="AP493">
            <v>142.25167999998666</v>
          </cell>
          <cell r="AQ493">
            <v>118.76972999999998</v>
          </cell>
          <cell r="AR493">
            <v>858.99080999940634</v>
          </cell>
          <cell r="AS493">
            <v>128.88354000000982</v>
          </cell>
          <cell r="AT493">
            <v>156.66164000000572</v>
          </cell>
          <cell r="AU493">
            <v>15.534650000015972</v>
          </cell>
          <cell r="AV493">
            <v>59.601559999980964</v>
          </cell>
          <cell r="AW493">
            <v>26.723059999989346</v>
          </cell>
          <cell r="AX493">
            <v>6.2553199999965727</v>
          </cell>
          <cell r="AY493">
            <v>4.7274300000281073</v>
          </cell>
          <cell r="AZ493">
            <v>12.111460000043735</v>
          </cell>
          <cell r="BA493">
            <v>79.129140000033658</v>
          </cell>
          <cell r="BB493">
            <v>28.647389999998268</v>
          </cell>
          <cell r="BC493">
            <v>173.33413000003202</v>
          </cell>
          <cell r="BD493">
            <v>167.38148999999976</v>
          </cell>
          <cell r="BE493">
            <v>421.4463899997063</v>
          </cell>
          <cell r="BF493">
            <v>118.73953000002075</v>
          </cell>
          <cell r="BG493">
            <v>142.49235000001499</v>
          </cell>
          <cell r="BH493">
            <v>17.063679999992019</v>
          </cell>
          <cell r="BI493">
            <v>42.298450000002049</v>
          </cell>
          <cell r="BJ493">
            <v>39.872570000006817</v>
          </cell>
          <cell r="BK493">
            <v>-178.93549000000348</v>
          </cell>
          <cell r="BL493">
            <v>0.84926999994786456</v>
          </cell>
          <cell r="BM493">
            <v>24.351280000002589</v>
          </cell>
          <cell r="BN493">
            <v>23.178309999988414</v>
          </cell>
          <cell r="BO493">
            <v>46.966090000001714</v>
          </cell>
          <cell r="BP493">
            <v>104.23151999997208</v>
          </cell>
          <cell r="BQ493">
            <v>40.338830000022426</v>
          </cell>
          <cell r="BR493">
            <v>213.69120000069961</v>
          </cell>
          <cell r="BS493">
            <v>-27.22732000000542</v>
          </cell>
          <cell r="BT493">
            <v>116.80791000003228</v>
          </cell>
          <cell r="BU493">
            <v>-23.073900000017602</v>
          </cell>
          <cell r="BV493">
            <v>56.033309999998892</v>
          </cell>
          <cell r="BW493">
            <v>31.676219999964815</v>
          </cell>
          <cell r="BX493">
            <v>21.754229999962263</v>
          </cell>
          <cell r="BY493">
            <v>-7.2449799999594688</v>
          </cell>
          <cell r="BZ493">
            <v>-24.919239999959245</v>
          </cell>
          <cell r="CA493">
            <v>71.551960000011604</v>
          </cell>
          <cell r="CB493">
            <v>30.65069000000949</v>
          </cell>
          <cell r="CC493">
            <v>-17.17568000004394</v>
          </cell>
          <cell r="CD493">
            <v>-15.141999999992549</v>
          </cell>
          <cell r="CE493">
            <v>216.67082000011578</v>
          </cell>
          <cell r="CF493">
            <v>-6.4039900000207126</v>
          </cell>
          <cell r="CG493">
            <v>64.532730000035372</v>
          </cell>
          <cell r="CH493">
            <v>-16.834949999989476</v>
          </cell>
          <cell r="CI493">
            <v>30.276070000021718</v>
          </cell>
          <cell r="CJ493">
            <v>25.934300000022631</v>
          </cell>
          <cell r="CK493">
            <v>12.481830000004265</v>
          </cell>
          <cell r="CL493">
            <v>26.285099999979138</v>
          </cell>
          <cell r="CM493">
            <v>-15.492689999984577</v>
          </cell>
          <cell r="CN493">
            <v>60.445699999982025</v>
          </cell>
          <cell r="CO493">
            <v>-5.0565999999816995</v>
          </cell>
          <cell r="CP493">
            <v>58.740190000040457</v>
          </cell>
          <cell r="CQ493">
            <v>-18.236870000022464</v>
          </cell>
          <cell r="CR493">
            <v>-23.369230000302196</v>
          </cell>
          <cell r="CS493">
            <v>8.6097500000032596</v>
          </cell>
          <cell r="CT493">
            <v>5.889629999990575</v>
          </cell>
          <cell r="CU493">
            <v>12.241780000011204</v>
          </cell>
          <cell r="CV493">
            <v>21.129639999999199</v>
          </cell>
          <cell r="CW493">
            <v>13.917709999950603</v>
          </cell>
          <cell r="CX493">
            <v>8.9884900000179186</v>
          </cell>
          <cell r="CY493">
            <v>-1.5253099999972619</v>
          </cell>
          <cell r="CZ493">
            <v>3.4834899999550544</v>
          </cell>
          <cell r="DA493">
            <v>6.4633400000166148</v>
          </cell>
          <cell r="DB493">
            <v>-18.856579999992391</v>
          </cell>
          <cell r="DC493">
            <v>-8.805640000035055</v>
          </cell>
          <cell r="DD493">
            <v>-74.905529999989085</v>
          </cell>
          <cell r="DE493">
            <v>42.488119999878109</v>
          </cell>
          <cell r="DF493">
            <v>-34.488329999963753</v>
          </cell>
          <cell r="DG493">
            <v>47.995450000045821</v>
          </cell>
          <cell r="DH493">
            <v>-21.924650000000838</v>
          </cell>
          <cell r="DI493">
            <v>39.731839999993099</v>
          </cell>
          <cell r="DJ493">
            <v>-13.496489999990445</v>
          </cell>
          <cell r="DK493">
            <v>25.884279999998398</v>
          </cell>
          <cell r="DL493">
            <v>7.6501499999430962</v>
          </cell>
          <cell r="DM493">
            <v>1.350209999945946</v>
          </cell>
          <cell r="DN493">
            <v>49.909160000039265</v>
          </cell>
          <cell r="DO493">
            <v>22.284160000010161</v>
          </cell>
          <cell r="DP493">
            <v>-8.2759400000213645</v>
          </cell>
          <cell r="DQ493">
            <v>-74.131720000004862</v>
          </cell>
          <cell r="DR493">
            <v>-30.527040000073612</v>
          </cell>
          <cell r="DS493">
            <v>-27.362750000029337</v>
          </cell>
          <cell r="DT493">
            <v>12.100800000014715</v>
          </cell>
          <cell r="DU493">
            <v>-2.0457900000037625</v>
          </cell>
          <cell r="DV493">
            <v>14.254100000020117</v>
          </cell>
          <cell r="DW493">
            <v>19.875159999995958</v>
          </cell>
          <cell r="DX493">
            <v>-7.7067099999985658</v>
          </cell>
          <cell r="DY493">
            <v>-0.46124999999301508</v>
          </cell>
          <cell r="DZ493">
            <v>0.72574000002350658</v>
          </cell>
          <cell r="EA493">
            <v>14.515560000028927</v>
          </cell>
          <cell r="EB493">
            <v>-16.234419999993406</v>
          </cell>
          <cell r="EC493">
            <v>-17.716680000012275</v>
          </cell>
          <cell r="ED493">
            <v>-20.470800000010058</v>
          </cell>
          <cell r="EE493">
            <v>0</v>
          </cell>
        </row>
        <row r="494">
          <cell r="F494">
            <v>35.071300000010524</v>
          </cell>
          <cell r="G494">
            <v>539.21675999998115</v>
          </cell>
          <cell r="H494">
            <v>49.254699999990407</v>
          </cell>
          <cell r="I494">
            <v>51.916559999983292</v>
          </cell>
          <cell r="J494">
            <v>3.5823799999780022</v>
          </cell>
          <cell r="K494">
            <v>-37.473649999999907</v>
          </cell>
          <cell r="L494">
            <v>11.937998999957927</v>
          </cell>
          <cell r="M494">
            <v>-12.572462999960408</v>
          </cell>
          <cell r="N494">
            <v>61.896070000017062</v>
          </cell>
          <cell r="O494">
            <v>-37.73220999998739</v>
          </cell>
          <cell r="P494">
            <v>119.61495999997715</v>
          </cell>
          <cell r="Q494">
            <v>10.650689999980386</v>
          </cell>
          <cell r="R494">
            <v>680.5350150000304</v>
          </cell>
          <cell r="S494">
            <v>43.006200000003446</v>
          </cell>
          <cell r="T494">
            <v>95.230710000032559</v>
          </cell>
          <cell r="U494">
            <v>68.996779999986757</v>
          </cell>
          <cell r="V494">
            <v>368.98666999998386</v>
          </cell>
          <cell r="W494">
            <v>-20.764863000018522</v>
          </cell>
          <cell r="X494">
            <v>-59.02502000000095</v>
          </cell>
          <cell r="Y494">
            <v>0.13010700000450015</v>
          </cell>
          <cell r="Z494">
            <v>-13.032986000063829</v>
          </cell>
          <cell r="AA494">
            <v>19.266806999978144</v>
          </cell>
          <cell r="AB494">
            <v>62.919229999999516</v>
          </cell>
          <cell r="AC494">
            <v>60.301829999953043</v>
          </cell>
          <cell r="AD494">
            <v>54.519549999968149</v>
          </cell>
          <cell r="AE494">
            <v>323.42066000029445</v>
          </cell>
          <cell r="AF494">
            <v>36.977049999986775</v>
          </cell>
          <cell r="AG494">
            <v>37.026929999992717</v>
          </cell>
          <cell r="AH494">
            <v>26.481889999995474</v>
          </cell>
          <cell r="AI494">
            <v>-3.2592000000004191</v>
          </cell>
          <cell r="AJ494">
            <v>-11.8925150000141</v>
          </cell>
          <cell r="AK494">
            <v>-29.444549999985611</v>
          </cell>
          <cell r="AL494">
            <v>56.439491999975871</v>
          </cell>
          <cell r="AM494">
            <v>-6.5805420000106096</v>
          </cell>
          <cell r="AN494">
            <v>75.978554999979679</v>
          </cell>
          <cell r="AO494">
            <v>38.204020000004675</v>
          </cell>
          <cell r="AP494">
            <v>37.575449999945704</v>
          </cell>
          <cell r="AQ494">
            <v>65.914079999958631</v>
          </cell>
          <cell r="AR494">
            <v>310.16329999919981</v>
          </cell>
          <cell r="AS494">
            <v>27.056319999974221</v>
          </cell>
          <cell r="AT494">
            <v>61.258090000017546</v>
          </cell>
          <cell r="AU494">
            <v>25.392560000007506</v>
          </cell>
          <cell r="AV494">
            <v>16.492419999995036</v>
          </cell>
          <cell r="AW494">
            <v>15.721569999994244</v>
          </cell>
          <cell r="AX494">
            <v>2.0856389999971725</v>
          </cell>
          <cell r="AY494">
            <v>18.448017000046093</v>
          </cell>
          <cell r="AZ494">
            <v>-11.178063999977894</v>
          </cell>
          <cell r="BA494">
            <v>80.302347999939229</v>
          </cell>
          <cell r="BB494">
            <v>23.492429999983869</v>
          </cell>
          <cell r="BC494">
            <v>62.790150000015274</v>
          </cell>
          <cell r="BD494">
            <v>-11.698180000006687</v>
          </cell>
          <cell r="BE494">
            <v>4271.6078699999489</v>
          </cell>
          <cell r="BF494">
            <v>66.247080000001006</v>
          </cell>
          <cell r="BG494">
            <v>65.238763999950606</v>
          </cell>
          <cell r="BH494">
            <v>56.51470999995945</v>
          </cell>
          <cell r="BI494">
            <v>7.3686300000117626</v>
          </cell>
          <cell r="BJ494">
            <v>11.984462000022177</v>
          </cell>
          <cell r="BK494">
            <v>342.89312699998845</v>
          </cell>
          <cell r="BL494">
            <v>-8.4216140000498854</v>
          </cell>
          <cell r="BM494">
            <v>-16.629946000000928</v>
          </cell>
          <cell r="BN494">
            <v>57.830137000011746</v>
          </cell>
          <cell r="BO494">
            <v>26.410709999967366</v>
          </cell>
          <cell r="BP494">
            <v>56.43695000000298</v>
          </cell>
          <cell r="BQ494">
            <v>3605.7348599999677</v>
          </cell>
          <cell r="BR494">
            <v>-141.65087400050834</v>
          </cell>
          <cell r="BS494">
            <v>4.5722299999906681</v>
          </cell>
          <cell r="BT494">
            <v>0.51231000002007931</v>
          </cell>
          <cell r="BU494">
            <v>22.960969000007026</v>
          </cell>
          <cell r="BV494">
            <v>1.3812620000098832</v>
          </cell>
          <cell r="BW494">
            <v>2.318846999987727</v>
          </cell>
          <cell r="BX494">
            <v>-63.419744999991963</v>
          </cell>
          <cell r="BY494">
            <v>-21.748060999962036</v>
          </cell>
          <cell r="BZ494">
            <v>-27.865482999943197</v>
          </cell>
          <cell r="CA494">
            <v>-23.089291999989655</v>
          </cell>
          <cell r="CB494">
            <v>-14.705381000007037</v>
          </cell>
          <cell r="CC494">
            <v>9.2392799999797717</v>
          </cell>
          <cell r="CD494">
            <v>-31.807809999969322</v>
          </cell>
          <cell r="CE494">
            <v>-27.480789999477565</v>
          </cell>
          <cell r="CF494">
            <v>22.159319999977015</v>
          </cell>
          <cell r="CG494">
            <v>4.7434000000357628</v>
          </cell>
          <cell r="CH494">
            <v>27.073265000013635</v>
          </cell>
          <cell r="CI494">
            <v>-9.3438879999739584</v>
          </cell>
          <cell r="CJ494">
            <v>-3.2018619999871589</v>
          </cell>
          <cell r="CK494">
            <v>-20.191574999975273</v>
          </cell>
          <cell r="CL494">
            <v>-14.427421999978833</v>
          </cell>
          <cell r="CM494">
            <v>-22.12508099997649</v>
          </cell>
          <cell r="CN494">
            <v>23.793126000033226</v>
          </cell>
          <cell r="CO494">
            <v>-41.676243000023533</v>
          </cell>
          <cell r="CP494">
            <v>12.794369999959599</v>
          </cell>
          <cell r="CQ494">
            <v>-7.0781999999890104</v>
          </cell>
          <cell r="CR494">
            <v>-94.730435999576002</v>
          </cell>
          <cell r="CS494">
            <v>8.4794499999843538</v>
          </cell>
          <cell r="CT494">
            <v>-2.6769050000002608</v>
          </cell>
          <cell r="CU494">
            <v>23.980839999974705</v>
          </cell>
          <cell r="CV494">
            <v>7.7216170000028796</v>
          </cell>
          <cell r="CW494">
            <v>-30.978225000028033</v>
          </cell>
          <cell r="CX494">
            <v>-41.92772999999579</v>
          </cell>
          <cell r="CY494">
            <v>-23.679449000046588</v>
          </cell>
          <cell r="CZ494">
            <v>-24.455915999948047</v>
          </cell>
          <cell r="DA494">
            <v>23.547000999969896</v>
          </cell>
          <cell r="DB494">
            <v>-26.484929000027478</v>
          </cell>
          <cell r="DC494">
            <v>6.7850599999655969</v>
          </cell>
          <cell r="DD494">
            <v>-15.041250000009313</v>
          </cell>
          <cell r="DE494">
            <v>-48.960496999323368</v>
          </cell>
          <cell r="DF494">
            <v>0.36469999997643754</v>
          </cell>
          <cell r="DG494">
            <v>-0.88471699994988739</v>
          </cell>
          <cell r="DH494">
            <v>6.3564400000032037</v>
          </cell>
          <cell r="DI494">
            <v>0.47378000000026077</v>
          </cell>
          <cell r="DJ494">
            <v>-7.0380279999808408</v>
          </cell>
          <cell r="DK494">
            <v>-16.08607000001939</v>
          </cell>
          <cell r="DL494">
            <v>-11.699416999996174</v>
          </cell>
          <cell r="DM494">
            <v>-25.732431000040378</v>
          </cell>
          <cell r="DN494">
            <v>-12.785304000019096</v>
          </cell>
          <cell r="DO494">
            <v>-6.9213800000143237</v>
          </cell>
          <cell r="DP494">
            <v>10.708470000012312</v>
          </cell>
          <cell r="DQ494">
            <v>14.283460000006016</v>
          </cell>
          <cell r="DR494">
            <v>-19.126651000231504</v>
          </cell>
          <cell r="DS494">
            <v>17.140179999987595</v>
          </cell>
          <cell r="DT494">
            <v>12.572823000024073</v>
          </cell>
          <cell r="DU494">
            <v>-0.7488199999788776</v>
          </cell>
          <cell r="DV494">
            <v>-3.9149840000318363</v>
          </cell>
          <cell r="DW494">
            <v>-2.3627019999839831</v>
          </cell>
          <cell r="DX494">
            <v>4.1618240000680089</v>
          </cell>
          <cell r="DY494">
            <v>-15.903078000003006</v>
          </cell>
          <cell r="DZ494">
            <v>-14.246624000021257</v>
          </cell>
          <cell r="EA494">
            <v>-5.4427299999515526</v>
          </cell>
          <cell r="EB494">
            <v>-1.2697200000402518</v>
          </cell>
          <cell r="EC494">
            <v>-18.747399999992922</v>
          </cell>
          <cell r="ED494">
            <v>9.6345800000126474</v>
          </cell>
          <cell r="EE494">
            <v>0</v>
          </cell>
        </row>
        <row r="495">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cell r="CI495">
            <v>0</v>
          </cell>
          <cell r="CJ495">
            <v>0</v>
          </cell>
          <cell r="CK495">
            <v>0</v>
          </cell>
          <cell r="CL495">
            <v>0</v>
          </cell>
          <cell r="CM495">
            <v>0</v>
          </cell>
          <cell r="CN495">
            <v>0</v>
          </cell>
          <cell r="CO495">
            <v>0</v>
          </cell>
          <cell r="CP495">
            <v>0</v>
          </cell>
          <cell r="CQ495">
            <v>0</v>
          </cell>
          <cell r="CR495">
            <v>0</v>
          </cell>
          <cell r="CS495">
            <v>0</v>
          </cell>
          <cell r="CT495">
            <v>0</v>
          </cell>
          <cell r="CU495">
            <v>0</v>
          </cell>
          <cell r="CV495">
            <v>0</v>
          </cell>
          <cell r="CW495">
            <v>0</v>
          </cell>
          <cell r="CX495">
            <v>0</v>
          </cell>
          <cell r="CY495">
            <v>0</v>
          </cell>
          <cell r="CZ495">
            <v>0</v>
          </cell>
          <cell r="DA495">
            <v>0</v>
          </cell>
          <cell r="DB495">
            <v>0</v>
          </cell>
          <cell r="DC495">
            <v>0</v>
          </cell>
          <cell r="DD495">
            <v>0</v>
          </cell>
          <cell r="DE495">
            <v>0</v>
          </cell>
          <cell r="DF495">
            <v>0</v>
          </cell>
          <cell r="DG495">
            <v>0</v>
          </cell>
          <cell r="DH495">
            <v>0</v>
          </cell>
          <cell r="DI495">
            <v>0</v>
          </cell>
          <cell r="DJ495">
            <v>0</v>
          </cell>
          <cell r="DK495">
            <v>0</v>
          </cell>
          <cell r="DL495">
            <v>0</v>
          </cell>
          <cell r="DM495">
            <v>0</v>
          </cell>
          <cell r="DN495">
            <v>0</v>
          </cell>
          <cell r="DO495">
            <v>0</v>
          </cell>
          <cell r="DP495">
            <v>0</v>
          </cell>
          <cell r="DQ495">
            <v>0</v>
          </cell>
          <cell r="DR495">
            <v>0</v>
          </cell>
          <cell r="DS495">
            <v>0</v>
          </cell>
          <cell r="DT495">
            <v>0</v>
          </cell>
          <cell r="DU495">
            <v>0</v>
          </cell>
          <cell r="DV495">
            <v>0</v>
          </cell>
          <cell r="DW495">
            <v>0</v>
          </cell>
          <cell r="DX495">
            <v>0</v>
          </cell>
          <cell r="DY495">
            <v>0</v>
          </cell>
          <cell r="DZ495">
            <v>0</v>
          </cell>
          <cell r="EA495">
            <v>0</v>
          </cell>
          <cell r="EB495">
            <v>0</v>
          </cell>
          <cell r="EC495">
            <v>0</v>
          </cell>
          <cell r="ED495">
            <v>0</v>
          </cell>
          <cell r="EE495">
            <v>0</v>
          </cell>
        </row>
        <row r="496">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0</v>
          </cell>
          <cell r="CB496">
            <v>0</v>
          </cell>
          <cell r="CC496">
            <v>0</v>
          </cell>
          <cell r="CD496">
            <v>0</v>
          </cell>
          <cell r="CE496">
            <v>0</v>
          </cell>
          <cell r="CF496">
            <v>0</v>
          </cell>
          <cell r="CG496">
            <v>0</v>
          </cell>
          <cell r="CH496">
            <v>0</v>
          </cell>
          <cell r="CI496">
            <v>0</v>
          </cell>
          <cell r="CJ496">
            <v>0</v>
          </cell>
          <cell r="CK496">
            <v>0</v>
          </cell>
          <cell r="CL496">
            <v>0</v>
          </cell>
          <cell r="CM496">
            <v>0</v>
          </cell>
          <cell r="CN496">
            <v>0</v>
          </cell>
          <cell r="CO496">
            <v>0</v>
          </cell>
          <cell r="CP496">
            <v>0</v>
          </cell>
          <cell r="CQ496">
            <v>0</v>
          </cell>
          <cell r="CR496">
            <v>0</v>
          </cell>
          <cell r="CS496">
            <v>0</v>
          </cell>
          <cell r="CT496">
            <v>0</v>
          </cell>
          <cell r="CU496">
            <v>0</v>
          </cell>
          <cell r="CV496">
            <v>0</v>
          </cell>
          <cell r="CW496">
            <v>0</v>
          </cell>
          <cell r="CX496">
            <v>0</v>
          </cell>
          <cell r="CY496">
            <v>0</v>
          </cell>
          <cell r="CZ496">
            <v>0</v>
          </cell>
          <cell r="DA496">
            <v>0</v>
          </cell>
          <cell r="DB496">
            <v>0</v>
          </cell>
          <cell r="DC496">
            <v>0</v>
          </cell>
          <cell r="DD496">
            <v>0</v>
          </cell>
          <cell r="DE496">
            <v>0</v>
          </cell>
          <cell r="DF496">
            <v>0</v>
          </cell>
          <cell r="DG496">
            <v>0</v>
          </cell>
          <cell r="DH496">
            <v>0</v>
          </cell>
          <cell r="DI496">
            <v>0</v>
          </cell>
          <cell r="DJ496">
            <v>0</v>
          </cell>
          <cell r="DK496">
            <v>0</v>
          </cell>
          <cell r="DL496">
            <v>0</v>
          </cell>
          <cell r="DM496">
            <v>0</v>
          </cell>
          <cell r="DN496">
            <v>0</v>
          </cell>
          <cell r="DO496">
            <v>0</v>
          </cell>
          <cell r="DP496">
            <v>0</v>
          </cell>
          <cell r="DQ496">
            <v>0</v>
          </cell>
          <cell r="DR496">
            <v>0</v>
          </cell>
          <cell r="DS496">
            <v>0</v>
          </cell>
          <cell r="DT496">
            <v>0</v>
          </cell>
          <cell r="DU496">
            <v>0</v>
          </cell>
          <cell r="DV496">
            <v>0</v>
          </cell>
          <cell r="DW496">
            <v>0</v>
          </cell>
          <cell r="DX496">
            <v>0</v>
          </cell>
          <cell r="DY496">
            <v>0</v>
          </cell>
          <cell r="DZ496">
            <v>0</v>
          </cell>
          <cell r="EA496">
            <v>0</v>
          </cell>
          <cell r="EB496">
            <v>0</v>
          </cell>
          <cell r="EC496">
            <v>0</v>
          </cell>
          <cell r="ED496">
            <v>0</v>
          </cell>
          <cell r="EE496">
            <v>0</v>
          </cell>
        </row>
        <row r="497">
          <cell r="F497">
            <v>412.33477999991737</v>
          </cell>
          <cell r="G497">
            <v>919.08465399988927</v>
          </cell>
          <cell r="H497">
            <v>317.97677000029944</v>
          </cell>
          <cell r="I497">
            <v>186.5000444999896</v>
          </cell>
          <cell r="J497">
            <v>13.72942799993325</v>
          </cell>
          <cell r="K497">
            <v>-48.28455700003542</v>
          </cell>
          <cell r="L497">
            <v>27.228749500121921</v>
          </cell>
          <cell r="M497">
            <v>-39.50238800002262</v>
          </cell>
          <cell r="N497">
            <v>170.17940400028601</v>
          </cell>
          <cell r="O497">
            <v>18.907220000168309</v>
          </cell>
          <cell r="P497">
            <v>394.00442600017413</v>
          </cell>
          <cell r="Q497">
            <v>333.697506000055</v>
          </cell>
          <cell r="R497">
            <v>2708.5624575018883</v>
          </cell>
          <cell r="S497">
            <v>580.93594099977054</v>
          </cell>
          <cell r="T497">
            <v>594.10252349986695</v>
          </cell>
          <cell r="U497">
            <v>486.05948599986732</v>
          </cell>
          <cell r="V497">
            <v>412.6249260000186</v>
          </cell>
          <cell r="W497">
            <v>-11.524399000103585</v>
          </cell>
          <cell r="X497">
            <v>-129.9669930000091</v>
          </cell>
          <cell r="Y497">
            <v>40.297752500046045</v>
          </cell>
          <cell r="Z497">
            <v>-32.112748000072315</v>
          </cell>
          <cell r="AA497">
            <v>230.39829949988052</v>
          </cell>
          <cell r="AB497">
            <v>95.448596999980509</v>
          </cell>
          <cell r="AC497">
            <v>201.86988350003958</v>
          </cell>
          <cell r="AD497">
            <v>240.42918849992566</v>
          </cell>
          <cell r="AE497">
            <v>2131.2071529999375</v>
          </cell>
          <cell r="AF497">
            <v>276.59519700007513</v>
          </cell>
          <cell r="AG497">
            <v>317.2521799999522</v>
          </cell>
          <cell r="AH497">
            <v>248.33358500001486</v>
          </cell>
          <cell r="AI497">
            <v>218.38853800005745</v>
          </cell>
          <cell r="AJ497">
            <v>4.957956500002183</v>
          </cell>
          <cell r="AK497">
            <v>-87.943940000142902</v>
          </cell>
          <cell r="AL497">
            <v>55.706173999933526</v>
          </cell>
          <cell r="AM497">
            <v>111.69555000006221</v>
          </cell>
          <cell r="AN497">
            <v>258.85363300028257</v>
          </cell>
          <cell r="AO497">
            <v>178.57565250003245</v>
          </cell>
          <cell r="AP497">
            <v>351.62562799989246</v>
          </cell>
          <cell r="AQ497">
            <v>197.1669989998918</v>
          </cell>
          <cell r="AR497">
            <v>2110.4794904999435</v>
          </cell>
          <cell r="AS497">
            <v>241.31467800028622</v>
          </cell>
          <cell r="AT497">
            <v>238.18613349995576</v>
          </cell>
          <cell r="AU497">
            <v>222.52197300002445</v>
          </cell>
          <cell r="AV497">
            <v>245.36354499997105</v>
          </cell>
          <cell r="AW497">
            <v>45.328673499985598</v>
          </cell>
          <cell r="AX497">
            <v>57.221458999905735</v>
          </cell>
          <cell r="AY497">
            <v>109.40903000021353</v>
          </cell>
          <cell r="AZ497">
            <v>-28.167981999926269</v>
          </cell>
          <cell r="BA497">
            <v>298.05125200026669</v>
          </cell>
          <cell r="BB497">
            <v>130.71142100007273</v>
          </cell>
          <cell r="BC497">
            <v>416.24923050007783</v>
          </cell>
          <cell r="BD497">
            <v>134.29007699992508</v>
          </cell>
          <cell r="BE497">
            <v>5342.4205255005509</v>
          </cell>
          <cell r="BF497">
            <v>255.11894400010351</v>
          </cell>
          <cell r="BG497">
            <v>218.31874749984127</v>
          </cell>
          <cell r="BH497">
            <v>301.61707249993924</v>
          </cell>
          <cell r="BI497">
            <v>213.05513199989218</v>
          </cell>
          <cell r="BJ497">
            <v>59.468483999953605</v>
          </cell>
          <cell r="BK497">
            <v>80.991120000020601</v>
          </cell>
          <cell r="BL497">
            <v>53.490357999922708</v>
          </cell>
          <cell r="BM497">
            <v>-14.471692000050098</v>
          </cell>
          <cell r="BN497">
            <v>236.80452299979515</v>
          </cell>
          <cell r="BO497">
            <v>105.71219699992798</v>
          </cell>
          <cell r="BP497">
            <v>236.06970699992962</v>
          </cell>
          <cell r="BQ497">
            <v>3596.2459325001109</v>
          </cell>
          <cell r="BR497">
            <v>439.44870700128376</v>
          </cell>
          <cell r="BS497">
            <v>0.70003299973905087</v>
          </cell>
          <cell r="BT497">
            <v>93.310500000137836</v>
          </cell>
          <cell r="BU497">
            <v>109.88728899997659</v>
          </cell>
          <cell r="BV497">
            <v>186.54647199995816</v>
          </cell>
          <cell r="BW497">
            <v>33.995067000039853</v>
          </cell>
          <cell r="BX497">
            <v>-18.577515000011772</v>
          </cell>
          <cell r="BY497">
            <v>-60.572732999920845</v>
          </cell>
          <cell r="BZ497">
            <v>-73.118558999616653</v>
          </cell>
          <cell r="CA497">
            <v>136.28804400004447</v>
          </cell>
          <cell r="CB497">
            <v>43.52837900002487</v>
          </cell>
          <cell r="CC497">
            <v>34.411540000000969</v>
          </cell>
          <cell r="CD497">
            <v>-46.949810000020079</v>
          </cell>
          <cell r="CE497">
            <v>938.42536799795926</v>
          </cell>
          <cell r="CF497">
            <v>6.3554299999959767</v>
          </cell>
          <cell r="CG497">
            <v>47.451149999978952</v>
          </cell>
          <cell r="CH497">
            <v>70.721024999977089</v>
          </cell>
          <cell r="CI497">
            <v>203.57052199996542</v>
          </cell>
          <cell r="CJ497">
            <v>22.732438000151888</v>
          </cell>
          <cell r="CK497">
            <v>488.41550900007132</v>
          </cell>
          <cell r="CL497">
            <v>11.360534000210464</v>
          </cell>
          <cell r="CM497">
            <v>-32.408077000174671</v>
          </cell>
          <cell r="CN497">
            <v>158.36639599991031</v>
          </cell>
          <cell r="CO497">
            <v>-46.852669000159949</v>
          </cell>
          <cell r="CP497">
            <v>77.480149999959394</v>
          </cell>
          <cell r="CQ497">
            <v>-68.767040000064299</v>
          </cell>
          <cell r="CR497">
            <v>135.88880699872971</v>
          </cell>
          <cell r="CS497">
            <v>22.635110000032</v>
          </cell>
          <cell r="CT497">
            <v>10.924843000015244</v>
          </cell>
          <cell r="CU497">
            <v>33.134270000038669</v>
          </cell>
          <cell r="CV497">
            <v>168.85086700005922</v>
          </cell>
          <cell r="CW497">
            <v>-17.065274999942631</v>
          </cell>
          <cell r="CX497">
            <v>6.3952499999431893</v>
          </cell>
          <cell r="CY497">
            <v>-41.767307000234723</v>
          </cell>
          <cell r="CZ497">
            <v>-6.7665630001574755</v>
          </cell>
          <cell r="DA497">
            <v>83.883590999757871</v>
          </cell>
          <cell r="DB497">
            <v>-26.066389000043273</v>
          </cell>
          <cell r="DC497">
            <v>28.270829999819398</v>
          </cell>
          <cell r="DD497">
            <v>-126.54041999997571</v>
          </cell>
          <cell r="DE497">
            <v>58.281225001439452</v>
          </cell>
          <cell r="DF497">
            <v>-27.057529999990948</v>
          </cell>
          <cell r="DG497">
            <v>54.309243000112474</v>
          </cell>
          <cell r="DH497">
            <v>5.2265599999809638</v>
          </cell>
          <cell r="DI497">
            <v>45.635460000019521</v>
          </cell>
          <cell r="DJ497">
            <v>-20.534517999971285</v>
          </cell>
          <cell r="DK497">
            <v>22.077453999896534</v>
          </cell>
          <cell r="DL497">
            <v>-1.9361520002130419</v>
          </cell>
          <cell r="DM497">
            <v>-54.606381000252441</v>
          </cell>
          <cell r="DN497">
            <v>43.749699000269175</v>
          </cell>
          <cell r="DO497">
            <v>8.5084300000453368</v>
          </cell>
          <cell r="DP497">
            <v>42.757220000145026</v>
          </cell>
          <cell r="DQ497">
            <v>-59.84826000011526</v>
          </cell>
          <cell r="DR497">
            <v>-32.796342000365257</v>
          </cell>
          <cell r="DS497">
            <v>-18.86405500001274</v>
          </cell>
          <cell r="DT497">
            <v>24.673622999922372</v>
          </cell>
          <cell r="DU497">
            <v>-30.661079999990761</v>
          </cell>
          <cell r="DV497">
            <v>16.590605999925174</v>
          </cell>
          <cell r="DW497">
            <v>17.512457999982871</v>
          </cell>
          <cell r="DX497">
            <v>18.048054000129923</v>
          </cell>
          <cell r="DY497">
            <v>-13.241808000253513</v>
          </cell>
          <cell r="DZ497">
            <v>-23.012247999897227</v>
          </cell>
          <cell r="EA497">
            <v>60.96432500006631</v>
          </cell>
          <cell r="EB497">
            <v>-39.876356999971904</v>
          </cell>
          <cell r="EC497">
            <v>-34.093640000093728</v>
          </cell>
          <cell r="ED497">
            <v>-10.836220000055619</v>
          </cell>
          <cell r="EE497">
            <v>0</v>
          </cell>
        </row>
        <row r="498">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0</v>
          </cell>
          <cell r="CB498">
            <v>0</v>
          </cell>
          <cell r="CC498">
            <v>0</v>
          </cell>
          <cell r="CD498">
            <v>0</v>
          </cell>
          <cell r="CE498">
            <v>0</v>
          </cell>
          <cell r="CF498">
            <v>0</v>
          </cell>
          <cell r="CG498">
            <v>0</v>
          </cell>
          <cell r="CH498">
            <v>0</v>
          </cell>
          <cell r="CI498">
            <v>0</v>
          </cell>
          <cell r="CJ498">
            <v>0</v>
          </cell>
          <cell r="CK498">
            <v>0</v>
          </cell>
          <cell r="CL498">
            <v>0</v>
          </cell>
          <cell r="CM498">
            <v>0</v>
          </cell>
          <cell r="CN498">
            <v>0</v>
          </cell>
          <cell r="CO498">
            <v>0</v>
          </cell>
          <cell r="CP498">
            <v>0</v>
          </cell>
          <cell r="CQ498">
            <v>0</v>
          </cell>
          <cell r="CR498">
            <v>0</v>
          </cell>
          <cell r="CS498">
            <v>0</v>
          </cell>
          <cell r="CT498">
            <v>0</v>
          </cell>
          <cell r="CU498">
            <v>0</v>
          </cell>
          <cell r="CV498">
            <v>0</v>
          </cell>
          <cell r="CW498">
            <v>0</v>
          </cell>
          <cell r="CX498">
            <v>0</v>
          </cell>
          <cell r="CY498">
            <v>0</v>
          </cell>
          <cell r="CZ498">
            <v>0</v>
          </cell>
          <cell r="DA498">
            <v>0</v>
          </cell>
          <cell r="DB498">
            <v>0</v>
          </cell>
          <cell r="DC498">
            <v>0</v>
          </cell>
          <cell r="DD498">
            <v>0</v>
          </cell>
          <cell r="DE498">
            <v>0</v>
          </cell>
          <cell r="DF498">
            <v>0</v>
          </cell>
          <cell r="DG498">
            <v>0</v>
          </cell>
          <cell r="DH498">
            <v>0</v>
          </cell>
          <cell r="DI498">
            <v>0</v>
          </cell>
          <cell r="DJ498">
            <v>0</v>
          </cell>
          <cell r="DK498">
            <v>0</v>
          </cell>
          <cell r="DL498">
            <v>0</v>
          </cell>
          <cell r="DM498">
            <v>0</v>
          </cell>
          <cell r="DN498">
            <v>0</v>
          </cell>
          <cell r="DO498">
            <v>0</v>
          </cell>
          <cell r="DP498">
            <v>0</v>
          </cell>
          <cell r="DQ498">
            <v>0</v>
          </cell>
          <cell r="DR498">
            <v>0</v>
          </cell>
          <cell r="DS498">
            <v>0</v>
          </cell>
          <cell r="DT498">
            <v>0</v>
          </cell>
          <cell r="DU498">
            <v>0</v>
          </cell>
          <cell r="DV498">
            <v>0</v>
          </cell>
          <cell r="DW498">
            <v>0</v>
          </cell>
          <cell r="DX498">
            <v>0</v>
          </cell>
          <cell r="DY498">
            <v>0</v>
          </cell>
          <cell r="DZ498">
            <v>0</v>
          </cell>
          <cell r="EA498">
            <v>0</v>
          </cell>
          <cell r="EB498">
            <v>0</v>
          </cell>
          <cell r="EC498">
            <v>0</v>
          </cell>
          <cell r="ED498">
            <v>0</v>
          </cell>
          <cell r="EE498">
            <v>0</v>
          </cell>
        </row>
        <row r="499">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0</v>
          </cell>
          <cell r="CB499">
            <v>0</v>
          </cell>
          <cell r="CC499">
            <v>0</v>
          </cell>
          <cell r="CD499">
            <v>0</v>
          </cell>
          <cell r="CE499">
            <v>0</v>
          </cell>
          <cell r="CF499">
            <v>0</v>
          </cell>
          <cell r="CG499">
            <v>0</v>
          </cell>
          <cell r="CH499">
            <v>0</v>
          </cell>
          <cell r="CI499">
            <v>0</v>
          </cell>
          <cell r="CJ499">
            <v>0</v>
          </cell>
          <cell r="CK499">
            <v>0</v>
          </cell>
          <cell r="CL499">
            <v>0</v>
          </cell>
          <cell r="CM499">
            <v>0</v>
          </cell>
          <cell r="CN499">
            <v>0</v>
          </cell>
          <cell r="CO499">
            <v>0</v>
          </cell>
          <cell r="CP499">
            <v>0</v>
          </cell>
          <cell r="CQ499">
            <v>0</v>
          </cell>
          <cell r="CR499">
            <v>0</v>
          </cell>
          <cell r="CS499">
            <v>0</v>
          </cell>
          <cell r="CT499">
            <v>0</v>
          </cell>
          <cell r="CU499">
            <v>0</v>
          </cell>
          <cell r="CV499">
            <v>0</v>
          </cell>
          <cell r="CW499">
            <v>0</v>
          </cell>
          <cell r="CX499">
            <v>0</v>
          </cell>
          <cell r="CY499">
            <v>0</v>
          </cell>
          <cell r="CZ499">
            <v>0</v>
          </cell>
          <cell r="DA499">
            <v>0</v>
          </cell>
          <cell r="DB499">
            <v>0</v>
          </cell>
          <cell r="DC499">
            <v>0</v>
          </cell>
          <cell r="DD499">
            <v>0</v>
          </cell>
          <cell r="DE499">
            <v>0</v>
          </cell>
          <cell r="DF499">
            <v>0</v>
          </cell>
          <cell r="DG499">
            <v>0</v>
          </cell>
          <cell r="DH499">
            <v>0</v>
          </cell>
          <cell r="DI499">
            <v>0</v>
          </cell>
          <cell r="DJ499">
            <v>0</v>
          </cell>
          <cell r="DK499">
            <v>0</v>
          </cell>
          <cell r="DL499">
            <v>0</v>
          </cell>
          <cell r="DM499">
            <v>0</v>
          </cell>
          <cell r="DN499">
            <v>0</v>
          </cell>
          <cell r="DO499">
            <v>0</v>
          </cell>
          <cell r="DP499">
            <v>0</v>
          </cell>
          <cell r="DQ499">
            <v>0</v>
          </cell>
          <cell r="DR499">
            <v>0</v>
          </cell>
          <cell r="DS499">
            <v>0</v>
          </cell>
          <cell r="DT499">
            <v>0</v>
          </cell>
          <cell r="DU499">
            <v>0</v>
          </cell>
          <cell r="DV499">
            <v>0</v>
          </cell>
          <cell r="DW499">
            <v>0</v>
          </cell>
          <cell r="DX499">
            <v>0</v>
          </cell>
          <cell r="DY499">
            <v>0</v>
          </cell>
          <cell r="DZ499">
            <v>0</v>
          </cell>
          <cell r="EA499">
            <v>0</v>
          </cell>
          <cell r="EB499">
            <v>0</v>
          </cell>
          <cell r="EC499">
            <v>0</v>
          </cell>
          <cell r="ED499">
            <v>0</v>
          </cell>
          <cell r="EE499">
            <v>0</v>
          </cell>
        </row>
        <row r="500">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0</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row>
        <row r="501">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0</v>
          </cell>
          <cell r="CB501">
            <v>0</v>
          </cell>
          <cell r="CC501">
            <v>0</v>
          </cell>
          <cell r="CD501">
            <v>0</v>
          </cell>
          <cell r="CE501">
            <v>0</v>
          </cell>
          <cell r="CF501">
            <v>0</v>
          </cell>
          <cell r="CG501">
            <v>0</v>
          </cell>
          <cell r="CH501">
            <v>0</v>
          </cell>
          <cell r="CI501">
            <v>0</v>
          </cell>
          <cell r="CJ501">
            <v>0</v>
          </cell>
          <cell r="CK501">
            <v>0</v>
          </cell>
          <cell r="CL501">
            <v>0</v>
          </cell>
          <cell r="CM501">
            <v>0</v>
          </cell>
          <cell r="CN501">
            <v>0</v>
          </cell>
          <cell r="CO501">
            <v>0</v>
          </cell>
          <cell r="CP501">
            <v>0</v>
          </cell>
          <cell r="CQ501">
            <v>0</v>
          </cell>
          <cell r="CR501">
            <v>0</v>
          </cell>
          <cell r="CS501">
            <v>0</v>
          </cell>
          <cell r="CT501">
            <v>0</v>
          </cell>
          <cell r="CU501">
            <v>0</v>
          </cell>
          <cell r="CV501">
            <v>0</v>
          </cell>
          <cell r="CW501">
            <v>0</v>
          </cell>
          <cell r="CX501">
            <v>0</v>
          </cell>
          <cell r="CY501">
            <v>0</v>
          </cell>
          <cell r="CZ501">
            <v>0</v>
          </cell>
          <cell r="DA501">
            <v>0</v>
          </cell>
          <cell r="DB501">
            <v>0</v>
          </cell>
          <cell r="DC501">
            <v>0</v>
          </cell>
          <cell r="DD501">
            <v>0</v>
          </cell>
          <cell r="DE501">
            <v>0</v>
          </cell>
          <cell r="DF501">
            <v>0</v>
          </cell>
          <cell r="DG501">
            <v>0</v>
          </cell>
          <cell r="DH501">
            <v>0</v>
          </cell>
          <cell r="DI501">
            <v>0</v>
          </cell>
          <cell r="DJ501">
            <v>0</v>
          </cell>
          <cell r="DK501">
            <v>0</v>
          </cell>
          <cell r="DL501">
            <v>0</v>
          </cell>
          <cell r="DM501">
            <v>0</v>
          </cell>
          <cell r="DN501">
            <v>0</v>
          </cell>
          <cell r="DO501">
            <v>0</v>
          </cell>
          <cell r="DP501">
            <v>0</v>
          </cell>
          <cell r="DQ501">
            <v>0</v>
          </cell>
          <cell r="DR501">
            <v>0</v>
          </cell>
          <cell r="DS501">
            <v>0</v>
          </cell>
          <cell r="DT501">
            <v>0</v>
          </cell>
          <cell r="DU501">
            <v>0</v>
          </cell>
          <cell r="DV501">
            <v>0</v>
          </cell>
          <cell r="DW501">
            <v>0</v>
          </cell>
          <cell r="DX501">
            <v>0</v>
          </cell>
          <cell r="DY501">
            <v>0</v>
          </cell>
          <cell r="DZ501">
            <v>0</v>
          </cell>
          <cell r="EA501">
            <v>0</v>
          </cell>
          <cell r="EB501">
            <v>0</v>
          </cell>
          <cell r="EC501">
            <v>0</v>
          </cell>
          <cell r="ED501">
            <v>0</v>
          </cell>
          <cell r="EE501">
            <v>0</v>
          </cell>
        </row>
        <row r="502">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0</v>
          </cell>
          <cell r="CB502">
            <v>0</v>
          </cell>
          <cell r="CC502">
            <v>0</v>
          </cell>
          <cell r="CD502">
            <v>0</v>
          </cell>
          <cell r="CE502">
            <v>0</v>
          </cell>
          <cell r="CF502">
            <v>0</v>
          </cell>
          <cell r="CG502">
            <v>0</v>
          </cell>
          <cell r="CH502">
            <v>0</v>
          </cell>
          <cell r="CI502">
            <v>0</v>
          </cell>
          <cell r="CJ502">
            <v>0</v>
          </cell>
          <cell r="CK502">
            <v>0</v>
          </cell>
          <cell r="CL502">
            <v>0</v>
          </cell>
          <cell r="CM502">
            <v>0</v>
          </cell>
          <cell r="CN502">
            <v>0</v>
          </cell>
          <cell r="CO502">
            <v>0</v>
          </cell>
          <cell r="CP502">
            <v>0</v>
          </cell>
          <cell r="CQ502">
            <v>0</v>
          </cell>
          <cell r="CR502">
            <v>0</v>
          </cell>
          <cell r="CS502">
            <v>0</v>
          </cell>
          <cell r="CT502">
            <v>0</v>
          </cell>
          <cell r="CU502">
            <v>0</v>
          </cell>
          <cell r="CV502">
            <v>0</v>
          </cell>
          <cell r="CW502">
            <v>0</v>
          </cell>
          <cell r="CX502">
            <v>0</v>
          </cell>
          <cell r="CY502">
            <v>0</v>
          </cell>
          <cell r="CZ502">
            <v>0</v>
          </cell>
          <cell r="DA502">
            <v>0</v>
          </cell>
          <cell r="DB502">
            <v>0</v>
          </cell>
          <cell r="DC502">
            <v>0</v>
          </cell>
          <cell r="DD502">
            <v>0</v>
          </cell>
          <cell r="DE502">
            <v>0</v>
          </cell>
          <cell r="DF502">
            <v>0</v>
          </cell>
          <cell r="DG502">
            <v>0</v>
          </cell>
          <cell r="DH502">
            <v>0</v>
          </cell>
          <cell r="DI502">
            <v>0</v>
          </cell>
          <cell r="DJ502">
            <v>0</v>
          </cell>
          <cell r="DK502">
            <v>0</v>
          </cell>
          <cell r="DL502">
            <v>0</v>
          </cell>
          <cell r="DM502">
            <v>0</v>
          </cell>
          <cell r="DN502">
            <v>0</v>
          </cell>
          <cell r="DO502">
            <v>0</v>
          </cell>
          <cell r="DP502">
            <v>0</v>
          </cell>
          <cell r="DQ502">
            <v>0</v>
          </cell>
          <cell r="DR502">
            <v>0</v>
          </cell>
          <cell r="DS502">
            <v>0</v>
          </cell>
          <cell r="DT502">
            <v>0</v>
          </cell>
          <cell r="DU502">
            <v>0</v>
          </cell>
          <cell r="DV502">
            <v>0</v>
          </cell>
          <cell r="DW502">
            <v>0</v>
          </cell>
          <cell r="DX502">
            <v>0</v>
          </cell>
          <cell r="DY502">
            <v>0</v>
          </cell>
          <cell r="DZ502">
            <v>0</v>
          </cell>
          <cell r="EA502">
            <v>0</v>
          </cell>
          <cell r="EB502">
            <v>0</v>
          </cell>
          <cell r="EC502">
            <v>0</v>
          </cell>
          <cell r="ED502">
            <v>0</v>
          </cell>
          <cell r="EE502">
            <v>0</v>
          </cell>
        </row>
        <row r="503">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0</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row>
        <row r="504">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0</v>
          </cell>
          <cell r="CB504">
            <v>0</v>
          </cell>
          <cell r="CC504">
            <v>0</v>
          </cell>
          <cell r="CD504">
            <v>0</v>
          </cell>
          <cell r="CE504">
            <v>0</v>
          </cell>
          <cell r="CF504">
            <v>0</v>
          </cell>
          <cell r="CG504">
            <v>0</v>
          </cell>
          <cell r="CH504">
            <v>0</v>
          </cell>
          <cell r="CI504">
            <v>0</v>
          </cell>
          <cell r="CJ504">
            <v>0</v>
          </cell>
          <cell r="CK504">
            <v>0</v>
          </cell>
          <cell r="CL504">
            <v>0</v>
          </cell>
          <cell r="CM504">
            <v>0</v>
          </cell>
          <cell r="CN504">
            <v>0</v>
          </cell>
          <cell r="CO504">
            <v>0</v>
          </cell>
          <cell r="CP504">
            <v>0</v>
          </cell>
          <cell r="CQ504">
            <v>0</v>
          </cell>
          <cell r="CR504">
            <v>0</v>
          </cell>
          <cell r="CS504">
            <v>0</v>
          </cell>
          <cell r="CT504">
            <v>0</v>
          </cell>
          <cell r="CU504">
            <v>0</v>
          </cell>
          <cell r="CV504">
            <v>0</v>
          </cell>
          <cell r="CW504">
            <v>0</v>
          </cell>
          <cell r="CX504">
            <v>0</v>
          </cell>
          <cell r="CY504">
            <v>0</v>
          </cell>
          <cell r="CZ504">
            <v>0</v>
          </cell>
          <cell r="DA504">
            <v>0</v>
          </cell>
          <cell r="DB504">
            <v>0</v>
          </cell>
          <cell r="DC504">
            <v>0</v>
          </cell>
          <cell r="DD504">
            <v>0</v>
          </cell>
          <cell r="DE504">
            <v>0</v>
          </cell>
          <cell r="DF504">
            <v>0</v>
          </cell>
          <cell r="DG504">
            <v>0</v>
          </cell>
          <cell r="DH504">
            <v>0</v>
          </cell>
          <cell r="DI504">
            <v>0</v>
          </cell>
          <cell r="DJ504">
            <v>0</v>
          </cell>
          <cell r="DK504">
            <v>0</v>
          </cell>
          <cell r="DL504">
            <v>0</v>
          </cell>
          <cell r="DM504">
            <v>0</v>
          </cell>
          <cell r="DN504">
            <v>0</v>
          </cell>
          <cell r="DO504">
            <v>0</v>
          </cell>
          <cell r="DP504">
            <v>0</v>
          </cell>
          <cell r="DQ504">
            <v>0</v>
          </cell>
          <cell r="DR504">
            <v>0</v>
          </cell>
          <cell r="DS504">
            <v>0</v>
          </cell>
          <cell r="DT504">
            <v>0</v>
          </cell>
          <cell r="DU504">
            <v>0</v>
          </cell>
          <cell r="DV504">
            <v>0</v>
          </cell>
          <cell r="DW504">
            <v>0</v>
          </cell>
          <cell r="DX504">
            <v>0</v>
          </cell>
          <cell r="DY504">
            <v>0</v>
          </cell>
          <cell r="DZ504">
            <v>0</v>
          </cell>
          <cell r="EA504">
            <v>0</v>
          </cell>
          <cell r="EB504">
            <v>0</v>
          </cell>
          <cell r="EC504">
            <v>0</v>
          </cell>
          <cell r="ED504">
            <v>0</v>
          </cell>
          <cell r="EE504">
            <v>0</v>
          </cell>
        </row>
        <row r="505">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0</v>
          </cell>
          <cell r="CB505">
            <v>0</v>
          </cell>
          <cell r="CC505">
            <v>0</v>
          </cell>
          <cell r="CD505">
            <v>0</v>
          </cell>
          <cell r="CE505">
            <v>0</v>
          </cell>
          <cell r="CF505">
            <v>0</v>
          </cell>
          <cell r="CG505">
            <v>0</v>
          </cell>
          <cell r="CH505">
            <v>0</v>
          </cell>
          <cell r="CI505">
            <v>0</v>
          </cell>
          <cell r="CJ505">
            <v>0</v>
          </cell>
          <cell r="CK505">
            <v>0</v>
          </cell>
          <cell r="CL505">
            <v>0</v>
          </cell>
          <cell r="CM505">
            <v>0</v>
          </cell>
          <cell r="CN505">
            <v>0</v>
          </cell>
          <cell r="CO505">
            <v>0</v>
          </cell>
          <cell r="CP505">
            <v>0</v>
          </cell>
          <cell r="CQ505">
            <v>0</v>
          </cell>
          <cell r="CR505">
            <v>0</v>
          </cell>
          <cell r="CS505">
            <v>0</v>
          </cell>
          <cell r="CT505">
            <v>0</v>
          </cell>
          <cell r="CU505">
            <v>0</v>
          </cell>
          <cell r="CV505">
            <v>0</v>
          </cell>
          <cell r="CW505">
            <v>0</v>
          </cell>
          <cell r="CX505">
            <v>0</v>
          </cell>
          <cell r="CY505">
            <v>0</v>
          </cell>
          <cell r="CZ505">
            <v>0</v>
          </cell>
          <cell r="DA505">
            <v>0</v>
          </cell>
          <cell r="DB505">
            <v>0</v>
          </cell>
          <cell r="DC505">
            <v>0</v>
          </cell>
          <cell r="DD505">
            <v>0</v>
          </cell>
          <cell r="DE505">
            <v>0</v>
          </cell>
          <cell r="DF505">
            <v>0</v>
          </cell>
          <cell r="DG505">
            <v>0</v>
          </cell>
          <cell r="DH505">
            <v>0</v>
          </cell>
          <cell r="DI505">
            <v>0</v>
          </cell>
          <cell r="DJ505">
            <v>0</v>
          </cell>
          <cell r="DK505">
            <v>0</v>
          </cell>
          <cell r="DL505">
            <v>0</v>
          </cell>
          <cell r="DM505">
            <v>0</v>
          </cell>
          <cell r="DN505">
            <v>0</v>
          </cell>
          <cell r="DO505">
            <v>0</v>
          </cell>
          <cell r="DP505">
            <v>0</v>
          </cell>
          <cell r="DQ505">
            <v>0</v>
          </cell>
          <cell r="DR505">
            <v>0</v>
          </cell>
          <cell r="DS505">
            <v>0</v>
          </cell>
          <cell r="DT505">
            <v>0</v>
          </cell>
          <cell r="DU505">
            <v>0</v>
          </cell>
          <cell r="DV505">
            <v>0</v>
          </cell>
          <cell r="DW505">
            <v>0</v>
          </cell>
          <cell r="DX505">
            <v>0</v>
          </cell>
          <cell r="DY505">
            <v>0</v>
          </cell>
          <cell r="DZ505">
            <v>0</v>
          </cell>
          <cell r="EA505">
            <v>0</v>
          </cell>
          <cell r="EB505">
            <v>0</v>
          </cell>
          <cell r="EC505">
            <v>0</v>
          </cell>
          <cell r="ED505">
            <v>0</v>
          </cell>
          <cell r="EE505">
            <v>0</v>
          </cell>
        </row>
        <row r="506">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I506">
            <v>0</v>
          </cell>
          <cell r="CJ506">
            <v>0</v>
          </cell>
          <cell r="CK506">
            <v>0</v>
          </cell>
          <cell r="CL506">
            <v>0</v>
          </cell>
          <cell r="CM506">
            <v>0</v>
          </cell>
          <cell r="CN506">
            <v>0</v>
          </cell>
          <cell r="CO506">
            <v>0</v>
          </cell>
          <cell r="CP506">
            <v>0</v>
          </cell>
          <cell r="CQ506">
            <v>0</v>
          </cell>
          <cell r="CR506">
            <v>0</v>
          </cell>
          <cell r="CS506">
            <v>0</v>
          </cell>
          <cell r="CT506">
            <v>0</v>
          </cell>
          <cell r="CU506">
            <v>0</v>
          </cell>
          <cell r="CV506">
            <v>0</v>
          </cell>
          <cell r="CW506">
            <v>0</v>
          </cell>
          <cell r="CX506">
            <v>0</v>
          </cell>
          <cell r="CY506">
            <v>0</v>
          </cell>
          <cell r="CZ506">
            <v>0</v>
          </cell>
          <cell r="DA506">
            <v>0</v>
          </cell>
          <cell r="DB506">
            <v>0</v>
          </cell>
          <cell r="DC506">
            <v>0</v>
          </cell>
          <cell r="DD506">
            <v>0</v>
          </cell>
          <cell r="DE506">
            <v>0</v>
          </cell>
          <cell r="DF506">
            <v>0</v>
          </cell>
          <cell r="DG506">
            <v>0</v>
          </cell>
          <cell r="DH506">
            <v>0</v>
          </cell>
          <cell r="DI506">
            <v>0</v>
          </cell>
          <cell r="DJ506">
            <v>0</v>
          </cell>
          <cell r="DK506">
            <v>0</v>
          </cell>
          <cell r="DL506">
            <v>0</v>
          </cell>
          <cell r="DM506">
            <v>0</v>
          </cell>
          <cell r="DN506">
            <v>0</v>
          </cell>
          <cell r="DO506">
            <v>0</v>
          </cell>
          <cell r="DP506">
            <v>0</v>
          </cell>
          <cell r="DQ506">
            <v>0</v>
          </cell>
          <cell r="DR506">
            <v>0</v>
          </cell>
          <cell r="DS506">
            <v>0</v>
          </cell>
          <cell r="DT506">
            <v>0</v>
          </cell>
          <cell r="DU506">
            <v>0</v>
          </cell>
          <cell r="DV506">
            <v>0</v>
          </cell>
          <cell r="DW506">
            <v>0</v>
          </cell>
          <cell r="DX506">
            <v>0</v>
          </cell>
          <cell r="DY506">
            <v>0</v>
          </cell>
          <cell r="DZ506">
            <v>0</v>
          </cell>
          <cell r="EA506">
            <v>0</v>
          </cell>
          <cell r="EB506">
            <v>0</v>
          </cell>
          <cell r="EC506">
            <v>0</v>
          </cell>
          <cell r="ED506">
            <v>0</v>
          </cell>
          <cell r="EE506">
            <v>0</v>
          </cell>
        </row>
        <row r="507">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0</v>
          </cell>
          <cell r="CB507">
            <v>0</v>
          </cell>
          <cell r="CC507">
            <v>0</v>
          </cell>
          <cell r="CD507">
            <v>0</v>
          </cell>
          <cell r="CE507">
            <v>0</v>
          </cell>
          <cell r="CF507">
            <v>0</v>
          </cell>
          <cell r="CG507">
            <v>0</v>
          </cell>
          <cell r="CH507">
            <v>0</v>
          </cell>
          <cell r="CI507">
            <v>0</v>
          </cell>
          <cell r="CJ507">
            <v>0</v>
          </cell>
          <cell r="CK507">
            <v>0</v>
          </cell>
          <cell r="CL507">
            <v>0</v>
          </cell>
          <cell r="CM507">
            <v>0</v>
          </cell>
          <cell r="CN507">
            <v>0</v>
          </cell>
          <cell r="CO507">
            <v>0</v>
          </cell>
          <cell r="CP507">
            <v>0</v>
          </cell>
          <cell r="CQ507">
            <v>0</v>
          </cell>
          <cell r="CR507">
            <v>0</v>
          </cell>
          <cell r="CS507">
            <v>0</v>
          </cell>
          <cell r="CT507">
            <v>0</v>
          </cell>
          <cell r="CU507">
            <v>0</v>
          </cell>
          <cell r="CV507">
            <v>0</v>
          </cell>
          <cell r="CW507">
            <v>0</v>
          </cell>
          <cell r="CX507">
            <v>0</v>
          </cell>
          <cell r="CY507">
            <v>0</v>
          </cell>
          <cell r="CZ507">
            <v>0</v>
          </cell>
          <cell r="DA507">
            <v>0</v>
          </cell>
          <cell r="DB507">
            <v>0</v>
          </cell>
          <cell r="DC507">
            <v>0</v>
          </cell>
          <cell r="DD507">
            <v>0</v>
          </cell>
          <cell r="DE507">
            <v>0</v>
          </cell>
          <cell r="DF507">
            <v>0</v>
          </cell>
          <cell r="DG507">
            <v>0</v>
          </cell>
          <cell r="DH507">
            <v>0</v>
          </cell>
          <cell r="DI507">
            <v>0</v>
          </cell>
          <cell r="DJ507">
            <v>0</v>
          </cell>
          <cell r="DK507">
            <v>0</v>
          </cell>
          <cell r="DL507">
            <v>0</v>
          </cell>
          <cell r="DM507">
            <v>0</v>
          </cell>
          <cell r="DN507">
            <v>0</v>
          </cell>
          <cell r="DO507">
            <v>0</v>
          </cell>
          <cell r="DP507">
            <v>0</v>
          </cell>
          <cell r="DQ507">
            <v>0</v>
          </cell>
          <cell r="DR507">
            <v>0</v>
          </cell>
          <cell r="DS507">
            <v>0</v>
          </cell>
          <cell r="DT507">
            <v>0</v>
          </cell>
          <cell r="DU507">
            <v>0</v>
          </cell>
          <cell r="DV507">
            <v>0</v>
          </cell>
          <cell r="DW507">
            <v>0</v>
          </cell>
          <cell r="DX507">
            <v>0</v>
          </cell>
          <cell r="DY507">
            <v>0</v>
          </cell>
          <cell r="DZ507">
            <v>0</v>
          </cell>
          <cell r="EA507">
            <v>0</v>
          </cell>
          <cell r="EB507">
            <v>0</v>
          </cell>
          <cell r="EC507">
            <v>0</v>
          </cell>
          <cell r="ED507">
            <v>0</v>
          </cell>
          <cell r="EE507">
            <v>0</v>
          </cell>
        </row>
        <row r="508">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0</v>
          </cell>
          <cell r="CB508">
            <v>0</v>
          </cell>
          <cell r="CC508">
            <v>0</v>
          </cell>
          <cell r="CD508">
            <v>0</v>
          </cell>
          <cell r="CE508">
            <v>0</v>
          </cell>
          <cell r="CF508">
            <v>0</v>
          </cell>
          <cell r="CG508">
            <v>0</v>
          </cell>
          <cell r="CH508">
            <v>0</v>
          </cell>
          <cell r="CI508">
            <v>0</v>
          </cell>
          <cell r="CJ508">
            <v>0</v>
          </cell>
          <cell r="CK508">
            <v>0</v>
          </cell>
          <cell r="CL508">
            <v>0</v>
          </cell>
          <cell r="CM508">
            <v>0</v>
          </cell>
          <cell r="CN508">
            <v>0</v>
          </cell>
          <cell r="CO508">
            <v>0</v>
          </cell>
          <cell r="CP508">
            <v>0</v>
          </cell>
          <cell r="CQ508">
            <v>0</v>
          </cell>
          <cell r="CR508">
            <v>0</v>
          </cell>
          <cell r="CS508">
            <v>0</v>
          </cell>
          <cell r="CT508">
            <v>0</v>
          </cell>
          <cell r="CU508">
            <v>0</v>
          </cell>
          <cell r="CV508">
            <v>0</v>
          </cell>
          <cell r="CW508">
            <v>0</v>
          </cell>
          <cell r="CX508">
            <v>0</v>
          </cell>
          <cell r="CY508">
            <v>0</v>
          </cell>
          <cell r="CZ508">
            <v>0</v>
          </cell>
          <cell r="DA508">
            <v>0</v>
          </cell>
          <cell r="DB508">
            <v>0</v>
          </cell>
          <cell r="DC508">
            <v>0</v>
          </cell>
          <cell r="DD508">
            <v>0</v>
          </cell>
          <cell r="DE508">
            <v>0</v>
          </cell>
          <cell r="DF508">
            <v>0</v>
          </cell>
          <cell r="DG508">
            <v>0</v>
          </cell>
          <cell r="DH508">
            <v>0</v>
          </cell>
          <cell r="DI508">
            <v>0</v>
          </cell>
          <cell r="DJ508">
            <v>0</v>
          </cell>
          <cell r="DK508">
            <v>0</v>
          </cell>
          <cell r="DL508">
            <v>0</v>
          </cell>
          <cell r="DM508">
            <v>0</v>
          </cell>
          <cell r="DN508">
            <v>0</v>
          </cell>
          <cell r="DO508">
            <v>0</v>
          </cell>
          <cell r="DP508">
            <v>0</v>
          </cell>
          <cell r="DQ508">
            <v>0</v>
          </cell>
          <cell r="DR508">
            <v>0</v>
          </cell>
          <cell r="DS508">
            <v>0</v>
          </cell>
          <cell r="DT508">
            <v>0</v>
          </cell>
          <cell r="DU508">
            <v>0</v>
          </cell>
          <cell r="DV508">
            <v>0</v>
          </cell>
          <cell r="DW508">
            <v>0</v>
          </cell>
          <cell r="DX508">
            <v>0</v>
          </cell>
          <cell r="DY508">
            <v>0</v>
          </cell>
          <cell r="DZ508">
            <v>0</v>
          </cell>
          <cell r="EA508">
            <v>0</v>
          </cell>
          <cell r="EB508">
            <v>0</v>
          </cell>
          <cell r="EC508">
            <v>0</v>
          </cell>
          <cell r="ED508">
            <v>0</v>
          </cell>
          <cell r="EE508">
            <v>0</v>
          </cell>
        </row>
        <row r="509">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0</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row>
        <row r="510">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0</v>
          </cell>
          <cell r="CB510">
            <v>0</v>
          </cell>
          <cell r="CC510">
            <v>0</v>
          </cell>
          <cell r="CD510">
            <v>0</v>
          </cell>
          <cell r="CE510">
            <v>0</v>
          </cell>
          <cell r="CF510">
            <v>0</v>
          </cell>
          <cell r="CG510">
            <v>0</v>
          </cell>
          <cell r="CH510">
            <v>0</v>
          </cell>
          <cell r="CI510">
            <v>0</v>
          </cell>
          <cell r="CJ510">
            <v>0</v>
          </cell>
          <cell r="CK510">
            <v>0</v>
          </cell>
          <cell r="CL510">
            <v>0</v>
          </cell>
          <cell r="CM510">
            <v>0</v>
          </cell>
          <cell r="CN510">
            <v>0</v>
          </cell>
          <cell r="CO510">
            <v>0</v>
          </cell>
          <cell r="CP510">
            <v>0</v>
          </cell>
          <cell r="CQ510">
            <v>0</v>
          </cell>
          <cell r="CR510">
            <v>0</v>
          </cell>
          <cell r="CS510">
            <v>0</v>
          </cell>
          <cell r="CT510">
            <v>0</v>
          </cell>
          <cell r="CU510">
            <v>0</v>
          </cell>
          <cell r="CV510">
            <v>0</v>
          </cell>
          <cell r="CW510">
            <v>0</v>
          </cell>
          <cell r="CX510">
            <v>0</v>
          </cell>
          <cell r="CY510">
            <v>0</v>
          </cell>
          <cell r="CZ510">
            <v>0</v>
          </cell>
          <cell r="DA510">
            <v>0</v>
          </cell>
          <cell r="DB510">
            <v>0</v>
          </cell>
          <cell r="DC510">
            <v>0</v>
          </cell>
          <cell r="DD510">
            <v>0</v>
          </cell>
          <cell r="DE510">
            <v>0</v>
          </cell>
          <cell r="DF510">
            <v>0</v>
          </cell>
          <cell r="DG510">
            <v>0</v>
          </cell>
          <cell r="DH510">
            <v>0</v>
          </cell>
          <cell r="DI510">
            <v>0</v>
          </cell>
          <cell r="DJ510">
            <v>0</v>
          </cell>
          <cell r="DK510">
            <v>0</v>
          </cell>
          <cell r="DL510">
            <v>0</v>
          </cell>
          <cell r="DM510">
            <v>0</v>
          </cell>
          <cell r="DN510">
            <v>0</v>
          </cell>
          <cell r="DO510">
            <v>0</v>
          </cell>
          <cell r="DP510">
            <v>0</v>
          </cell>
          <cell r="DQ510">
            <v>0</v>
          </cell>
          <cell r="DR510">
            <v>0</v>
          </cell>
          <cell r="DS510">
            <v>0</v>
          </cell>
          <cell r="DT510">
            <v>0</v>
          </cell>
          <cell r="DU510">
            <v>0</v>
          </cell>
          <cell r="DV510">
            <v>0</v>
          </cell>
          <cell r="DW510">
            <v>0</v>
          </cell>
          <cell r="DX510">
            <v>0</v>
          </cell>
          <cell r="DY510">
            <v>0</v>
          </cell>
          <cell r="DZ510">
            <v>0</v>
          </cell>
          <cell r="EA510">
            <v>0</v>
          </cell>
          <cell r="EB510">
            <v>0</v>
          </cell>
          <cell r="EC510">
            <v>0</v>
          </cell>
          <cell r="ED510">
            <v>0</v>
          </cell>
          <cell r="EE510">
            <v>0</v>
          </cell>
        </row>
        <row r="511">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0</v>
          </cell>
          <cell r="CB511">
            <v>0</v>
          </cell>
          <cell r="CC511">
            <v>0</v>
          </cell>
          <cell r="CD511">
            <v>0</v>
          </cell>
          <cell r="CE511">
            <v>0</v>
          </cell>
          <cell r="CF511">
            <v>0</v>
          </cell>
          <cell r="CG511">
            <v>0</v>
          </cell>
          <cell r="CH511">
            <v>0</v>
          </cell>
          <cell r="CI511">
            <v>0</v>
          </cell>
          <cell r="CJ511">
            <v>0</v>
          </cell>
          <cell r="CK511">
            <v>0</v>
          </cell>
          <cell r="CL511">
            <v>0</v>
          </cell>
          <cell r="CM511">
            <v>0</v>
          </cell>
          <cell r="CN511">
            <v>0</v>
          </cell>
          <cell r="CO511">
            <v>0</v>
          </cell>
          <cell r="CP511">
            <v>0</v>
          </cell>
          <cell r="CQ511">
            <v>0</v>
          </cell>
          <cell r="CR511">
            <v>0</v>
          </cell>
          <cell r="CS511">
            <v>0</v>
          </cell>
          <cell r="CT511">
            <v>0</v>
          </cell>
          <cell r="CU511">
            <v>0</v>
          </cell>
          <cell r="CV511">
            <v>0</v>
          </cell>
          <cell r="CW511">
            <v>0</v>
          </cell>
          <cell r="CX511">
            <v>0</v>
          </cell>
          <cell r="CY511">
            <v>0</v>
          </cell>
          <cell r="CZ511">
            <v>0</v>
          </cell>
          <cell r="DA511">
            <v>0</v>
          </cell>
          <cell r="DB511">
            <v>0</v>
          </cell>
          <cell r="DC511">
            <v>0</v>
          </cell>
          <cell r="DD511">
            <v>0</v>
          </cell>
          <cell r="DE511">
            <v>0</v>
          </cell>
          <cell r="DF511">
            <v>0</v>
          </cell>
          <cell r="DG511">
            <v>0</v>
          </cell>
          <cell r="DH511">
            <v>0</v>
          </cell>
          <cell r="DI511">
            <v>0</v>
          </cell>
          <cell r="DJ511">
            <v>0</v>
          </cell>
          <cell r="DK511">
            <v>0</v>
          </cell>
          <cell r="DL511">
            <v>0</v>
          </cell>
          <cell r="DM511">
            <v>0</v>
          </cell>
          <cell r="DN511">
            <v>0</v>
          </cell>
          <cell r="DO511">
            <v>0</v>
          </cell>
          <cell r="DP511">
            <v>0</v>
          </cell>
          <cell r="DQ511">
            <v>0</v>
          </cell>
          <cell r="DR511">
            <v>0</v>
          </cell>
          <cell r="DS511">
            <v>0</v>
          </cell>
          <cell r="DT511">
            <v>0</v>
          </cell>
          <cell r="DU511">
            <v>0</v>
          </cell>
          <cell r="DV511">
            <v>0</v>
          </cell>
          <cell r="DW511">
            <v>0</v>
          </cell>
          <cell r="DX511">
            <v>0</v>
          </cell>
          <cell r="DY511">
            <v>0</v>
          </cell>
          <cell r="DZ511">
            <v>0</v>
          </cell>
          <cell r="EA511">
            <v>0</v>
          </cell>
          <cell r="EB511">
            <v>0</v>
          </cell>
          <cell r="EC511">
            <v>0</v>
          </cell>
          <cell r="ED511">
            <v>0</v>
          </cell>
          <cell r="EE511">
            <v>0</v>
          </cell>
        </row>
        <row r="512">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0</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v>0</v>
          </cell>
          <cell r="EE512">
            <v>0</v>
          </cell>
        </row>
        <row r="513">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0</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cell r="EE513">
            <v>0</v>
          </cell>
        </row>
        <row r="514">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0</v>
          </cell>
          <cell r="CB514">
            <v>0</v>
          </cell>
          <cell r="CC514">
            <v>0</v>
          </cell>
          <cell r="CD514">
            <v>0</v>
          </cell>
          <cell r="CE514">
            <v>0</v>
          </cell>
          <cell r="CF514">
            <v>0</v>
          </cell>
          <cell r="CG514">
            <v>0</v>
          </cell>
          <cell r="CH514">
            <v>0</v>
          </cell>
          <cell r="CI514">
            <v>0</v>
          </cell>
          <cell r="CJ514">
            <v>0</v>
          </cell>
          <cell r="CK514">
            <v>0</v>
          </cell>
          <cell r="CL514">
            <v>0</v>
          </cell>
          <cell r="CM514">
            <v>0</v>
          </cell>
          <cell r="CN514">
            <v>0</v>
          </cell>
          <cell r="CO514">
            <v>0</v>
          </cell>
          <cell r="CP514">
            <v>0</v>
          </cell>
          <cell r="CQ514">
            <v>0</v>
          </cell>
          <cell r="CR514">
            <v>0</v>
          </cell>
          <cell r="CS514">
            <v>0</v>
          </cell>
          <cell r="CT514">
            <v>0</v>
          </cell>
          <cell r="CU514">
            <v>0</v>
          </cell>
          <cell r="CV514">
            <v>0</v>
          </cell>
          <cell r="CW514">
            <v>0</v>
          </cell>
          <cell r="CX514">
            <v>0</v>
          </cell>
          <cell r="CY514">
            <v>0</v>
          </cell>
          <cell r="CZ514">
            <v>0</v>
          </cell>
          <cell r="DA514">
            <v>0</v>
          </cell>
          <cell r="DB514">
            <v>0</v>
          </cell>
          <cell r="DC514">
            <v>0</v>
          </cell>
          <cell r="DD514">
            <v>0</v>
          </cell>
          <cell r="DE514">
            <v>0</v>
          </cell>
          <cell r="DF514">
            <v>0</v>
          </cell>
          <cell r="DG514">
            <v>0</v>
          </cell>
          <cell r="DH514">
            <v>0</v>
          </cell>
          <cell r="DI514">
            <v>0</v>
          </cell>
          <cell r="DJ514">
            <v>0</v>
          </cell>
          <cell r="DK514">
            <v>0</v>
          </cell>
          <cell r="DL514">
            <v>0</v>
          </cell>
          <cell r="DM514">
            <v>0</v>
          </cell>
          <cell r="DN514">
            <v>0</v>
          </cell>
          <cell r="DO514">
            <v>0</v>
          </cell>
          <cell r="DP514">
            <v>0</v>
          </cell>
          <cell r="DQ514">
            <v>0</v>
          </cell>
          <cell r="DR514">
            <v>0</v>
          </cell>
          <cell r="DS514">
            <v>0</v>
          </cell>
          <cell r="DT514">
            <v>0</v>
          </cell>
          <cell r="DU514">
            <v>0</v>
          </cell>
          <cell r="DV514">
            <v>0</v>
          </cell>
          <cell r="DW514">
            <v>0</v>
          </cell>
          <cell r="DX514">
            <v>0</v>
          </cell>
          <cell r="DY514">
            <v>0</v>
          </cell>
          <cell r="DZ514">
            <v>0</v>
          </cell>
          <cell r="EA514">
            <v>0</v>
          </cell>
          <cell r="EB514">
            <v>0</v>
          </cell>
          <cell r="EC514">
            <v>0</v>
          </cell>
          <cell r="ED514">
            <v>0</v>
          </cell>
          <cell r="EE514">
            <v>0</v>
          </cell>
        </row>
        <row r="515">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0</v>
          </cell>
          <cell r="CB515">
            <v>0</v>
          </cell>
          <cell r="CC515">
            <v>0</v>
          </cell>
          <cell r="CD515">
            <v>0</v>
          </cell>
          <cell r="CE515">
            <v>0</v>
          </cell>
          <cell r="CF515">
            <v>0</v>
          </cell>
          <cell r="CG515">
            <v>0</v>
          </cell>
          <cell r="CH515">
            <v>0</v>
          </cell>
          <cell r="CI515">
            <v>0</v>
          </cell>
          <cell r="CJ515">
            <v>0</v>
          </cell>
          <cell r="CK515">
            <v>0</v>
          </cell>
          <cell r="CL515">
            <v>0</v>
          </cell>
          <cell r="CM515">
            <v>0</v>
          </cell>
          <cell r="CN515">
            <v>0</v>
          </cell>
          <cell r="CO515">
            <v>0</v>
          </cell>
          <cell r="CP515">
            <v>0</v>
          </cell>
          <cell r="CQ515">
            <v>0</v>
          </cell>
          <cell r="CR515">
            <v>0</v>
          </cell>
          <cell r="CS515">
            <v>0</v>
          </cell>
          <cell r="CT515">
            <v>0</v>
          </cell>
          <cell r="CU515">
            <v>0</v>
          </cell>
          <cell r="CV515">
            <v>0</v>
          </cell>
          <cell r="CW515">
            <v>0</v>
          </cell>
          <cell r="CX515">
            <v>0</v>
          </cell>
          <cell r="CY515">
            <v>0</v>
          </cell>
          <cell r="CZ515">
            <v>0</v>
          </cell>
          <cell r="DA515">
            <v>0</v>
          </cell>
          <cell r="DB515">
            <v>0</v>
          </cell>
          <cell r="DC515">
            <v>0</v>
          </cell>
          <cell r="DD515">
            <v>0</v>
          </cell>
          <cell r="DE515">
            <v>0</v>
          </cell>
          <cell r="DF515">
            <v>0</v>
          </cell>
          <cell r="DG515">
            <v>0</v>
          </cell>
          <cell r="DH515">
            <v>0</v>
          </cell>
          <cell r="DI515">
            <v>0</v>
          </cell>
          <cell r="DJ515">
            <v>0</v>
          </cell>
          <cell r="DK515">
            <v>0</v>
          </cell>
          <cell r="DL515">
            <v>0</v>
          </cell>
          <cell r="DM515">
            <v>0</v>
          </cell>
          <cell r="DN515">
            <v>0</v>
          </cell>
          <cell r="DO515">
            <v>0</v>
          </cell>
          <cell r="DP515">
            <v>0</v>
          </cell>
          <cell r="DQ515">
            <v>0</v>
          </cell>
          <cell r="DR515">
            <v>0</v>
          </cell>
          <cell r="DS515">
            <v>0</v>
          </cell>
          <cell r="DT515">
            <v>0</v>
          </cell>
          <cell r="DU515">
            <v>0</v>
          </cell>
          <cell r="DV515">
            <v>0</v>
          </cell>
          <cell r="DW515">
            <v>0</v>
          </cell>
          <cell r="DX515">
            <v>0</v>
          </cell>
          <cell r="DY515">
            <v>0</v>
          </cell>
          <cell r="DZ515">
            <v>0</v>
          </cell>
          <cell r="EA515">
            <v>0</v>
          </cell>
          <cell r="EB515">
            <v>0</v>
          </cell>
          <cell r="EC515">
            <v>0</v>
          </cell>
          <cell r="ED515">
            <v>0</v>
          </cell>
          <cell r="EE515">
            <v>0</v>
          </cell>
        </row>
        <row r="516">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0</v>
          </cell>
          <cell r="CB516">
            <v>0</v>
          </cell>
          <cell r="CC516">
            <v>0</v>
          </cell>
          <cell r="CD516">
            <v>0</v>
          </cell>
          <cell r="CE516">
            <v>0</v>
          </cell>
          <cell r="CF516">
            <v>0</v>
          </cell>
          <cell r="CG516">
            <v>0</v>
          </cell>
          <cell r="CH516">
            <v>0</v>
          </cell>
          <cell r="CI516">
            <v>0</v>
          </cell>
          <cell r="CJ516">
            <v>0</v>
          </cell>
          <cell r="CK516">
            <v>0</v>
          </cell>
          <cell r="CL516">
            <v>0</v>
          </cell>
          <cell r="CM516">
            <v>0</v>
          </cell>
          <cell r="CN516">
            <v>0</v>
          </cell>
          <cell r="CO516">
            <v>0</v>
          </cell>
          <cell r="CP516">
            <v>0</v>
          </cell>
          <cell r="CQ516">
            <v>0</v>
          </cell>
          <cell r="CR516">
            <v>0</v>
          </cell>
          <cell r="CS516">
            <v>0</v>
          </cell>
          <cell r="CT516">
            <v>0</v>
          </cell>
          <cell r="CU516">
            <v>0</v>
          </cell>
          <cell r="CV516">
            <v>0</v>
          </cell>
          <cell r="CW516">
            <v>0</v>
          </cell>
          <cell r="CX516">
            <v>0</v>
          </cell>
          <cell r="CY516">
            <v>0</v>
          </cell>
          <cell r="CZ516">
            <v>0</v>
          </cell>
          <cell r="DA516">
            <v>0</v>
          </cell>
          <cell r="DB516">
            <v>0</v>
          </cell>
          <cell r="DC516">
            <v>0</v>
          </cell>
          <cell r="DD516">
            <v>0</v>
          </cell>
          <cell r="DE516">
            <v>0</v>
          </cell>
          <cell r="DF516">
            <v>0</v>
          </cell>
          <cell r="DG516">
            <v>0</v>
          </cell>
          <cell r="DH516">
            <v>0</v>
          </cell>
          <cell r="DI516">
            <v>0</v>
          </cell>
          <cell r="DJ516">
            <v>0</v>
          </cell>
          <cell r="DK516">
            <v>0</v>
          </cell>
          <cell r="DL516">
            <v>0</v>
          </cell>
          <cell r="DM516">
            <v>0</v>
          </cell>
          <cell r="DN516">
            <v>0</v>
          </cell>
          <cell r="DO516">
            <v>0</v>
          </cell>
          <cell r="DP516">
            <v>0</v>
          </cell>
          <cell r="DQ516">
            <v>0</v>
          </cell>
          <cell r="DR516">
            <v>0</v>
          </cell>
          <cell r="DS516">
            <v>0</v>
          </cell>
          <cell r="DT516">
            <v>0</v>
          </cell>
          <cell r="DU516">
            <v>0</v>
          </cell>
          <cell r="DV516">
            <v>0</v>
          </cell>
          <cell r="DW516">
            <v>0</v>
          </cell>
          <cell r="DX516">
            <v>0</v>
          </cell>
          <cell r="DY516">
            <v>0</v>
          </cell>
          <cell r="DZ516">
            <v>0</v>
          </cell>
          <cell r="EA516">
            <v>0</v>
          </cell>
          <cell r="EB516">
            <v>0</v>
          </cell>
          <cell r="EC516">
            <v>0</v>
          </cell>
          <cell r="ED516">
            <v>0</v>
          </cell>
          <cell r="EE516">
            <v>0</v>
          </cell>
        </row>
        <row r="517">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0</v>
          </cell>
          <cell r="CB517">
            <v>0</v>
          </cell>
          <cell r="CC517">
            <v>0</v>
          </cell>
          <cell r="CD517">
            <v>0</v>
          </cell>
          <cell r="CE517">
            <v>0</v>
          </cell>
          <cell r="CF517">
            <v>0</v>
          </cell>
          <cell r="CG517">
            <v>0</v>
          </cell>
          <cell r="CH517">
            <v>0</v>
          </cell>
          <cell r="CI517">
            <v>0</v>
          </cell>
          <cell r="CJ517">
            <v>0</v>
          </cell>
          <cell r="CK517">
            <v>0</v>
          </cell>
          <cell r="CL517">
            <v>0</v>
          </cell>
          <cell r="CM517">
            <v>0</v>
          </cell>
          <cell r="CN517">
            <v>0</v>
          </cell>
          <cell r="CO517">
            <v>0</v>
          </cell>
          <cell r="CP517">
            <v>0</v>
          </cell>
          <cell r="CQ517">
            <v>0</v>
          </cell>
          <cell r="CR517">
            <v>0</v>
          </cell>
          <cell r="CS517">
            <v>0</v>
          </cell>
          <cell r="CT517">
            <v>0</v>
          </cell>
          <cell r="CU517">
            <v>0</v>
          </cell>
          <cell r="CV517">
            <v>0</v>
          </cell>
          <cell r="CW517">
            <v>0</v>
          </cell>
          <cell r="CX517">
            <v>0</v>
          </cell>
          <cell r="CY517">
            <v>0</v>
          </cell>
          <cell r="CZ517">
            <v>0</v>
          </cell>
          <cell r="DA517">
            <v>0</v>
          </cell>
          <cell r="DB517">
            <v>0</v>
          </cell>
          <cell r="DC517">
            <v>0</v>
          </cell>
          <cell r="DD517">
            <v>0</v>
          </cell>
          <cell r="DE517">
            <v>0</v>
          </cell>
          <cell r="DF517">
            <v>0</v>
          </cell>
          <cell r="DG517">
            <v>0</v>
          </cell>
          <cell r="DH517">
            <v>0</v>
          </cell>
          <cell r="DI517">
            <v>0</v>
          </cell>
          <cell r="DJ517">
            <v>0</v>
          </cell>
          <cell r="DK517">
            <v>0</v>
          </cell>
          <cell r="DL517">
            <v>0</v>
          </cell>
          <cell r="DM517">
            <v>0</v>
          </cell>
          <cell r="DN517">
            <v>0</v>
          </cell>
          <cell r="DO517">
            <v>0</v>
          </cell>
          <cell r="DP517">
            <v>0</v>
          </cell>
          <cell r="DQ517">
            <v>0</v>
          </cell>
          <cell r="DR517">
            <v>0</v>
          </cell>
          <cell r="DS517">
            <v>0</v>
          </cell>
          <cell r="DT517">
            <v>0</v>
          </cell>
          <cell r="DU517">
            <v>0</v>
          </cell>
          <cell r="DV517">
            <v>0</v>
          </cell>
          <cell r="DW517">
            <v>0</v>
          </cell>
          <cell r="DX517">
            <v>0</v>
          </cell>
          <cell r="DY517">
            <v>0</v>
          </cell>
          <cell r="DZ517">
            <v>0</v>
          </cell>
          <cell r="EA517">
            <v>0</v>
          </cell>
          <cell r="EB517">
            <v>0</v>
          </cell>
          <cell r="EC517">
            <v>0</v>
          </cell>
          <cell r="ED517">
            <v>0</v>
          </cell>
          <cell r="EE517">
            <v>0</v>
          </cell>
        </row>
        <row r="518">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0</v>
          </cell>
          <cell r="CB518">
            <v>0</v>
          </cell>
          <cell r="CC518">
            <v>0</v>
          </cell>
          <cell r="CD518">
            <v>0</v>
          </cell>
          <cell r="CE518">
            <v>0</v>
          </cell>
          <cell r="CF518">
            <v>0</v>
          </cell>
          <cell r="CG518">
            <v>0</v>
          </cell>
          <cell r="CH518">
            <v>0</v>
          </cell>
          <cell r="CI518">
            <v>0</v>
          </cell>
          <cell r="CJ518">
            <v>0</v>
          </cell>
          <cell r="CK518">
            <v>0</v>
          </cell>
          <cell r="CL518">
            <v>0</v>
          </cell>
          <cell r="CM518">
            <v>0</v>
          </cell>
          <cell r="CN518">
            <v>0</v>
          </cell>
          <cell r="CO518">
            <v>0</v>
          </cell>
          <cell r="CP518">
            <v>0</v>
          </cell>
          <cell r="CQ518">
            <v>0</v>
          </cell>
          <cell r="CR518">
            <v>0</v>
          </cell>
          <cell r="CS518">
            <v>0</v>
          </cell>
          <cell r="CT518">
            <v>0</v>
          </cell>
          <cell r="CU518">
            <v>0</v>
          </cell>
          <cell r="CV518">
            <v>0</v>
          </cell>
          <cell r="CW518">
            <v>0</v>
          </cell>
          <cell r="CX518">
            <v>0</v>
          </cell>
          <cell r="CY518">
            <v>0</v>
          </cell>
          <cell r="CZ518">
            <v>0</v>
          </cell>
          <cell r="DA518">
            <v>0</v>
          </cell>
          <cell r="DB518">
            <v>0</v>
          </cell>
          <cell r="DC518">
            <v>0</v>
          </cell>
          <cell r="DD518">
            <v>0</v>
          </cell>
          <cell r="DE518">
            <v>0</v>
          </cell>
          <cell r="DF518">
            <v>0</v>
          </cell>
          <cell r="DG518">
            <v>0</v>
          </cell>
          <cell r="DH518">
            <v>0</v>
          </cell>
          <cell r="DI518">
            <v>0</v>
          </cell>
          <cell r="DJ518">
            <v>0</v>
          </cell>
          <cell r="DK518">
            <v>0</v>
          </cell>
          <cell r="DL518">
            <v>0</v>
          </cell>
          <cell r="DM518">
            <v>0</v>
          </cell>
          <cell r="DN518">
            <v>0</v>
          </cell>
          <cell r="DO518">
            <v>0</v>
          </cell>
          <cell r="DP518">
            <v>0</v>
          </cell>
          <cell r="DQ518">
            <v>0</v>
          </cell>
          <cell r="DR518">
            <v>0</v>
          </cell>
          <cell r="DS518">
            <v>0</v>
          </cell>
          <cell r="DT518">
            <v>0</v>
          </cell>
          <cell r="DU518">
            <v>0</v>
          </cell>
          <cell r="DV518">
            <v>0</v>
          </cell>
          <cell r="DW518">
            <v>0</v>
          </cell>
          <cell r="DX518">
            <v>0</v>
          </cell>
          <cell r="DY518">
            <v>0</v>
          </cell>
          <cell r="DZ518">
            <v>0</v>
          </cell>
          <cell r="EA518">
            <v>0</v>
          </cell>
          <cell r="EB518">
            <v>0</v>
          </cell>
          <cell r="EC518">
            <v>0</v>
          </cell>
          <cell r="ED518">
            <v>0</v>
          </cell>
          <cell r="EE518">
            <v>0</v>
          </cell>
        </row>
        <row r="519">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0</v>
          </cell>
          <cell r="CB519">
            <v>0</v>
          </cell>
          <cell r="CC519">
            <v>0</v>
          </cell>
          <cell r="CD519">
            <v>0</v>
          </cell>
          <cell r="CE519">
            <v>0</v>
          </cell>
          <cell r="CF519">
            <v>0</v>
          </cell>
          <cell r="CG519">
            <v>0</v>
          </cell>
          <cell r="CH519">
            <v>0</v>
          </cell>
          <cell r="CI519">
            <v>0</v>
          </cell>
          <cell r="CJ519">
            <v>0</v>
          </cell>
          <cell r="CK519">
            <v>0</v>
          </cell>
          <cell r="CL519">
            <v>0</v>
          </cell>
          <cell r="CM519">
            <v>0</v>
          </cell>
          <cell r="CN519">
            <v>0</v>
          </cell>
          <cell r="CO519">
            <v>0</v>
          </cell>
          <cell r="CP519">
            <v>0</v>
          </cell>
          <cell r="CQ519">
            <v>0</v>
          </cell>
          <cell r="CR519">
            <v>0</v>
          </cell>
          <cell r="CS519">
            <v>0</v>
          </cell>
          <cell r="CT519">
            <v>0</v>
          </cell>
          <cell r="CU519">
            <v>0</v>
          </cell>
          <cell r="CV519">
            <v>0</v>
          </cell>
          <cell r="CW519">
            <v>0</v>
          </cell>
          <cell r="CX519">
            <v>0</v>
          </cell>
          <cell r="CY519">
            <v>0</v>
          </cell>
          <cell r="CZ519">
            <v>0</v>
          </cell>
          <cell r="DA519">
            <v>0</v>
          </cell>
          <cell r="DB519">
            <v>0</v>
          </cell>
          <cell r="DC519">
            <v>0</v>
          </cell>
          <cell r="DD519">
            <v>0</v>
          </cell>
          <cell r="DE519">
            <v>0</v>
          </cell>
          <cell r="DF519">
            <v>0</v>
          </cell>
          <cell r="DG519">
            <v>0</v>
          </cell>
          <cell r="DH519">
            <v>0</v>
          </cell>
          <cell r="DI519">
            <v>0</v>
          </cell>
          <cell r="DJ519">
            <v>0</v>
          </cell>
          <cell r="DK519">
            <v>0</v>
          </cell>
          <cell r="DL519">
            <v>0</v>
          </cell>
          <cell r="DM519">
            <v>0</v>
          </cell>
          <cell r="DN519">
            <v>0</v>
          </cell>
          <cell r="DO519">
            <v>0</v>
          </cell>
          <cell r="DP519">
            <v>0</v>
          </cell>
          <cell r="DQ519">
            <v>0</v>
          </cell>
          <cell r="DR519">
            <v>0</v>
          </cell>
          <cell r="DS519">
            <v>0</v>
          </cell>
          <cell r="DT519">
            <v>0</v>
          </cell>
          <cell r="DU519">
            <v>0</v>
          </cell>
          <cell r="DV519">
            <v>0</v>
          </cell>
          <cell r="DW519">
            <v>0</v>
          </cell>
          <cell r="DX519">
            <v>0</v>
          </cell>
          <cell r="DY519">
            <v>0</v>
          </cell>
          <cell r="DZ519">
            <v>0</v>
          </cell>
          <cell r="EA519">
            <v>0</v>
          </cell>
          <cell r="EB519">
            <v>0</v>
          </cell>
          <cell r="EC519">
            <v>0</v>
          </cell>
          <cell r="ED519">
            <v>0</v>
          </cell>
          <cell r="EE519">
            <v>0</v>
          </cell>
        </row>
        <row r="520">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0</v>
          </cell>
          <cell r="CB520">
            <v>0</v>
          </cell>
          <cell r="CC520">
            <v>0</v>
          </cell>
          <cell r="CD520">
            <v>0</v>
          </cell>
          <cell r="CE520">
            <v>0</v>
          </cell>
          <cell r="CF520">
            <v>0</v>
          </cell>
          <cell r="CG520">
            <v>0</v>
          </cell>
          <cell r="CH520">
            <v>0</v>
          </cell>
          <cell r="CI520">
            <v>0</v>
          </cell>
          <cell r="CJ520">
            <v>0</v>
          </cell>
          <cell r="CK520">
            <v>0</v>
          </cell>
          <cell r="CL520">
            <v>0</v>
          </cell>
          <cell r="CM520">
            <v>0</v>
          </cell>
          <cell r="CN520">
            <v>0</v>
          </cell>
          <cell r="CO520">
            <v>0</v>
          </cell>
          <cell r="CP520">
            <v>0</v>
          </cell>
          <cell r="CQ520">
            <v>0</v>
          </cell>
          <cell r="CR520">
            <v>0</v>
          </cell>
          <cell r="CS520">
            <v>0</v>
          </cell>
          <cell r="CT520">
            <v>0</v>
          </cell>
          <cell r="CU520">
            <v>0</v>
          </cell>
          <cell r="CV520">
            <v>0</v>
          </cell>
          <cell r="CW520">
            <v>0</v>
          </cell>
          <cell r="CX520">
            <v>0</v>
          </cell>
          <cell r="CY520">
            <v>0</v>
          </cell>
          <cell r="CZ520">
            <v>0</v>
          </cell>
          <cell r="DA520">
            <v>0</v>
          </cell>
          <cell r="DB520">
            <v>0</v>
          </cell>
          <cell r="DC520">
            <v>0</v>
          </cell>
          <cell r="DD520">
            <v>0</v>
          </cell>
          <cell r="DE520">
            <v>0</v>
          </cell>
          <cell r="DF520">
            <v>0</v>
          </cell>
          <cell r="DG520">
            <v>0</v>
          </cell>
          <cell r="DH520">
            <v>0</v>
          </cell>
          <cell r="DI520">
            <v>0</v>
          </cell>
          <cell r="DJ520">
            <v>0</v>
          </cell>
          <cell r="DK520">
            <v>0</v>
          </cell>
          <cell r="DL520">
            <v>0</v>
          </cell>
          <cell r="DM520">
            <v>0</v>
          </cell>
          <cell r="DN520">
            <v>0</v>
          </cell>
          <cell r="DO520">
            <v>0</v>
          </cell>
          <cell r="DP520">
            <v>0</v>
          </cell>
          <cell r="DQ520">
            <v>0</v>
          </cell>
          <cell r="DR520">
            <v>0</v>
          </cell>
          <cell r="DS520">
            <v>0</v>
          </cell>
          <cell r="DT520">
            <v>0</v>
          </cell>
          <cell r="DU520">
            <v>0</v>
          </cell>
          <cell r="DV520">
            <v>0</v>
          </cell>
          <cell r="DW520">
            <v>0</v>
          </cell>
          <cell r="DX520">
            <v>0</v>
          </cell>
          <cell r="DY520">
            <v>0</v>
          </cell>
          <cell r="DZ520">
            <v>0</v>
          </cell>
          <cell r="EA520">
            <v>0</v>
          </cell>
          <cell r="EB520">
            <v>0</v>
          </cell>
          <cell r="EC520">
            <v>0</v>
          </cell>
          <cell r="ED520">
            <v>0</v>
          </cell>
          <cell r="EE520">
            <v>0</v>
          </cell>
        </row>
        <row r="521">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0</v>
          </cell>
          <cell r="CL521">
            <v>0</v>
          </cell>
          <cell r="CM521">
            <v>0</v>
          </cell>
          <cell r="CN521">
            <v>0</v>
          </cell>
          <cell r="CO521">
            <v>0</v>
          </cell>
          <cell r="CP521">
            <v>0</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DZ521">
            <v>0</v>
          </cell>
          <cell r="EA521">
            <v>0</v>
          </cell>
          <cell r="EB521">
            <v>0</v>
          </cell>
          <cell r="EC521">
            <v>0</v>
          </cell>
          <cell r="ED521">
            <v>0</v>
          </cell>
          <cell r="EE521">
            <v>0</v>
          </cell>
        </row>
        <row r="522">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0</v>
          </cell>
          <cell r="CL522">
            <v>0</v>
          </cell>
          <cell r="CM522">
            <v>0</v>
          </cell>
          <cell r="CN522">
            <v>0</v>
          </cell>
          <cell r="CO522">
            <v>0</v>
          </cell>
          <cell r="CP522">
            <v>0</v>
          </cell>
          <cell r="CQ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cell r="DV522">
            <v>0</v>
          </cell>
          <cell r="DW522">
            <v>0</v>
          </cell>
          <cell r="DX522">
            <v>0</v>
          </cell>
          <cell r="DY522">
            <v>0</v>
          </cell>
          <cell r="DZ522">
            <v>0</v>
          </cell>
          <cell r="EA522">
            <v>0</v>
          </cell>
          <cell r="EB522">
            <v>0</v>
          </cell>
          <cell r="EC522">
            <v>0</v>
          </cell>
          <cell r="ED522">
            <v>0</v>
          </cell>
          <cell r="EE522">
            <v>0</v>
          </cell>
        </row>
        <row r="523">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0</v>
          </cell>
          <cell r="CL523">
            <v>0</v>
          </cell>
          <cell r="CM523">
            <v>0</v>
          </cell>
          <cell r="CN523">
            <v>0</v>
          </cell>
          <cell r="CO523">
            <v>0</v>
          </cell>
          <cell r="CP523">
            <v>0</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cell r="EE523">
            <v>0</v>
          </cell>
        </row>
        <row r="524">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0</v>
          </cell>
          <cell r="CB524">
            <v>0</v>
          </cell>
          <cell r="CC524">
            <v>0</v>
          </cell>
          <cell r="CD524">
            <v>0</v>
          </cell>
          <cell r="CE524">
            <v>0</v>
          </cell>
          <cell r="CF524">
            <v>0</v>
          </cell>
          <cell r="CG524">
            <v>0</v>
          </cell>
          <cell r="CH524">
            <v>0</v>
          </cell>
          <cell r="CI524">
            <v>0</v>
          </cell>
          <cell r="CJ524">
            <v>0</v>
          </cell>
          <cell r="CK524">
            <v>0</v>
          </cell>
          <cell r="CL524">
            <v>0</v>
          </cell>
          <cell r="CM524">
            <v>0</v>
          </cell>
          <cell r="CN524">
            <v>0</v>
          </cell>
          <cell r="CO524">
            <v>0</v>
          </cell>
          <cell r="CP524">
            <v>0</v>
          </cell>
          <cell r="CQ524">
            <v>0</v>
          </cell>
          <cell r="CR524">
            <v>0</v>
          </cell>
          <cell r="CS524">
            <v>0</v>
          </cell>
          <cell r="CT524">
            <v>0</v>
          </cell>
          <cell r="CU524">
            <v>0</v>
          </cell>
          <cell r="CV524">
            <v>0</v>
          </cell>
          <cell r="CW524">
            <v>0</v>
          </cell>
          <cell r="CX524">
            <v>0</v>
          </cell>
          <cell r="CY524">
            <v>0</v>
          </cell>
          <cell r="CZ524">
            <v>0</v>
          </cell>
          <cell r="DA524">
            <v>0</v>
          </cell>
          <cell r="DB524">
            <v>0</v>
          </cell>
          <cell r="DC524">
            <v>0</v>
          </cell>
          <cell r="DD524">
            <v>0</v>
          </cell>
          <cell r="DE524">
            <v>0</v>
          </cell>
          <cell r="DF524">
            <v>0</v>
          </cell>
          <cell r="DG524">
            <v>0</v>
          </cell>
          <cell r="DH524">
            <v>0</v>
          </cell>
          <cell r="DI524">
            <v>0</v>
          </cell>
          <cell r="DJ524">
            <v>0</v>
          </cell>
          <cell r="DK524">
            <v>0</v>
          </cell>
          <cell r="DL524">
            <v>0</v>
          </cell>
          <cell r="DM524">
            <v>0</v>
          </cell>
          <cell r="DN524">
            <v>0</v>
          </cell>
          <cell r="DO524">
            <v>0</v>
          </cell>
          <cell r="DP524">
            <v>0</v>
          </cell>
          <cell r="DQ524">
            <v>0</v>
          </cell>
          <cell r="DR524">
            <v>0</v>
          </cell>
          <cell r="DS524">
            <v>0</v>
          </cell>
          <cell r="DT524">
            <v>0</v>
          </cell>
          <cell r="DU524">
            <v>0</v>
          </cell>
          <cell r="DV524">
            <v>0</v>
          </cell>
          <cell r="DW524">
            <v>0</v>
          </cell>
          <cell r="DX524">
            <v>0</v>
          </cell>
          <cell r="DY524">
            <v>0</v>
          </cell>
          <cell r="DZ524">
            <v>0</v>
          </cell>
          <cell r="EA524">
            <v>0</v>
          </cell>
          <cell r="EB524">
            <v>0</v>
          </cell>
          <cell r="EC524">
            <v>0</v>
          </cell>
          <cell r="ED524">
            <v>0</v>
          </cell>
          <cell r="EE524">
            <v>0</v>
          </cell>
        </row>
        <row r="525">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0</v>
          </cell>
          <cell r="CB525">
            <v>0</v>
          </cell>
          <cell r="CC525">
            <v>0</v>
          </cell>
          <cell r="CD525">
            <v>0</v>
          </cell>
          <cell r="CE525">
            <v>0</v>
          </cell>
          <cell r="CF525">
            <v>0</v>
          </cell>
          <cell r="CG525">
            <v>0</v>
          </cell>
          <cell r="CH525">
            <v>0</v>
          </cell>
          <cell r="CI525">
            <v>0</v>
          </cell>
          <cell r="CJ525">
            <v>0</v>
          </cell>
          <cell r="CK525">
            <v>0</v>
          </cell>
          <cell r="CL525">
            <v>0</v>
          </cell>
          <cell r="CM525">
            <v>0</v>
          </cell>
          <cell r="CN525">
            <v>0</v>
          </cell>
          <cell r="CO525">
            <v>0</v>
          </cell>
          <cell r="CP525">
            <v>0</v>
          </cell>
          <cell r="CQ525">
            <v>0</v>
          </cell>
          <cell r="CR525">
            <v>0</v>
          </cell>
          <cell r="CS525">
            <v>0</v>
          </cell>
          <cell r="CT525">
            <v>0</v>
          </cell>
          <cell r="CU525">
            <v>0</v>
          </cell>
          <cell r="CV525">
            <v>0</v>
          </cell>
          <cell r="CW525">
            <v>0</v>
          </cell>
          <cell r="CX525">
            <v>0</v>
          </cell>
          <cell r="CY525">
            <v>0</v>
          </cell>
          <cell r="CZ525">
            <v>0</v>
          </cell>
          <cell r="DA525">
            <v>0</v>
          </cell>
          <cell r="DB525">
            <v>0</v>
          </cell>
          <cell r="DC525">
            <v>0</v>
          </cell>
          <cell r="DD525">
            <v>0</v>
          </cell>
          <cell r="DE525">
            <v>0</v>
          </cell>
          <cell r="DF525">
            <v>0</v>
          </cell>
          <cell r="DG525">
            <v>0</v>
          </cell>
          <cell r="DH525">
            <v>0</v>
          </cell>
          <cell r="DI525">
            <v>0</v>
          </cell>
          <cell r="DJ525">
            <v>0</v>
          </cell>
          <cell r="DK525">
            <v>0</v>
          </cell>
          <cell r="DL525">
            <v>0</v>
          </cell>
          <cell r="DM525">
            <v>0</v>
          </cell>
          <cell r="DN525">
            <v>0</v>
          </cell>
          <cell r="DO525">
            <v>0</v>
          </cell>
          <cell r="DP525">
            <v>0</v>
          </cell>
          <cell r="DQ525">
            <v>0</v>
          </cell>
          <cell r="DR525">
            <v>0</v>
          </cell>
          <cell r="DS525">
            <v>0</v>
          </cell>
          <cell r="DT525">
            <v>0</v>
          </cell>
          <cell r="DU525">
            <v>0</v>
          </cell>
          <cell r="DV525">
            <v>0</v>
          </cell>
          <cell r="DW525">
            <v>0</v>
          </cell>
          <cell r="DX525">
            <v>0</v>
          </cell>
          <cell r="DY525">
            <v>0</v>
          </cell>
          <cell r="DZ525">
            <v>0</v>
          </cell>
          <cell r="EA525">
            <v>0</v>
          </cell>
          <cell r="EB525">
            <v>0</v>
          </cell>
          <cell r="EC525">
            <v>0</v>
          </cell>
          <cell r="ED525">
            <v>0</v>
          </cell>
          <cell r="EE525">
            <v>0</v>
          </cell>
        </row>
        <row r="526">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0</v>
          </cell>
          <cell r="CB526">
            <v>0</v>
          </cell>
          <cell r="CC526">
            <v>0</v>
          </cell>
          <cell r="CD526">
            <v>0</v>
          </cell>
          <cell r="CE526">
            <v>0</v>
          </cell>
          <cell r="CF526">
            <v>0</v>
          </cell>
          <cell r="CG526">
            <v>0</v>
          </cell>
          <cell r="CH526">
            <v>0</v>
          </cell>
          <cell r="CI526">
            <v>0</v>
          </cell>
          <cell r="CJ526">
            <v>0</v>
          </cell>
          <cell r="CK526">
            <v>0</v>
          </cell>
          <cell r="CL526">
            <v>0</v>
          </cell>
          <cell r="CM526">
            <v>0</v>
          </cell>
          <cell r="CN526">
            <v>0</v>
          </cell>
          <cell r="CO526">
            <v>0</v>
          </cell>
          <cell r="CP526">
            <v>0</v>
          </cell>
          <cell r="CQ526">
            <v>0</v>
          </cell>
          <cell r="CR526">
            <v>0</v>
          </cell>
          <cell r="CS526">
            <v>0</v>
          </cell>
          <cell r="CT526">
            <v>0</v>
          </cell>
          <cell r="CU526">
            <v>0</v>
          </cell>
          <cell r="CV526">
            <v>0</v>
          </cell>
          <cell r="CW526">
            <v>0</v>
          </cell>
          <cell r="CX526">
            <v>0</v>
          </cell>
          <cell r="CY526">
            <v>0</v>
          </cell>
          <cell r="CZ526">
            <v>0</v>
          </cell>
          <cell r="DA526">
            <v>0</v>
          </cell>
          <cell r="DB526">
            <v>0</v>
          </cell>
          <cell r="DC526">
            <v>0</v>
          </cell>
          <cell r="DD526">
            <v>0</v>
          </cell>
          <cell r="DE526">
            <v>0</v>
          </cell>
          <cell r="DF526">
            <v>0</v>
          </cell>
          <cell r="DG526">
            <v>0</v>
          </cell>
          <cell r="DH526">
            <v>0</v>
          </cell>
          <cell r="DI526">
            <v>0</v>
          </cell>
          <cell r="DJ526">
            <v>0</v>
          </cell>
          <cell r="DK526">
            <v>0</v>
          </cell>
          <cell r="DL526">
            <v>0</v>
          </cell>
          <cell r="DM526">
            <v>0</v>
          </cell>
          <cell r="DN526">
            <v>0</v>
          </cell>
          <cell r="DO526">
            <v>0</v>
          </cell>
          <cell r="DP526">
            <v>0</v>
          </cell>
          <cell r="DQ526">
            <v>0</v>
          </cell>
          <cell r="DR526">
            <v>0</v>
          </cell>
          <cell r="DS526">
            <v>0</v>
          </cell>
          <cell r="DT526">
            <v>0</v>
          </cell>
          <cell r="DU526">
            <v>0</v>
          </cell>
          <cell r="DV526">
            <v>0</v>
          </cell>
          <cell r="DW526">
            <v>0</v>
          </cell>
          <cell r="DX526">
            <v>0</v>
          </cell>
          <cell r="DY526">
            <v>0</v>
          </cell>
          <cell r="DZ526">
            <v>0</v>
          </cell>
          <cell r="EA526">
            <v>0</v>
          </cell>
          <cell r="EB526">
            <v>0</v>
          </cell>
          <cell r="EC526">
            <v>0</v>
          </cell>
          <cell r="ED526">
            <v>0</v>
          </cell>
          <cell r="EE526">
            <v>0</v>
          </cell>
        </row>
        <row r="527">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0</v>
          </cell>
          <cell r="CB527">
            <v>0</v>
          </cell>
          <cell r="CC527">
            <v>0</v>
          </cell>
          <cell r="CD527">
            <v>0</v>
          </cell>
          <cell r="CE527">
            <v>0</v>
          </cell>
          <cell r="CF527">
            <v>0</v>
          </cell>
          <cell r="CG527">
            <v>0</v>
          </cell>
          <cell r="CH527">
            <v>0</v>
          </cell>
          <cell r="CI527">
            <v>0</v>
          </cell>
          <cell r="CJ527">
            <v>0</v>
          </cell>
          <cell r="CK527">
            <v>0</v>
          </cell>
          <cell r="CL527">
            <v>0</v>
          </cell>
          <cell r="CM527">
            <v>0</v>
          </cell>
          <cell r="CN527">
            <v>0</v>
          </cell>
          <cell r="CO527">
            <v>0</v>
          </cell>
          <cell r="CP527">
            <v>0</v>
          </cell>
          <cell r="CQ527">
            <v>0</v>
          </cell>
          <cell r="CR527">
            <v>0</v>
          </cell>
          <cell r="CS527">
            <v>0</v>
          </cell>
          <cell r="CT527">
            <v>0</v>
          </cell>
          <cell r="CU527">
            <v>0</v>
          </cell>
          <cell r="CV527">
            <v>0</v>
          </cell>
          <cell r="CW527">
            <v>0</v>
          </cell>
          <cell r="CX527">
            <v>0</v>
          </cell>
          <cell r="CY527">
            <v>0</v>
          </cell>
          <cell r="CZ527">
            <v>0</v>
          </cell>
          <cell r="DA527">
            <v>0</v>
          </cell>
          <cell r="DB527">
            <v>0</v>
          </cell>
          <cell r="DC527">
            <v>0</v>
          </cell>
          <cell r="DD527">
            <v>0</v>
          </cell>
          <cell r="DE527">
            <v>0</v>
          </cell>
          <cell r="DF527">
            <v>0</v>
          </cell>
          <cell r="DG527">
            <v>0</v>
          </cell>
          <cell r="DH527">
            <v>0</v>
          </cell>
          <cell r="DI527">
            <v>0</v>
          </cell>
          <cell r="DJ527">
            <v>0</v>
          </cell>
          <cell r="DK527">
            <v>0</v>
          </cell>
          <cell r="DL527">
            <v>0</v>
          </cell>
          <cell r="DM527">
            <v>0</v>
          </cell>
          <cell r="DN527">
            <v>0</v>
          </cell>
          <cell r="DO527">
            <v>0</v>
          </cell>
          <cell r="DP527">
            <v>0</v>
          </cell>
          <cell r="DQ527">
            <v>0</v>
          </cell>
          <cell r="DR527">
            <v>0</v>
          </cell>
          <cell r="DS527">
            <v>0</v>
          </cell>
          <cell r="DT527">
            <v>0</v>
          </cell>
          <cell r="DU527">
            <v>0</v>
          </cell>
          <cell r="DV527">
            <v>0</v>
          </cell>
          <cell r="DW527">
            <v>0</v>
          </cell>
          <cell r="DX527">
            <v>0</v>
          </cell>
          <cell r="DY527">
            <v>0</v>
          </cell>
          <cell r="DZ527">
            <v>0</v>
          </cell>
          <cell r="EA527">
            <v>0</v>
          </cell>
          <cell r="EB527">
            <v>0</v>
          </cell>
          <cell r="EC527">
            <v>0</v>
          </cell>
          <cell r="ED527">
            <v>0</v>
          </cell>
          <cell r="EE527">
            <v>0</v>
          </cell>
        </row>
        <row r="528">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0</v>
          </cell>
          <cell r="CB528">
            <v>0</v>
          </cell>
          <cell r="CC528">
            <v>0</v>
          </cell>
          <cell r="CD528">
            <v>0</v>
          </cell>
          <cell r="CE528">
            <v>0</v>
          </cell>
          <cell r="CF528">
            <v>0</v>
          </cell>
          <cell r="CG528">
            <v>0</v>
          </cell>
          <cell r="CH528">
            <v>0</v>
          </cell>
          <cell r="CI528">
            <v>0</v>
          </cell>
          <cell r="CJ528">
            <v>0</v>
          </cell>
          <cell r="CK528">
            <v>0</v>
          </cell>
          <cell r="CL528">
            <v>0</v>
          </cell>
          <cell r="CM528">
            <v>0</v>
          </cell>
          <cell r="CN528">
            <v>0</v>
          </cell>
          <cell r="CO528">
            <v>0</v>
          </cell>
          <cell r="CP528">
            <v>0</v>
          </cell>
          <cell r="CQ528">
            <v>0</v>
          </cell>
          <cell r="CR528">
            <v>0</v>
          </cell>
          <cell r="CS528">
            <v>0</v>
          </cell>
          <cell r="CT528">
            <v>0</v>
          </cell>
          <cell r="CU528">
            <v>0</v>
          </cell>
          <cell r="CV528">
            <v>0</v>
          </cell>
          <cell r="CW528">
            <v>0</v>
          </cell>
          <cell r="CX528">
            <v>0</v>
          </cell>
          <cell r="CY528">
            <v>0</v>
          </cell>
          <cell r="CZ528">
            <v>0</v>
          </cell>
          <cell r="DA528">
            <v>0</v>
          </cell>
          <cell r="DB528">
            <v>0</v>
          </cell>
          <cell r="DC528">
            <v>0</v>
          </cell>
          <cell r="DD528">
            <v>0</v>
          </cell>
          <cell r="DE528">
            <v>0</v>
          </cell>
          <cell r="DF528">
            <v>0</v>
          </cell>
          <cell r="DG528">
            <v>0</v>
          </cell>
          <cell r="DH528">
            <v>0</v>
          </cell>
          <cell r="DI528">
            <v>0</v>
          </cell>
          <cell r="DJ528">
            <v>0</v>
          </cell>
          <cell r="DK528">
            <v>0</v>
          </cell>
          <cell r="DL528">
            <v>0</v>
          </cell>
          <cell r="DM528">
            <v>0</v>
          </cell>
          <cell r="DN528">
            <v>0</v>
          </cell>
          <cell r="DO528">
            <v>0</v>
          </cell>
          <cell r="DP528">
            <v>0</v>
          </cell>
          <cell r="DQ528">
            <v>0</v>
          </cell>
          <cell r="DR528">
            <v>0</v>
          </cell>
          <cell r="DS528">
            <v>0</v>
          </cell>
          <cell r="DT528">
            <v>0</v>
          </cell>
          <cell r="DU528">
            <v>0</v>
          </cell>
          <cell r="DV528">
            <v>0</v>
          </cell>
          <cell r="DW528">
            <v>0</v>
          </cell>
          <cell r="DX528">
            <v>0</v>
          </cell>
          <cell r="DY528">
            <v>0</v>
          </cell>
          <cell r="DZ528">
            <v>0</v>
          </cell>
          <cell r="EA528">
            <v>0</v>
          </cell>
          <cell r="EB528">
            <v>0</v>
          </cell>
          <cell r="EC528">
            <v>0</v>
          </cell>
          <cell r="ED528">
            <v>0</v>
          </cell>
          <cell r="EE528">
            <v>0</v>
          </cell>
        </row>
        <row r="529">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0</v>
          </cell>
          <cell r="CB529">
            <v>0</v>
          </cell>
          <cell r="CC529">
            <v>0</v>
          </cell>
          <cell r="CD529">
            <v>0</v>
          </cell>
          <cell r="CE529">
            <v>0</v>
          </cell>
          <cell r="CF529">
            <v>0</v>
          </cell>
          <cell r="CG529">
            <v>0</v>
          </cell>
          <cell r="CH529">
            <v>0</v>
          </cell>
          <cell r="CI529">
            <v>0</v>
          </cell>
          <cell r="CJ529">
            <v>0</v>
          </cell>
          <cell r="CK529">
            <v>0</v>
          </cell>
          <cell r="CL529">
            <v>0</v>
          </cell>
          <cell r="CM529">
            <v>0</v>
          </cell>
          <cell r="CN529">
            <v>0</v>
          </cell>
          <cell r="CO529">
            <v>0</v>
          </cell>
          <cell r="CP529">
            <v>0</v>
          </cell>
          <cell r="CQ529">
            <v>0</v>
          </cell>
          <cell r="CR529">
            <v>0</v>
          </cell>
          <cell r="CS529">
            <v>0</v>
          </cell>
          <cell r="CT529">
            <v>0</v>
          </cell>
          <cell r="CU529">
            <v>0</v>
          </cell>
          <cell r="CV529">
            <v>0</v>
          </cell>
          <cell r="CW529">
            <v>0</v>
          </cell>
          <cell r="CX529">
            <v>0</v>
          </cell>
          <cell r="CY529">
            <v>0</v>
          </cell>
          <cell r="CZ529">
            <v>0</v>
          </cell>
          <cell r="DA529">
            <v>0</v>
          </cell>
          <cell r="DB529">
            <v>0</v>
          </cell>
          <cell r="DC529">
            <v>0</v>
          </cell>
          <cell r="DD529">
            <v>0</v>
          </cell>
          <cell r="DE529">
            <v>0</v>
          </cell>
          <cell r="DF529">
            <v>0</v>
          </cell>
          <cell r="DG529">
            <v>0</v>
          </cell>
          <cell r="DH529">
            <v>0</v>
          </cell>
          <cell r="DI529">
            <v>0</v>
          </cell>
          <cell r="DJ529">
            <v>0</v>
          </cell>
          <cell r="DK529">
            <v>0</v>
          </cell>
          <cell r="DL529">
            <v>0</v>
          </cell>
          <cell r="DM529">
            <v>0</v>
          </cell>
          <cell r="DN529">
            <v>0</v>
          </cell>
          <cell r="DO529">
            <v>0</v>
          </cell>
          <cell r="DP529">
            <v>0</v>
          </cell>
          <cell r="DQ529">
            <v>0</v>
          </cell>
          <cell r="DR529">
            <v>0</v>
          </cell>
          <cell r="DS529">
            <v>0</v>
          </cell>
          <cell r="DT529">
            <v>0</v>
          </cell>
          <cell r="DU529">
            <v>0</v>
          </cell>
          <cell r="DV529">
            <v>0</v>
          </cell>
          <cell r="DW529">
            <v>0</v>
          </cell>
          <cell r="DX529">
            <v>0</v>
          </cell>
          <cell r="DY529">
            <v>0</v>
          </cell>
          <cell r="DZ529">
            <v>0</v>
          </cell>
          <cell r="EA529">
            <v>0</v>
          </cell>
          <cell r="EB529">
            <v>0</v>
          </cell>
          <cell r="EC529">
            <v>0</v>
          </cell>
          <cell r="ED529">
            <v>0</v>
          </cell>
          <cell r="EE529">
            <v>0</v>
          </cell>
        </row>
        <row r="530">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0</v>
          </cell>
          <cell r="CB530">
            <v>0</v>
          </cell>
          <cell r="CC530">
            <v>0</v>
          </cell>
          <cell r="CD530">
            <v>0</v>
          </cell>
          <cell r="CE530">
            <v>0</v>
          </cell>
          <cell r="CF530">
            <v>0</v>
          </cell>
          <cell r="CG530">
            <v>0</v>
          </cell>
          <cell r="CH530">
            <v>0</v>
          </cell>
          <cell r="CI530">
            <v>0</v>
          </cell>
          <cell r="CJ530">
            <v>0</v>
          </cell>
          <cell r="CK530">
            <v>0</v>
          </cell>
          <cell r="CL530">
            <v>0</v>
          </cell>
          <cell r="CM530">
            <v>0</v>
          </cell>
          <cell r="CN530">
            <v>0</v>
          </cell>
          <cell r="CO530">
            <v>0</v>
          </cell>
          <cell r="CP530">
            <v>0</v>
          </cell>
          <cell r="CQ530">
            <v>0</v>
          </cell>
          <cell r="CR530">
            <v>0</v>
          </cell>
          <cell r="CS530">
            <v>0</v>
          </cell>
          <cell r="CT530">
            <v>0</v>
          </cell>
          <cell r="CU530">
            <v>0</v>
          </cell>
          <cell r="CV530">
            <v>0</v>
          </cell>
          <cell r="CW530">
            <v>0</v>
          </cell>
          <cell r="CX530">
            <v>0</v>
          </cell>
          <cell r="CY530">
            <v>0</v>
          </cell>
          <cell r="CZ530">
            <v>0</v>
          </cell>
          <cell r="DA530">
            <v>0</v>
          </cell>
          <cell r="DB530">
            <v>0</v>
          </cell>
          <cell r="DC530">
            <v>0</v>
          </cell>
          <cell r="DD530">
            <v>0</v>
          </cell>
          <cell r="DE530">
            <v>0</v>
          </cell>
          <cell r="DF530">
            <v>0</v>
          </cell>
          <cell r="DG530">
            <v>0</v>
          </cell>
          <cell r="DH530">
            <v>0</v>
          </cell>
          <cell r="DI530">
            <v>0</v>
          </cell>
          <cell r="DJ530">
            <v>0</v>
          </cell>
          <cell r="DK530">
            <v>0</v>
          </cell>
          <cell r="DL530">
            <v>0</v>
          </cell>
          <cell r="DM530">
            <v>0</v>
          </cell>
          <cell r="DN530">
            <v>0</v>
          </cell>
          <cell r="DO530">
            <v>0</v>
          </cell>
          <cell r="DP530">
            <v>0</v>
          </cell>
          <cell r="DQ530">
            <v>0</v>
          </cell>
          <cell r="DR530">
            <v>0</v>
          </cell>
          <cell r="DS530">
            <v>0</v>
          </cell>
          <cell r="DT530">
            <v>0</v>
          </cell>
          <cell r="DU530">
            <v>0</v>
          </cell>
          <cell r="DV530">
            <v>0</v>
          </cell>
          <cell r="DW530">
            <v>0</v>
          </cell>
          <cell r="DX530">
            <v>0</v>
          </cell>
          <cell r="DY530">
            <v>0</v>
          </cell>
          <cell r="DZ530">
            <v>0</v>
          </cell>
          <cell r="EA530">
            <v>0</v>
          </cell>
          <cell r="EB530">
            <v>0</v>
          </cell>
          <cell r="EC530">
            <v>0</v>
          </cell>
          <cell r="ED530">
            <v>0</v>
          </cell>
          <cell r="EE530">
            <v>0</v>
          </cell>
        </row>
        <row r="531">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0</v>
          </cell>
          <cell r="CB531">
            <v>0</v>
          </cell>
          <cell r="CC531">
            <v>0</v>
          </cell>
          <cell r="CD531">
            <v>0</v>
          </cell>
          <cell r="CE531">
            <v>0</v>
          </cell>
          <cell r="CF531">
            <v>0</v>
          </cell>
          <cell r="CG531">
            <v>0</v>
          </cell>
          <cell r="CH531">
            <v>0</v>
          </cell>
          <cell r="CI531">
            <v>0</v>
          </cell>
          <cell r="CJ531">
            <v>0</v>
          </cell>
          <cell r="CK531">
            <v>0</v>
          </cell>
          <cell r="CL531">
            <v>0</v>
          </cell>
          <cell r="CM531">
            <v>0</v>
          </cell>
          <cell r="CN531">
            <v>0</v>
          </cell>
          <cell r="CO531">
            <v>0</v>
          </cell>
          <cell r="CP531">
            <v>0</v>
          </cell>
          <cell r="CQ531">
            <v>0</v>
          </cell>
          <cell r="CR531">
            <v>0</v>
          </cell>
          <cell r="CS531">
            <v>0</v>
          </cell>
          <cell r="CT531">
            <v>0</v>
          </cell>
          <cell r="CU531">
            <v>0</v>
          </cell>
          <cell r="CV531">
            <v>0</v>
          </cell>
          <cell r="CW531">
            <v>0</v>
          </cell>
          <cell r="CX531">
            <v>0</v>
          </cell>
          <cell r="CY531">
            <v>0</v>
          </cell>
          <cell r="CZ531">
            <v>0</v>
          </cell>
          <cell r="DA531">
            <v>0</v>
          </cell>
          <cell r="DB531">
            <v>0</v>
          </cell>
          <cell r="DC531">
            <v>0</v>
          </cell>
          <cell r="DD531">
            <v>0</v>
          </cell>
          <cell r="DE531">
            <v>0</v>
          </cell>
          <cell r="DF531">
            <v>0</v>
          </cell>
          <cell r="DG531">
            <v>0</v>
          </cell>
          <cell r="DH531">
            <v>0</v>
          </cell>
          <cell r="DI531">
            <v>0</v>
          </cell>
          <cell r="DJ531">
            <v>0</v>
          </cell>
          <cell r="DK531">
            <v>0</v>
          </cell>
          <cell r="DL531">
            <v>0</v>
          </cell>
          <cell r="DM531">
            <v>0</v>
          </cell>
          <cell r="DN531">
            <v>0</v>
          </cell>
          <cell r="DO531">
            <v>0</v>
          </cell>
          <cell r="DP531">
            <v>0</v>
          </cell>
          <cell r="DQ531">
            <v>0</v>
          </cell>
          <cell r="DR531">
            <v>0</v>
          </cell>
          <cell r="DS531">
            <v>0</v>
          </cell>
          <cell r="DT531">
            <v>0</v>
          </cell>
          <cell r="DU531">
            <v>0</v>
          </cell>
          <cell r="DV531">
            <v>0</v>
          </cell>
          <cell r="DW531">
            <v>0</v>
          </cell>
          <cell r="DX531">
            <v>0</v>
          </cell>
          <cell r="DY531">
            <v>0</v>
          </cell>
          <cell r="DZ531">
            <v>0</v>
          </cell>
          <cell r="EA531">
            <v>0</v>
          </cell>
          <cell r="EB531">
            <v>0</v>
          </cell>
          <cell r="EC531">
            <v>0</v>
          </cell>
          <cell r="ED531">
            <v>0</v>
          </cell>
          <cell r="EE531">
            <v>0</v>
          </cell>
        </row>
        <row r="532">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0</v>
          </cell>
          <cell r="CB532">
            <v>0</v>
          </cell>
          <cell r="CC532">
            <v>0</v>
          </cell>
          <cell r="CD532">
            <v>0</v>
          </cell>
          <cell r="CE532">
            <v>0</v>
          </cell>
          <cell r="CF532">
            <v>0</v>
          </cell>
          <cell r="CG532">
            <v>0</v>
          </cell>
          <cell r="CH532">
            <v>0</v>
          </cell>
          <cell r="CI532">
            <v>0</v>
          </cell>
          <cell r="CJ532">
            <v>0</v>
          </cell>
          <cell r="CK532">
            <v>0</v>
          </cell>
          <cell r="CL532">
            <v>0</v>
          </cell>
          <cell r="CM532">
            <v>0</v>
          </cell>
          <cell r="CN532">
            <v>0</v>
          </cell>
          <cell r="CO532">
            <v>0</v>
          </cell>
          <cell r="CP532">
            <v>0</v>
          </cell>
          <cell r="CQ532">
            <v>0</v>
          </cell>
          <cell r="CR532">
            <v>0</v>
          </cell>
          <cell r="CS532">
            <v>0</v>
          </cell>
          <cell r="CT532">
            <v>0</v>
          </cell>
          <cell r="CU532">
            <v>0</v>
          </cell>
          <cell r="CV532">
            <v>0</v>
          </cell>
          <cell r="CW532">
            <v>0</v>
          </cell>
          <cell r="CX532">
            <v>0</v>
          </cell>
          <cell r="CY532">
            <v>0</v>
          </cell>
          <cell r="CZ532">
            <v>0</v>
          </cell>
          <cell r="DA532">
            <v>0</v>
          </cell>
          <cell r="DB532">
            <v>0</v>
          </cell>
          <cell r="DC532">
            <v>0</v>
          </cell>
          <cell r="DD532">
            <v>0</v>
          </cell>
          <cell r="DE532">
            <v>0</v>
          </cell>
          <cell r="DF532">
            <v>0</v>
          </cell>
          <cell r="DG532">
            <v>0</v>
          </cell>
          <cell r="DH532">
            <v>0</v>
          </cell>
          <cell r="DI532">
            <v>0</v>
          </cell>
          <cell r="DJ532">
            <v>0</v>
          </cell>
          <cell r="DK532">
            <v>0</v>
          </cell>
          <cell r="DL532">
            <v>0</v>
          </cell>
          <cell r="DM532">
            <v>0</v>
          </cell>
          <cell r="DN532">
            <v>0</v>
          </cell>
          <cell r="DO532">
            <v>0</v>
          </cell>
          <cell r="DP532">
            <v>0</v>
          </cell>
          <cell r="DQ532">
            <v>0</v>
          </cell>
          <cell r="DR532">
            <v>0</v>
          </cell>
          <cell r="DS532">
            <v>0</v>
          </cell>
          <cell r="DT532">
            <v>0</v>
          </cell>
          <cell r="DU532">
            <v>0</v>
          </cell>
          <cell r="DV532">
            <v>0</v>
          </cell>
          <cell r="DW532">
            <v>0</v>
          </cell>
          <cell r="DX532">
            <v>0</v>
          </cell>
          <cell r="DY532">
            <v>0</v>
          </cell>
          <cell r="DZ532">
            <v>0</v>
          </cell>
          <cell r="EA532">
            <v>0</v>
          </cell>
          <cell r="EB532">
            <v>0</v>
          </cell>
          <cell r="EC532">
            <v>0</v>
          </cell>
          <cell r="ED532">
            <v>0</v>
          </cell>
          <cell r="EE532">
            <v>0</v>
          </cell>
        </row>
        <row r="533">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0</v>
          </cell>
          <cell r="CB533">
            <v>0</v>
          </cell>
          <cell r="CC533">
            <v>0</v>
          </cell>
          <cell r="CD533">
            <v>0</v>
          </cell>
          <cell r="CE533">
            <v>0</v>
          </cell>
          <cell r="CF533">
            <v>0</v>
          </cell>
          <cell r="CG533">
            <v>0</v>
          </cell>
          <cell r="CH533">
            <v>0</v>
          </cell>
          <cell r="CI533">
            <v>0</v>
          </cell>
          <cell r="CJ533">
            <v>0</v>
          </cell>
          <cell r="CK533">
            <v>0</v>
          </cell>
          <cell r="CL533">
            <v>0</v>
          </cell>
          <cell r="CM533">
            <v>0</v>
          </cell>
          <cell r="CN533">
            <v>0</v>
          </cell>
          <cell r="CO533">
            <v>0</v>
          </cell>
          <cell r="CP533">
            <v>0</v>
          </cell>
          <cell r="CQ533">
            <v>0</v>
          </cell>
          <cell r="CR533">
            <v>0</v>
          </cell>
          <cell r="CS533">
            <v>0</v>
          </cell>
          <cell r="CT533">
            <v>0</v>
          </cell>
          <cell r="CU533">
            <v>0</v>
          </cell>
          <cell r="CV533">
            <v>0</v>
          </cell>
          <cell r="CW533">
            <v>0</v>
          </cell>
          <cell r="CX533">
            <v>0</v>
          </cell>
          <cell r="CY533">
            <v>0</v>
          </cell>
          <cell r="CZ533">
            <v>0</v>
          </cell>
          <cell r="DA533">
            <v>0</v>
          </cell>
          <cell r="DB533">
            <v>0</v>
          </cell>
          <cell r="DC533">
            <v>0</v>
          </cell>
          <cell r="DD533">
            <v>0</v>
          </cell>
          <cell r="DE533">
            <v>0</v>
          </cell>
          <cell r="DF533">
            <v>0</v>
          </cell>
          <cell r="DG533">
            <v>0</v>
          </cell>
          <cell r="DH533">
            <v>0</v>
          </cell>
          <cell r="DI533">
            <v>0</v>
          </cell>
          <cell r="DJ533">
            <v>0</v>
          </cell>
          <cell r="DK533">
            <v>0</v>
          </cell>
          <cell r="DL533">
            <v>0</v>
          </cell>
          <cell r="DM533">
            <v>0</v>
          </cell>
          <cell r="DN533">
            <v>0</v>
          </cell>
          <cell r="DO533">
            <v>0</v>
          </cell>
          <cell r="DP533">
            <v>0</v>
          </cell>
          <cell r="DQ533">
            <v>0</v>
          </cell>
          <cell r="DR533">
            <v>0</v>
          </cell>
          <cell r="DS533">
            <v>0</v>
          </cell>
          <cell r="DT533">
            <v>0</v>
          </cell>
          <cell r="DU533">
            <v>0</v>
          </cell>
          <cell r="DV533">
            <v>0</v>
          </cell>
          <cell r="DW533">
            <v>0</v>
          </cell>
          <cell r="DX533">
            <v>0</v>
          </cell>
          <cell r="DY533">
            <v>0</v>
          </cell>
          <cell r="DZ533">
            <v>0</v>
          </cell>
          <cell r="EA533">
            <v>0</v>
          </cell>
          <cell r="EB533">
            <v>0</v>
          </cell>
          <cell r="EC533">
            <v>0</v>
          </cell>
          <cell r="ED533">
            <v>0</v>
          </cell>
          <cell r="EE533">
            <v>0</v>
          </cell>
        </row>
        <row r="534">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0</v>
          </cell>
          <cell r="CB534">
            <v>0</v>
          </cell>
          <cell r="CC534">
            <v>0</v>
          </cell>
          <cell r="CD534">
            <v>0</v>
          </cell>
          <cell r="CE534">
            <v>0</v>
          </cell>
          <cell r="CF534">
            <v>0</v>
          </cell>
          <cell r="CG534">
            <v>0</v>
          </cell>
          <cell r="CH534">
            <v>0</v>
          </cell>
          <cell r="CI534">
            <v>0</v>
          </cell>
          <cell r="CJ534">
            <v>0</v>
          </cell>
          <cell r="CK534">
            <v>0</v>
          </cell>
          <cell r="CL534">
            <v>0</v>
          </cell>
          <cell r="CM534">
            <v>0</v>
          </cell>
          <cell r="CN534">
            <v>0</v>
          </cell>
          <cell r="CO534">
            <v>0</v>
          </cell>
          <cell r="CP534">
            <v>0</v>
          </cell>
          <cell r="CQ534">
            <v>0</v>
          </cell>
          <cell r="CR534">
            <v>0</v>
          </cell>
          <cell r="CS534">
            <v>0</v>
          </cell>
          <cell r="CT534">
            <v>0</v>
          </cell>
          <cell r="CU534">
            <v>0</v>
          </cell>
          <cell r="CV534">
            <v>0</v>
          </cell>
          <cell r="CW534">
            <v>0</v>
          </cell>
          <cell r="CX534">
            <v>0</v>
          </cell>
          <cell r="CY534">
            <v>0</v>
          </cell>
          <cell r="CZ534">
            <v>0</v>
          </cell>
          <cell r="DA534">
            <v>0</v>
          </cell>
          <cell r="DB534">
            <v>0</v>
          </cell>
          <cell r="DC534">
            <v>0</v>
          </cell>
          <cell r="DD534">
            <v>0</v>
          </cell>
          <cell r="DE534">
            <v>0</v>
          </cell>
          <cell r="DF534">
            <v>0</v>
          </cell>
          <cell r="DG534">
            <v>0</v>
          </cell>
          <cell r="DH534">
            <v>0</v>
          </cell>
          <cell r="DI534">
            <v>0</v>
          </cell>
          <cell r="DJ534">
            <v>0</v>
          </cell>
          <cell r="DK534">
            <v>0</v>
          </cell>
          <cell r="DL534">
            <v>0</v>
          </cell>
          <cell r="DM534">
            <v>0</v>
          </cell>
          <cell r="DN534">
            <v>0</v>
          </cell>
          <cell r="DO534">
            <v>0</v>
          </cell>
          <cell r="DP534">
            <v>0</v>
          </cell>
          <cell r="DQ534">
            <v>0</v>
          </cell>
          <cell r="DR534">
            <v>0</v>
          </cell>
          <cell r="DS534">
            <v>0</v>
          </cell>
          <cell r="DT534">
            <v>0</v>
          </cell>
          <cell r="DU534">
            <v>0</v>
          </cell>
          <cell r="DV534">
            <v>0</v>
          </cell>
          <cell r="DW534">
            <v>0</v>
          </cell>
          <cell r="DX534">
            <v>0</v>
          </cell>
          <cell r="DY534">
            <v>0</v>
          </cell>
          <cell r="DZ534">
            <v>0</v>
          </cell>
          <cell r="EA534">
            <v>0</v>
          </cell>
          <cell r="EB534">
            <v>0</v>
          </cell>
          <cell r="EC534">
            <v>0</v>
          </cell>
          <cell r="ED534">
            <v>0</v>
          </cell>
          <cell r="EE534">
            <v>0</v>
          </cell>
        </row>
        <row r="535">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0</v>
          </cell>
          <cell r="CB535">
            <v>0</v>
          </cell>
          <cell r="CC535">
            <v>0</v>
          </cell>
          <cell r="CD535">
            <v>0</v>
          </cell>
          <cell r="CE535">
            <v>0</v>
          </cell>
          <cell r="CF535">
            <v>0</v>
          </cell>
          <cell r="CG535">
            <v>0</v>
          </cell>
          <cell r="CH535">
            <v>0</v>
          </cell>
          <cell r="CI535">
            <v>0</v>
          </cell>
          <cell r="CJ535">
            <v>0</v>
          </cell>
          <cell r="CK535">
            <v>0</v>
          </cell>
          <cell r="CL535">
            <v>0</v>
          </cell>
          <cell r="CM535">
            <v>0</v>
          </cell>
          <cell r="CN535">
            <v>0</v>
          </cell>
          <cell r="CO535">
            <v>0</v>
          </cell>
          <cell r="CP535">
            <v>0</v>
          </cell>
          <cell r="CQ535">
            <v>0</v>
          </cell>
          <cell r="CR535">
            <v>0</v>
          </cell>
          <cell r="CS535">
            <v>0</v>
          </cell>
          <cell r="CT535">
            <v>0</v>
          </cell>
          <cell r="CU535">
            <v>0</v>
          </cell>
          <cell r="CV535">
            <v>0</v>
          </cell>
          <cell r="CW535">
            <v>0</v>
          </cell>
          <cell r="CX535">
            <v>0</v>
          </cell>
          <cell r="CY535">
            <v>0</v>
          </cell>
          <cell r="CZ535">
            <v>0</v>
          </cell>
          <cell r="DA535">
            <v>0</v>
          </cell>
          <cell r="DB535">
            <v>0</v>
          </cell>
          <cell r="DC535">
            <v>0</v>
          </cell>
          <cell r="DD535">
            <v>0</v>
          </cell>
          <cell r="DE535">
            <v>0</v>
          </cell>
          <cell r="DF535">
            <v>0</v>
          </cell>
          <cell r="DG535">
            <v>0</v>
          </cell>
          <cell r="DH535">
            <v>0</v>
          </cell>
          <cell r="DI535">
            <v>0</v>
          </cell>
          <cell r="DJ535">
            <v>0</v>
          </cell>
          <cell r="DK535">
            <v>0</v>
          </cell>
          <cell r="DL535">
            <v>0</v>
          </cell>
          <cell r="DM535">
            <v>0</v>
          </cell>
          <cell r="DN535">
            <v>0</v>
          </cell>
          <cell r="DO535">
            <v>0</v>
          </cell>
          <cell r="DP535">
            <v>0</v>
          </cell>
          <cell r="DQ535">
            <v>0</v>
          </cell>
          <cell r="DR535">
            <v>0</v>
          </cell>
          <cell r="DS535">
            <v>0</v>
          </cell>
          <cell r="DT535">
            <v>0</v>
          </cell>
          <cell r="DU535">
            <v>0</v>
          </cell>
          <cell r="DV535">
            <v>0</v>
          </cell>
          <cell r="DW535">
            <v>0</v>
          </cell>
          <cell r="DX535">
            <v>0</v>
          </cell>
          <cell r="DY535">
            <v>0</v>
          </cell>
          <cell r="DZ535">
            <v>0</v>
          </cell>
          <cell r="EA535">
            <v>0</v>
          </cell>
          <cell r="EB535">
            <v>0</v>
          </cell>
          <cell r="EC535">
            <v>0</v>
          </cell>
          <cell r="ED535">
            <v>0</v>
          </cell>
          <cell r="EE535">
            <v>0</v>
          </cell>
        </row>
        <row r="536">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0</v>
          </cell>
          <cell r="CB536">
            <v>0</v>
          </cell>
          <cell r="CC536">
            <v>0</v>
          </cell>
          <cell r="CD536">
            <v>0</v>
          </cell>
          <cell r="CE536">
            <v>0</v>
          </cell>
          <cell r="CF536">
            <v>0</v>
          </cell>
          <cell r="CG536">
            <v>0</v>
          </cell>
          <cell r="CH536">
            <v>0</v>
          </cell>
          <cell r="CI536">
            <v>0</v>
          </cell>
          <cell r="CJ536">
            <v>0</v>
          </cell>
          <cell r="CK536">
            <v>0</v>
          </cell>
          <cell r="CL536">
            <v>0</v>
          </cell>
          <cell r="CM536">
            <v>0</v>
          </cell>
          <cell r="CN536">
            <v>0</v>
          </cell>
          <cell r="CO536">
            <v>0</v>
          </cell>
          <cell r="CP536">
            <v>0</v>
          </cell>
          <cell r="CQ536">
            <v>0</v>
          </cell>
          <cell r="CR536">
            <v>0</v>
          </cell>
          <cell r="CS536">
            <v>0</v>
          </cell>
          <cell r="CT536">
            <v>0</v>
          </cell>
          <cell r="CU536">
            <v>0</v>
          </cell>
          <cell r="CV536">
            <v>0</v>
          </cell>
          <cell r="CW536">
            <v>0</v>
          </cell>
          <cell r="CX536">
            <v>0</v>
          </cell>
          <cell r="CY536">
            <v>0</v>
          </cell>
          <cell r="CZ536">
            <v>0</v>
          </cell>
          <cell r="DA536">
            <v>0</v>
          </cell>
          <cell r="DB536">
            <v>0</v>
          </cell>
          <cell r="DC536">
            <v>0</v>
          </cell>
          <cell r="DD536">
            <v>0</v>
          </cell>
          <cell r="DE536">
            <v>0</v>
          </cell>
          <cell r="DF536">
            <v>0</v>
          </cell>
          <cell r="DG536">
            <v>0</v>
          </cell>
          <cell r="DH536">
            <v>0</v>
          </cell>
          <cell r="DI536">
            <v>0</v>
          </cell>
          <cell r="DJ536">
            <v>0</v>
          </cell>
          <cell r="DK536">
            <v>0</v>
          </cell>
          <cell r="DL536">
            <v>0</v>
          </cell>
          <cell r="DM536">
            <v>0</v>
          </cell>
          <cell r="DN536">
            <v>0</v>
          </cell>
          <cell r="DO536">
            <v>0</v>
          </cell>
          <cell r="DP536">
            <v>0</v>
          </cell>
          <cell r="DQ536">
            <v>0</v>
          </cell>
          <cell r="DR536">
            <v>0</v>
          </cell>
          <cell r="DS536">
            <v>0</v>
          </cell>
          <cell r="DT536">
            <v>0</v>
          </cell>
          <cell r="DU536">
            <v>0</v>
          </cell>
          <cell r="DV536">
            <v>0</v>
          </cell>
          <cell r="DW536">
            <v>0</v>
          </cell>
          <cell r="DX536">
            <v>0</v>
          </cell>
          <cell r="DY536">
            <v>0</v>
          </cell>
          <cell r="DZ536">
            <v>0</v>
          </cell>
          <cell r="EA536">
            <v>0</v>
          </cell>
          <cell r="EB536">
            <v>0</v>
          </cell>
          <cell r="EC536">
            <v>0</v>
          </cell>
          <cell r="ED536">
            <v>0</v>
          </cell>
          <cell r="EE536">
            <v>0</v>
          </cell>
        </row>
        <row r="537">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0</v>
          </cell>
          <cell r="CB537">
            <v>0</v>
          </cell>
          <cell r="CC537">
            <v>0</v>
          </cell>
          <cell r="CD537">
            <v>0</v>
          </cell>
          <cell r="CE537">
            <v>0</v>
          </cell>
          <cell r="CF537">
            <v>0</v>
          </cell>
          <cell r="CG537">
            <v>0</v>
          </cell>
          <cell r="CH537">
            <v>0</v>
          </cell>
          <cell r="CI537">
            <v>0</v>
          </cell>
          <cell r="CJ537">
            <v>0</v>
          </cell>
          <cell r="CK537">
            <v>0</v>
          </cell>
          <cell r="CL537">
            <v>0</v>
          </cell>
          <cell r="CM537">
            <v>0</v>
          </cell>
          <cell r="CN537">
            <v>0</v>
          </cell>
          <cell r="CO537">
            <v>0</v>
          </cell>
          <cell r="CP537">
            <v>0</v>
          </cell>
          <cell r="CQ537">
            <v>0</v>
          </cell>
          <cell r="CR537">
            <v>0</v>
          </cell>
          <cell r="CS537">
            <v>0</v>
          </cell>
          <cell r="CT537">
            <v>0</v>
          </cell>
          <cell r="CU537">
            <v>0</v>
          </cell>
          <cell r="CV537">
            <v>0</v>
          </cell>
          <cell r="CW537">
            <v>0</v>
          </cell>
          <cell r="CX537">
            <v>0</v>
          </cell>
          <cell r="CY537">
            <v>0</v>
          </cell>
          <cell r="CZ537">
            <v>0</v>
          </cell>
          <cell r="DA537">
            <v>0</v>
          </cell>
          <cell r="DB537">
            <v>0</v>
          </cell>
          <cell r="DC537">
            <v>0</v>
          </cell>
          <cell r="DD537">
            <v>0</v>
          </cell>
          <cell r="DE537">
            <v>0</v>
          </cell>
          <cell r="DF537">
            <v>0</v>
          </cell>
          <cell r="DG537">
            <v>0</v>
          </cell>
          <cell r="DH537">
            <v>0</v>
          </cell>
          <cell r="DI537">
            <v>0</v>
          </cell>
          <cell r="DJ537">
            <v>0</v>
          </cell>
          <cell r="DK537">
            <v>0</v>
          </cell>
          <cell r="DL537">
            <v>0</v>
          </cell>
          <cell r="DM537">
            <v>0</v>
          </cell>
          <cell r="DN537">
            <v>0</v>
          </cell>
          <cell r="DO537">
            <v>0</v>
          </cell>
          <cell r="DP537">
            <v>0</v>
          </cell>
          <cell r="DQ537">
            <v>0</v>
          </cell>
          <cell r="DR537">
            <v>0</v>
          </cell>
          <cell r="DS537">
            <v>0</v>
          </cell>
          <cell r="DT537">
            <v>0</v>
          </cell>
          <cell r="DU537">
            <v>0</v>
          </cell>
          <cell r="DV537">
            <v>0</v>
          </cell>
          <cell r="DW537">
            <v>0</v>
          </cell>
          <cell r="DX537">
            <v>0</v>
          </cell>
          <cell r="DY537">
            <v>0</v>
          </cell>
          <cell r="DZ537">
            <v>0</v>
          </cell>
          <cell r="EA537">
            <v>0</v>
          </cell>
          <cell r="EB537">
            <v>0</v>
          </cell>
          <cell r="EC537">
            <v>0</v>
          </cell>
          <cell r="ED537">
            <v>0</v>
          </cell>
          <cell r="EE537">
            <v>0</v>
          </cell>
        </row>
        <row r="538">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0</v>
          </cell>
          <cell r="CB538">
            <v>0</v>
          </cell>
          <cell r="CC538">
            <v>0</v>
          </cell>
          <cell r="CD538">
            <v>0</v>
          </cell>
          <cell r="CE538">
            <v>0</v>
          </cell>
          <cell r="CF538">
            <v>0</v>
          </cell>
          <cell r="CG538">
            <v>0</v>
          </cell>
          <cell r="CH538">
            <v>0</v>
          </cell>
          <cell r="CI538">
            <v>0</v>
          </cell>
          <cell r="CJ538">
            <v>0</v>
          </cell>
          <cell r="CK538">
            <v>0</v>
          </cell>
          <cell r="CL538">
            <v>0</v>
          </cell>
          <cell r="CM538">
            <v>0</v>
          </cell>
          <cell r="CN538">
            <v>0</v>
          </cell>
          <cell r="CO538">
            <v>0</v>
          </cell>
          <cell r="CP538">
            <v>0</v>
          </cell>
          <cell r="CQ538">
            <v>0</v>
          </cell>
          <cell r="CR538">
            <v>0</v>
          </cell>
          <cell r="CS538">
            <v>0</v>
          </cell>
          <cell r="CT538">
            <v>0</v>
          </cell>
          <cell r="CU538">
            <v>0</v>
          </cell>
          <cell r="CV538">
            <v>0</v>
          </cell>
          <cell r="CW538">
            <v>0</v>
          </cell>
          <cell r="CX538">
            <v>0</v>
          </cell>
          <cell r="CY538">
            <v>0</v>
          </cell>
          <cell r="CZ538">
            <v>0</v>
          </cell>
          <cell r="DA538">
            <v>0</v>
          </cell>
          <cell r="DB538">
            <v>0</v>
          </cell>
          <cell r="DC538">
            <v>0</v>
          </cell>
          <cell r="DD538">
            <v>0</v>
          </cell>
          <cell r="DE538">
            <v>0</v>
          </cell>
          <cell r="DF538">
            <v>0</v>
          </cell>
          <cell r="DG538">
            <v>0</v>
          </cell>
          <cell r="DH538">
            <v>0</v>
          </cell>
          <cell r="DI538">
            <v>0</v>
          </cell>
          <cell r="DJ538">
            <v>0</v>
          </cell>
          <cell r="DK538">
            <v>0</v>
          </cell>
          <cell r="DL538">
            <v>0</v>
          </cell>
          <cell r="DM538">
            <v>0</v>
          </cell>
          <cell r="DN538">
            <v>0</v>
          </cell>
          <cell r="DO538">
            <v>0</v>
          </cell>
          <cell r="DP538">
            <v>0</v>
          </cell>
          <cell r="DQ538">
            <v>0</v>
          </cell>
          <cell r="DR538">
            <v>0</v>
          </cell>
          <cell r="DS538">
            <v>0</v>
          </cell>
          <cell r="DT538">
            <v>0</v>
          </cell>
          <cell r="DU538">
            <v>0</v>
          </cell>
          <cell r="DV538">
            <v>0</v>
          </cell>
          <cell r="DW538">
            <v>0</v>
          </cell>
          <cell r="DX538">
            <v>0</v>
          </cell>
          <cell r="DY538">
            <v>0</v>
          </cell>
          <cell r="DZ538">
            <v>0</v>
          </cell>
          <cell r="EA538">
            <v>0</v>
          </cell>
          <cell r="EB538">
            <v>0</v>
          </cell>
          <cell r="EC538">
            <v>0</v>
          </cell>
          <cell r="ED538">
            <v>0</v>
          </cell>
          <cell r="EE538">
            <v>0</v>
          </cell>
        </row>
        <row r="539">
          <cell r="F539">
            <v>-4815.717299999902</v>
          </cell>
          <cell r="G539">
            <v>-3894.039300000004</v>
          </cell>
          <cell r="H539">
            <v>-3835.1116480000201</v>
          </cell>
          <cell r="I539">
            <v>-3205.4153449999867</v>
          </cell>
          <cell r="J539">
            <v>-2297.5182900000073</v>
          </cell>
          <cell r="K539">
            <v>-2137.5509300999984</v>
          </cell>
          <cell r="L539">
            <v>-1660.9849046000163</v>
          </cell>
          <cell r="M539">
            <v>-1735.2634990000224</v>
          </cell>
          <cell r="N539">
            <v>-2171.0251193000004</v>
          </cell>
          <cell r="O539">
            <v>-3055.4389039999805</v>
          </cell>
          <cell r="P539">
            <v>-4462.607239999983</v>
          </cell>
          <cell r="Q539">
            <v>-4517.1651999999885</v>
          </cell>
          <cell r="R539">
            <v>-37653.560000000522</v>
          </cell>
          <cell r="S539">
            <v>-4815.717299999902</v>
          </cell>
          <cell r="T539">
            <v>-3759.7616200000048</v>
          </cell>
          <cell r="U539">
            <v>-3835.1116480000201</v>
          </cell>
          <cell r="V539">
            <v>-3205.4153449999867</v>
          </cell>
          <cell r="W539">
            <v>-2297.5182900000073</v>
          </cell>
          <cell r="X539">
            <v>-2137.5509300999984</v>
          </cell>
          <cell r="Y539">
            <v>-1660.9849046000163</v>
          </cell>
          <cell r="Z539">
            <v>-1735.2634990000224</v>
          </cell>
          <cell r="AA539">
            <v>-2171.0251193000004</v>
          </cell>
          <cell r="AB539">
            <v>-3055.4389039999805</v>
          </cell>
          <cell r="AC539">
            <v>-4462.607239999983</v>
          </cell>
          <cell r="AD539">
            <v>-4517.1651999999885</v>
          </cell>
          <cell r="AE539">
            <v>-37653.560000000522</v>
          </cell>
          <cell r="AF539">
            <v>-4815.717299999902</v>
          </cell>
          <cell r="AG539">
            <v>-3759.7616200000048</v>
          </cell>
          <cell r="AH539">
            <v>-3835.1116480000201</v>
          </cell>
          <cell r="AI539">
            <v>-3205.4153449999867</v>
          </cell>
          <cell r="AJ539">
            <v>-2297.5182900000073</v>
          </cell>
          <cell r="AK539">
            <v>-2137.5509300999984</v>
          </cell>
          <cell r="AL539">
            <v>-1660.9849046000163</v>
          </cell>
          <cell r="AM539">
            <v>-1735.2634990000224</v>
          </cell>
          <cell r="AN539">
            <v>-2171.0251193000004</v>
          </cell>
          <cell r="AO539">
            <v>-3055.4389039999805</v>
          </cell>
          <cell r="AP539">
            <v>-4462.607239999983</v>
          </cell>
          <cell r="AQ539">
            <v>-4517.1651999999885</v>
          </cell>
          <cell r="AR539">
            <v>-37653.560000000522</v>
          </cell>
          <cell r="AS539">
            <v>-4815.717299999902</v>
          </cell>
          <cell r="AT539">
            <v>-3759.7616200000048</v>
          </cell>
          <cell r="AU539">
            <v>-3835.1116480000201</v>
          </cell>
          <cell r="AV539">
            <v>-3205.4153449999867</v>
          </cell>
          <cell r="AW539">
            <v>-2297.5182900000073</v>
          </cell>
          <cell r="AX539">
            <v>-2137.5509300999984</v>
          </cell>
          <cell r="AY539">
            <v>-1660.9849046000163</v>
          </cell>
          <cell r="AZ539">
            <v>-1735.2634990000224</v>
          </cell>
          <cell r="BA539">
            <v>-2171.0251193000004</v>
          </cell>
          <cell r="BB539">
            <v>-3055.4389039999805</v>
          </cell>
          <cell r="BC539">
            <v>-4462.607239999983</v>
          </cell>
          <cell r="BD539">
            <v>-4517.1651999999885</v>
          </cell>
          <cell r="BE539">
            <v>-37787.837680000346</v>
          </cell>
          <cell r="BF539">
            <v>-4815.717299999902</v>
          </cell>
          <cell r="BG539">
            <v>-3894.039300000004</v>
          </cell>
          <cell r="BH539">
            <v>-3835.1116480000201</v>
          </cell>
          <cell r="BI539">
            <v>-3205.4153449999867</v>
          </cell>
          <cell r="BJ539">
            <v>-2297.5182900000073</v>
          </cell>
          <cell r="BK539">
            <v>-2137.5509300999984</v>
          </cell>
          <cell r="BL539">
            <v>-1660.9849046000163</v>
          </cell>
          <cell r="BM539">
            <v>-1735.2634990000224</v>
          </cell>
          <cell r="BN539">
            <v>-2171.0251193000004</v>
          </cell>
          <cell r="BO539">
            <v>-3055.4389039999805</v>
          </cell>
          <cell r="BP539">
            <v>-4462.607239999983</v>
          </cell>
          <cell r="BQ539">
            <v>-4517.1651999999885</v>
          </cell>
          <cell r="BR539">
            <v>-37653.560000000522</v>
          </cell>
          <cell r="BS539">
            <v>-4815.717299999902</v>
          </cell>
          <cell r="BT539">
            <v>-3759.7616200000048</v>
          </cell>
          <cell r="BU539">
            <v>-3835.1116480000201</v>
          </cell>
          <cell r="BV539">
            <v>-3205.4153449999867</v>
          </cell>
          <cell r="BW539">
            <v>-2297.5182900000073</v>
          </cell>
          <cell r="BX539">
            <v>-2137.5509300999984</v>
          </cell>
          <cell r="BY539">
            <v>-1660.9849046000163</v>
          </cell>
          <cell r="BZ539">
            <v>-1735.2634990000224</v>
          </cell>
          <cell r="CA539">
            <v>-2171.0251193000004</v>
          </cell>
          <cell r="CB539">
            <v>-3055.4389039999805</v>
          </cell>
          <cell r="CC539">
            <v>-4462.607239999983</v>
          </cell>
          <cell r="CD539">
            <v>-4517.1651999999885</v>
          </cell>
          <cell r="CE539">
            <v>-37653.560000000522</v>
          </cell>
          <cell r="CF539">
            <v>-4815.717299999902</v>
          </cell>
          <cell r="CG539">
            <v>-3759.7616200000048</v>
          </cell>
          <cell r="CH539">
            <v>-3835.1116480000201</v>
          </cell>
          <cell r="CI539">
            <v>-3205.4153449999867</v>
          </cell>
          <cell r="CJ539">
            <v>-2297.5182900000073</v>
          </cell>
          <cell r="CK539">
            <v>-2137.5509300999984</v>
          </cell>
          <cell r="CL539">
            <v>-1660.9849046000163</v>
          </cell>
          <cell r="CM539">
            <v>-1735.2634990000224</v>
          </cell>
          <cell r="CN539">
            <v>-2171.0251193000004</v>
          </cell>
          <cell r="CO539">
            <v>-3055.4389039999805</v>
          </cell>
          <cell r="CP539">
            <v>-4462.607239999983</v>
          </cell>
          <cell r="CQ539">
            <v>-4517.1651999999885</v>
          </cell>
          <cell r="CR539">
            <v>-37653.560000000522</v>
          </cell>
          <cell r="CS539">
            <v>-4815.717299999902</v>
          </cell>
          <cell r="CT539">
            <v>-3759.7616200000048</v>
          </cell>
          <cell r="CU539">
            <v>-3835.1116480000201</v>
          </cell>
          <cell r="CV539">
            <v>-3205.4153449999867</v>
          </cell>
          <cell r="CW539">
            <v>-2297.5182900000073</v>
          </cell>
          <cell r="CX539">
            <v>-2137.5509300999984</v>
          </cell>
          <cell r="CY539">
            <v>-1660.9849046000163</v>
          </cell>
          <cell r="CZ539">
            <v>-1735.2634990000224</v>
          </cell>
          <cell r="DA539">
            <v>-2171.0251193000004</v>
          </cell>
          <cell r="DB539">
            <v>-3055.4389039999805</v>
          </cell>
          <cell r="DC539">
            <v>-4462.607239999983</v>
          </cell>
          <cell r="DD539">
            <v>-4517.1651999999885</v>
          </cell>
          <cell r="DE539">
            <v>-37787.837680000346</v>
          </cell>
          <cell r="DF539">
            <v>-4815.717299999902</v>
          </cell>
          <cell r="DG539">
            <v>-3894.039300000004</v>
          </cell>
          <cell r="DH539">
            <v>-3835.1116480000201</v>
          </cell>
          <cell r="DI539">
            <v>-3205.4153449999867</v>
          </cell>
          <cell r="DJ539">
            <v>-2297.5182900000073</v>
          </cell>
          <cell r="DK539">
            <v>-2137.5509300999984</v>
          </cell>
          <cell r="DL539">
            <v>-1660.9849046000163</v>
          </cell>
          <cell r="DM539">
            <v>-1735.2634990000224</v>
          </cell>
          <cell r="DN539">
            <v>-2171.0251193000004</v>
          </cell>
          <cell r="DO539">
            <v>-3055.4389039999805</v>
          </cell>
          <cell r="DP539">
            <v>-4462.607239999983</v>
          </cell>
          <cell r="DQ539">
            <v>-4517.1651999999885</v>
          </cell>
          <cell r="DR539">
            <v>-37653.560000000522</v>
          </cell>
          <cell r="DS539">
            <v>-4815.717299999902</v>
          </cell>
          <cell r="DT539">
            <v>-3759.7616200000048</v>
          </cell>
          <cell r="DU539">
            <v>-3835.1116480000201</v>
          </cell>
          <cell r="DV539">
            <v>-3205.4153449999867</v>
          </cell>
          <cell r="DW539">
            <v>-2297.5182900000073</v>
          </cell>
          <cell r="DX539">
            <v>-2137.5509300999984</v>
          </cell>
          <cell r="DY539">
            <v>-1660.9849046000163</v>
          </cell>
          <cell r="DZ539">
            <v>-1735.2634990000224</v>
          </cell>
          <cell r="EA539">
            <v>-2171.0251193000004</v>
          </cell>
          <cell r="EB539">
            <v>-3055.4389039999805</v>
          </cell>
          <cell r="EC539">
            <v>-4462.607239999983</v>
          </cell>
          <cell r="ED539">
            <v>-4517.1651999999885</v>
          </cell>
          <cell r="EE539">
            <v>0</v>
          </cell>
        </row>
        <row r="540">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0</v>
          </cell>
          <cell r="CB540">
            <v>0</v>
          </cell>
          <cell r="CC540">
            <v>0</v>
          </cell>
          <cell r="CD540">
            <v>0</v>
          </cell>
          <cell r="CE540">
            <v>0</v>
          </cell>
          <cell r="CF540">
            <v>0</v>
          </cell>
          <cell r="CG540">
            <v>0</v>
          </cell>
          <cell r="CH540">
            <v>0</v>
          </cell>
          <cell r="CI540">
            <v>0</v>
          </cell>
          <cell r="CJ540">
            <v>0</v>
          </cell>
          <cell r="CK540">
            <v>0</v>
          </cell>
          <cell r="CL540">
            <v>0</v>
          </cell>
          <cell r="CM540">
            <v>0</v>
          </cell>
          <cell r="CN540">
            <v>0</v>
          </cell>
          <cell r="CO540">
            <v>0</v>
          </cell>
          <cell r="CP540">
            <v>0</v>
          </cell>
          <cell r="CQ540">
            <v>0</v>
          </cell>
          <cell r="CR540">
            <v>0</v>
          </cell>
          <cell r="CS540">
            <v>0</v>
          </cell>
          <cell r="CT540">
            <v>0</v>
          </cell>
          <cell r="CU540">
            <v>0</v>
          </cell>
          <cell r="CV540">
            <v>0</v>
          </cell>
          <cell r="CW540">
            <v>0</v>
          </cell>
          <cell r="CX540">
            <v>0</v>
          </cell>
          <cell r="CY540">
            <v>0</v>
          </cell>
          <cell r="CZ540">
            <v>0</v>
          </cell>
          <cell r="DA540">
            <v>0</v>
          </cell>
          <cell r="DB540">
            <v>0</v>
          </cell>
          <cell r="DC540">
            <v>0</v>
          </cell>
          <cell r="DD540">
            <v>0</v>
          </cell>
          <cell r="DE540">
            <v>0</v>
          </cell>
          <cell r="DF540">
            <v>0</v>
          </cell>
          <cell r="DG540">
            <v>0</v>
          </cell>
          <cell r="DH540">
            <v>0</v>
          </cell>
          <cell r="DI540">
            <v>0</v>
          </cell>
          <cell r="DJ540">
            <v>0</v>
          </cell>
          <cell r="DK540">
            <v>0</v>
          </cell>
          <cell r="DL540">
            <v>0</v>
          </cell>
          <cell r="DM540">
            <v>0</v>
          </cell>
          <cell r="DN540">
            <v>0</v>
          </cell>
          <cell r="DO540">
            <v>0</v>
          </cell>
          <cell r="DP540">
            <v>0</v>
          </cell>
          <cell r="DQ540">
            <v>0</v>
          </cell>
          <cell r="DR540">
            <v>0</v>
          </cell>
          <cell r="DS540">
            <v>0</v>
          </cell>
          <cell r="DT540">
            <v>0</v>
          </cell>
          <cell r="DU540">
            <v>0</v>
          </cell>
          <cell r="DV540">
            <v>0</v>
          </cell>
          <cell r="DW540">
            <v>0</v>
          </cell>
          <cell r="DX540">
            <v>0</v>
          </cell>
          <cell r="DY540">
            <v>0</v>
          </cell>
          <cell r="DZ540">
            <v>0</v>
          </cell>
          <cell r="EA540">
            <v>0</v>
          </cell>
          <cell r="EB540">
            <v>0</v>
          </cell>
          <cell r="EC540">
            <v>0</v>
          </cell>
          <cell r="ED540">
            <v>0</v>
          </cell>
          <cell r="EE540">
            <v>0</v>
          </cell>
        </row>
        <row r="541">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0</v>
          </cell>
          <cell r="CB541">
            <v>0</v>
          </cell>
          <cell r="CC541">
            <v>0</v>
          </cell>
          <cell r="CD541">
            <v>0</v>
          </cell>
          <cell r="CE541">
            <v>0</v>
          </cell>
          <cell r="CF541">
            <v>0</v>
          </cell>
          <cell r="CG541">
            <v>0</v>
          </cell>
          <cell r="CH541">
            <v>0</v>
          </cell>
          <cell r="CI541">
            <v>0</v>
          </cell>
          <cell r="CJ541">
            <v>0</v>
          </cell>
          <cell r="CK541">
            <v>0</v>
          </cell>
          <cell r="CL541">
            <v>0</v>
          </cell>
          <cell r="CM541">
            <v>0</v>
          </cell>
          <cell r="CN541">
            <v>0</v>
          </cell>
          <cell r="CO541">
            <v>0</v>
          </cell>
          <cell r="CP541">
            <v>0</v>
          </cell>
          <cell r="CQ541">
            <v>0</v>
          </cell>
          <cell r="CR541">
            <v>0</v>
          </cell>
          <cell r="CS541">
            <v>0</v>
          </cell>
          <cell r="CT541">
            <v>0</v>
          </cell>
          <cell r="CU541">
            <v>0</v>
          </cell>
          <cell r="CV541">
            <v>0</v>
          </cell>
          <cell r="CW541">
            <v>0</v>
          </cell>
          <cell r="CX541">
            <v>0</v>
          </cell>
          <cell r="CY541">
            <v>0</v>
          </cell>
          <cell r="CZ541">
            <v>0</v>
          </cell>
          <cell r="DA541">
            <v>0</v>
          </cell>
          <cell r="DB541">
            <v>0</v>
          </cell>
          <cell r="DC541">
            <v>0</v>
          </cell>
          <cell r="DD541">
            <v>0</v>
          </cell>
          <cell r="DE541">
            <v>0</v>
          </cell>
          <cell r="DF541">
            <v>0</v>
          </cell>
          <cell r="DG541">
            <v>0</v>
          </cell>
          <cell r="DH541">
            <v>0</v>
          </cell>
          <cell r="DI541">
            <v>0</v>
          </cell>
          <cell r="DJ541">
            <v>0</v>
          </cell>
          <cell r="DK541">
            <v>0</v>
          </cell>
          <cell r="DL541">
            <v>0</v>
          </cell>
          <cell r="DM541">
            <v>0</v>
          </cell>
          <cell r="DN541">
            <v>0</v>
          </cell>
          <cell r="DO541">
            <v>0</v>
          </cell>
          <cell r="DP541">
            <v>0</v>
          </cell>
          <cell r="DQ541">
            <v>0</v>
          </cell>
          <cell r="DR541">
            <v>0</v>
          </cell>
          <cell r="DS541">
            <v>0</v>
          </cell>
          <cell r="DT541">
            <v>0</v>
          </cell>
          <cell r="DU541">
            <v>0</v>
          </cell>
          <cell r="DV541">
            <v>0</v>
          </cell>
          <cell r="DW541">
            <v>0</v>
          </cell>
          <cell r="DX541">
            <v>0</v>
          </cell>
          <cell r="DY541">
            <v>0</v>
          </cell>
          <cell r="DZ541">
            <v>0</v>
          </cell>
          <cell r="EA541">
            <v>0</v>
          </cell>
          <cell r="EB541">
            <v>0</v>
          </cell>
          <cell r="EC541">
            <v>0</v>
          </cell>
          <cell r="ED541">
            <v>0</v>
          </cell>
          <cell r="EE541">
            <v>0</v>
          </cell>
        </row>
        <row r="542">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0</v>
          </cell>
          <cell r="CB542">
            <v>0</v>
          </cell>
          <cell r="CC542">
            <v>0</v>
          </cell>
          <cell r="CD542">
            <v>0</v>
          </cell>
          <cell r="CE542">
            <v>0</v>
          </cell>
          <cell r="CF542">
            <v>0</v>
          </cell>
          <cell r="CG542">
            <v>0</v>
          </cell>
          <cell r="CH542">
            <v>0</v>
          </cell>
          <cell r="CI542">
            <v>0</v>
          </cell>
          <cell r="CJ542">
            <v>0</v>
          </cell>
          <cell r="CK542">
            <v>0</v>
          </cell>
          <cell r="CL542">
            <v>0</v>
          </cell>
          <cell r="CM542">
            <v>0</v>
          </cell>
          <cell r="CN542">
            <v>0</v>
          </cell>
          <cell r="CO542">
            <v>0</v>
          </cell>
          <cell r="CP542">
            <v>0</v>
          </cell>
          <cell r="CQ542">
            <v>0</v>
          </cell>
          <cell r="CR542">
            <v>0</v>
          </cell>
          <cell r="CS542">
            <v>0</v>
          </cell>
          <cell r="CT542">
            <v>0</v>
          </cell>
          <cell r="CU542">
            <v>0</v>
          </cell>
          <cell r="CV542">
            <v>0</v>
          </cell>
          <cell r="CW542">
            <v>0</v>
          </cell>
          <cell r="CX542">
            <v>0</v>
          </cell>
          <cell r="CY542">
            <v>0</v>
          </cell>
          <cell r="CZ542">
            <v>0</v>
          </cell>
          <cell r="DA542">
            <v>0</v>
          </cell>
          <cell r="DB542">
            <v>0</v>
          </cell>
          <cell r="DC542">
            <v>0</v>
          </cell>
          <cell r="DD542">
            <v>0</v>
          </cell>
          <cell r="DE542">
            <v>0</v>
          </cell>
          <cell r="DF542">
            <v>0</v>
          </cell>
          <cell r="DG542">
            <v>0</v>
          </cell>
          <cell r="DH542">
            <v>0</v>
          </cell>
          <cell r="DI542">
            <v>0</v>
          </cell>
          <cell r="DJ542">
            <v>0</v>
          </cell>
          <cell r="DK542">
            <v>0</v>
          </cell>
          <cell r="DL542">
            <v>0</v>
          </cell>
          <cell r="DM542">
            <v>0</v>
          </cell>
          <cell r="DN542">
            <v>0</v>
          </cell>
          <cell r="DO542">
            <v>0</v>
          </cell>
          <cell r="DP542">
            <v>0</v>
          </cell>
          <cell r="DQ542">
            <v>0</v>
          </cell>
          <cell r="DR542">
            <v>0</v>
          </cell>
          <cell r="DS542">
            <v>0</v>
          </cell>
          <cell r="DT542">
            <v>0</v>
          </cell>
          <cell r="DU542">
            <v>0</v>
          </cell>
          <cell r="DV542">
            <v>0</v>
          </cell>
          <cell r="DW542">
            <v>0</v>
          </cell>
          <cell r="DX542">
            <v>0</v>
          </cell>
          <cell r="DY542">
            <v>0</v>
          </cell>
          <cell r="DZ542">
            <v>0</v>
          </cell>
          <cell r="EA542">
            <v>0</v>
          </cell>
          <cell r="EB542">
            <v>0</v>
          </cell>
          <cell r="EC542">
            <v>0</v>
          </cell>
          <cell r="ED542">
            <v>0</v>
          </cell>
          <cell r="EE542">
            <v>0</v>
          </cell>
        </row>
        <row r="543">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0</v>
          </cell>
          <cell r="CB543">
            <v>0</v>
          </cell>
          <cell r="CC543">
            <v>0</v>
          </cell>
          <cell r="CD543">
            <v>0</v>
          </cell>
          <cell r="CE543">
            <v>0</v>
          </cell>
          <cell r="CF543">
            <v>0</v>
          </cell>
          <cell r="CG543">
            <v>0</v>
          </cell>
          <cell r="CH543">
            <v>0</v>
          </cell>
          <cell r="CI543">
            <v>0</v>
          </cell>
          <cell r="CJ543">
            <v>0</v>
          </cell>
          <cell r="CK543">
            <v>0</v>
          </cell>
          <cell r="CL543">
            <v>0</v>
          </cell>
          <cell r="CM543">
            <v>0</v>
          </cell>
          <cell r="CN543">
            <v>0</v>
          </cell>
          <cell r="CO543">
            <v>0</v>
          </cell>
          <cell r="CP543">
            <v>0</v>
          </cell>
          <cell r="CQ543">
            <v>0</v>
          </cell>
          <cell r="CR543">
            <v>0</v>
          </cell>
          <cell r="CS543">
            <v>0</v>
          </cell>
          <cell r="CT543">
            <v>0</v>
          </cell>
          <cell r="CU543">
            <v>0</v>
          </cell>
          <cell r="CV543">
            <v>0</v>
          </cell>
          <cell r="CW543">
            <v>0</v>
          </cell>
          <cell r="CX543">
            <v>0</v>
          </cell>
          <cell r="CY543">
            <v>0</v>
          </cell>
          <cell r="CZ543">
            <v>0</v>
          </cell>
          <cell r="DA543">
            <v>0</v>
          </cell>
          <cell r="DB543">
            <v>0</v>
          </cell>
          <cell r="DC543">
            <v>0</v>
          </cell>
          <cell r="DD543">
            <v>0</v>
          </cell>
          <cell r="DE543">
            <v>0</v>
          </cell>
          <cell r="DF543">
            <v>0</v>
          </cell>
          <cell r="DG543">
            <v>0</v>
          </cell>
          <cell r="DH543">
            <v>0</v>
          </cell>
          <cell r="DI543">
            <v>0</v>
          </cell>
          <cell r="DJ543">
            <v>0</v>
          </cell>
          <cell r="DK543">
            <v>0</v>
          </cell>
          <cell r="DL543">
            <v>0</v>
          </cell>
          <cell r="DM543">
            <v>0</v>
          </cell>
          <cell r="DN543">
            <v>0</v>
          </cell>
          <cell r="DO543">
            <v>0</v>
          </cell>
          <cell r="DP543">
            <v>0</v>
          </cell>
          <cell r="DQ543">
            <v>0</v>
          </cell>
          <cell r="DR543">
            <v>0</v>
          </cell>
          <cell r="DS543">
            <v>0</v>
          </cell>
          <cell r="DT543">
            <v>0</v>
          </cell>
          <cell r="DU543">
            <v>0</v>
          </cell>
          <cell r="DV543">
            <v>0</v>
          </cell>
          <cell r="DW543">
            <v>0</v>
          </cell>
          <cell r="DX543">
            <v>0</v>
          </cell>
          <cell r="DY543">
            <v>0</v>
          </cell>
          <cell r="DZ543">
            <v>0</v>
          </cell>
          <cell r="EA543">
            <v>0</v>
          </cell>
          <cell r="EB543">
            <v>0</v>
          </cell>
          <cell r="EC543">
            <v>0</v>
          </cell>
          <cell r="ED543">
            <v>0</v>
          </cell>
          <cell r="EE543">
            <v>0</v>
          </cell>
        </row>
        <row r="544">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0</v>
          </cell>
          <cell r="CB544">
            <v>0</v>
          </cell>
          <cell r="CC544">
            <v>0</v>
          </cell>
          <cell r="CD544">
            <v>0</v>
          </cell>
          <cell r="CE544">
            <v>0</v>
          </cell>
          <cell r="CF544">
            <v>0</v>
          </cell>
          <cell r="CG544">
            <v>0</v>
          </cell>
          <cell r="CH544">
            <v>0</v>
          </cell>
          <cell r="CI544">
            <v>0</v>
          </cell>
          <cell r="CJ544">
            <v>0</v>
          </cell>
          <cell r="CK544">
            <v>0</v>
          </cell>
          <cell r="CL544">
            <v>0</v>
          </cell>
          <cell r="CM544">
            <v>0</v>
          </cell>
          <cell r="CN544">
            <v>0</v>
          </cell>
          <cell r="CO544">
            <v>0</v>
          </cell>
          <cell r="CP544">
            <v>0</v>
          </cell>
          <cell r="CQ544">
            <v>0</v>
          </cell>
          <cell r="CR544">
            <v>0</v>
          </cell>
          <cell r="CS544">
            <v>0</v>
          </cell>
          <cell r="CT544">
            <v>0</v>
          </cell>
          <cell r="CU544">
            <v>0</v>
          </cell>
          <cell r="CV544">
            <v>0</v>
          </cell>
          <cell r="CW544">
            <v>0</v>
          </cell>
          <cell r="CX544">
            <v>0</v>
          </cell>
          <cell r="CY544">
            <v>0</v>
          </cell>
          <cell r="CZ544">
            <v>0</v>
          </cell>
          <cell r="DA544">
            <v>0</v>
          </cell>
          <cell r="DB544">
            <v>0</v>
          </cell>
          <cell r="DC544">
            <v>0</v>
          </cell>
          <cell r="DD544">
            <v>0</v>
          </cell>
          <cell r="DE544">
            <v>0</v>
          </cell>
          <cell r="DF544">
            <v>0</v>
          </cell>
          <cell r="DG544">
            <v>0</v>
          </cell>
          <cell r="DH544">
            <v>0</v>
          </cell>
          <cell r="DI544">
            <v>0</v>
          </cell>
          <cell r="DJ544">
            <v>0</v>
          </cell>
          <cell r="DK544">
            <v>0</v>
          </cell>
          <cell r="DL544">
            <v>0</v>
          </cell>
          <cell r="DM544">
            <v>0</v>
          </cell>
          <cell r="DN544">
            <v>0</v>
          </cell>
          <cell r="DO544">
            <v>0</v>
          </cell>
          <cell r="DP544">
            <v>0</v>
          </cell>
          <cell r="DQ544">
            <v>0</v>
          </cell>
          <cell r="DR544">
            <v>0</v>
          </cell>
          <cell r="DS544">
            <v>0</v>
          </cell>
          <cell r="DT544">
            <v>0</v>
          </cell>
          <cell r="DU544">
            <v>0</v>
          </cell>
          <cell r="DV544">
            <v>0</v>
          </cell>
          <cell r="DW544">
            <v>0</v>
          </cell>
          <cell r="DX544">
            <v>0</v>
          </cell>
          <cell r="DY544">
            <v>0</v>
          </cell>
          <cell r="DZ544">
            <v>0</v>
          </cell>
          <cell r="EA544">
            <v>0</v>
          </cell>
          <cell r="EB544">
            <v>0</v>
          </cell>
          <cell r="EC544">
            <v>0</v>
          </cell>
          <cell r="ED544">
            <v>0</v>
          </cell>
          <cell r="EE544">
            <v>0</v>
          </cell>
        </row>
        <row r="545">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724.634029999841</v>
          </cell>
          <cell r="AF545">
            <v>124.78190000000177</v>
          </cell>
          <cell r="AG545">
            <v>180.43993999998202</v>
          </cell>
          <cell r="AH545">
            <v>161.57955899997614</v>
          </cell>
          <cell r="AI545">
            <v>0</v>
          </cell>
          <cell r="AJ545">
            <v>0</v>
          </cell>
          <cell r="AK545">
            <v>1.0000076144933701E-6</v>
          </cell>
          <cell r="AL545">
            <v>7.6241429999936372</v>
          </cell>
          <cell r="AM545">
            <v>-6.0819719999562949</v>
          </cell>
          <cell r="AN545">
            <v>-28.664701999980025</v>
          </cell>
          <cell r="AO545">
            <v>8.1655299999983981</v>
          </cell>
          <cell r="AP545">
            <v>84.890710000006948</v>
          </cell>
          <cell r="AQ545">
            <v>191.89892099995632</v>
          </cell>
          <cell r="AR545">
            <v>516.27297020051628</v>
          </cell>
          <cell r="AS545">
            <v>147.54492000001483</v>
          </cell>
          <cell r="AT545">
            <v>78.819259999989299</v>
          </cell>
          <cell r="AU545">
            <v>143.51789000001736</v>
          </cell>
          <cell r="AV545">
            <v>-3.144257000007201</v>
          </cell>
          <cell r="AW545">
            <v>0</v>
          </cell>
          <cell r="AX545">
            <v>-3.2593975000199862</v>
          </cell>
          <cell r="AY545">
            <v>-1.2998702999902889</v>
          </cell>
          <cell r="AZ545">
            <v>-7.104300003265962E-2</v>
          </cell>
          <cell r="BA545">
            <v>-14.770295000053011</v>
          </cell>
          <cell r="BB545">
            <v>1.1633920000167564</v>
          </cell>
          <cell r="BC545">
            <v>125.57116099999985</v>
          </cell>
          <cell r="BD545">
            <v>42.201210000028368</v>
          </cell>
          <cell r="BE545">
            <v>-1055.5349459992722</v>
          </cell>
          <cell r="BF545">
            <v>190.92678999999771</v>
          </cell>
          <cell r="BG545">
            <v>65.657859999977518</v>
          </cell>
          <cell r="BH545">
            <v>86.167530000035185</v>
          </cell>
          <cell r="BI545">
            <v>8.7797999993199483E-2</v>
          </cell>
          <cell r="BJ545">
            <v>0</v>
          </cell>
          <cell r="BK545">
            <v>-1.3440854999935254</v>
          </cell>
          <cell r="BL545">
            <v>-3.6328325000358745</v>
          </cell>
          <cell r="BM545">
            <v>-26.433705999981612</v>
          </cell>
          <cell r="BN545">
            <v>4.530765000032261</v>
          </cell>
          <cell r="BO545">
            <v>135.67696499999147</v>
          </cell>
          <cell r="BP545">
            <v>170.05820999998832</v>
          </cell>
          <cell r="BQ545">
            <v>-1677.2302400000044</v>
          </cell>
          <cell r="BR545">
            <v>174.98375550005585</v>
          </cell>
          <cell r="BS545">
            <v>-39.396899999992456</v>
          </cell>
          <cell r="BT545">
            <v>-22.092639999988023</v>
          </cell>
          <cell r="BU545">
            <v>60.534250000026077</v>
          </cell>
          <cell r="BV545">
            <v>137.98013999999966</v>
          </cell>
          <cell r="BW545">
            <v>50.125590000010561</v>
          </cell>
          <cell r="BX545">
            <v>2.0356449999962933</v>
          </cell>
          <cell r="BY545">
            <v>3.1157220000168309</v>
          </cell>
          <cell r="BZ545">
            <v>-25.022891500033438</v>
          </cell>
          <cell r="CA545">
            <v>-3.2094350000261329</v>
          </cell>
          <cell r="CB545">
            <v>29.093373999989126</v>
          </cell>
          <cell r="CC545">
            <v>40.391490000009071</v>
          </cell>
          <cell r="CD545">
            <v>-58.570589000009932</v>
          </cell>
          <cell r="CE545">
            <v>-65.836164999753237</v>
          </cell>
          <cell r="CF545">
            <v>-4.1219390000333078</v>
          </cell>
          <cell r="CG545">
            <v>-37.202280000026803</v>
          </cell>
          <cell r="CH545">
            <v>3.2947000000276603</v>
          </cell>
          <cell r="CI545">
            <v>92.26542400001199</v>
          </cell>
          <cell r="CJ545">
            <v>69.399909999992815</v>
          </cell>
          <cell r="CK545">
            <v>-190.77352499999688</v>
          </cell>
          <cell r="CL545">
            <v>4.5037780000129715</v>
          </cell>
          <cell r="CM545">
            <v>-2.8063660000334494</v>
          </cell>
          <cell r="CN545">
            <v>35.805079000012483</v>
          </cell>
          <cell r="CO545">
            <v>30.809084000007715</v>
          </cell>
          <cell r="CP545">
            <v>-3.0553399999625981</v>
          </cell>
          <cell r="CQ545">
            <v>-63.954689999984112</v>
          </cell>
          <cell r="CR545">
            <v>497.79014400020242</v>
          </cell>
          <cell r="CS545">
            <v>5.9223500000080094</v>
          </cell>
          <cell r="CT545">
            <v>62.83906999998726</v>
          </cell>
          <cell r="CU545">
            <v>56.735305999987759</v>
          </cell>
          <cell r="CV545">
            <v>91.407520000007935</v>
          </cell>
          <cell r="CW545">
            <v>25.635129999995115</v>
          </cell>
          <cell r="CX545">
            <v>71.886759999993956</v>
          </cell>
          <cell r="CY545">
            <v>0.74451300001237541</v>
          </cell>
          <cell r="CZ545">
            <v>4.9467759999679402</v>
          </cell>
          <cell r="DA545">
            <v>67.950579000054859</v>
          </cell>
          <cell r="DB545">
            <v>54.962251000048127</v>
          </cell>
          <cell r="DC545">
            <v>48.423958999977913</v>
          </cell>
          <cell r="DD545">
            <v>6.335930000001099</v>
          </cell>
          <cell r="DE545">
            <v>368.42096799984574</v>
          </cell>
          <cell r="DF545">
            <v>-28.118721000035293</v>
          </cell>
          <cell r="DG545">
            <v>-13.621419999981299</v>
          </cell>
          <cell r="DH545">
            <v>188.845639999985</v>
          </cell>
          <cell r="DI545">
            <v>97.67469000001438</v>
          </cell>
          <cell r="DJ545">
            <v>41.444216999982018</v>
          </cell>
          <cell r="DK545">
            <v>69.735390999994706</v>
          </cell>
          <cell r="DL545">
            <v>31.476395999954548</v>
          </cell>
          <cell r="DM545">
            <v>6.0262769999681041</v>
          </cell>
          <cell r="DN545">
            <v>55.985083999985363</v>
          </cell>
          <cell r="DO545">
            <v>-7.2186759999603964</v>
          </cell>
          <cell r="DP545">
            <v>-30.169499999959953</v>
          </cell>
          <cell r="DQ545">
            <v>-43.638410000014119</v>
          </cell>
          <cell r="DR545">
            <v>4.966837000567466</v>
          </cell>
          <cell r="DS545">
            <v>0</v>
          </cell>
          <cell r="DT545">
            <v>0</v>
          </cell>
          <cell r="DU545">
            <v>-1.8000299999839626</v>
          </cell>
          <cell r="DV545">
            <v>0</v>
          </cell>
          <cell r="DW545">
            <v>0</v>
          </cell>
          <cell r="DX545">
            <v>1.0000076144933701E-6</v>
          </cell>
          <cell r="DY545">
            <v>0</v>
          </cell>
          <cell r="DZ545">
            <v>0</v>
          </cell>
          <cell r="EA545">
            <v>4.4688109999988228</v>
          </cell>
          <cell r="EB545">
            <v>5.8139039999805391</v>
          </cell>
          <cell r="EC545">
            <v>-3.5158490000176243</v>
          </cell>
          <cell r="ED545">
            <v>0</v>
          </cell>
          <cell r="EE545">
            <v>0</v>
          </cell>
        </row>
        <row r="546">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0</v>
          </cell>
          <cell r="CL546">
            <v>0</v>
          </cell>
          <cell r="CM546">
            <v>0</v>
          </cell>
          <cell r="CN546">
            <v>0</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row>
        <row r="547">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0</v>
          </cell>
          <cell r="CB547">
            <v>0</v>
          </cell>
          <cell r="CC547">
            <v>0</v>
          </cell>
          <cell r="CD547">
            <v>0</v>
          </cell>
          <cell r="CE547">
            <v>0</v>
          </cell>
          <cell r="CF547">
            <v>0</v>
          </cell>
          <cell r="CG547">
            <v>0</v>
          </cell>
          <cell r="CH547">
            <v>0</v>
          </cell>
          <cell r="CI547">
            <v>0</v>
          </cell>
          <cell r="CJ547">
            <v>0</v>
          </cell>
          <cell r="CK547">
            <v>0</v>
          </cell>
          <cell r="CL547">
            <v>0</v>
          </cell>
          <cell r="CM547">
            <v>0</v>
          </cell>
          <cell r="CN547">
            <v>0</v>
          </cell>
          <cell r="CO547">
            <v>0</v>
          </cell>
          <cell r="CP547">
            <v>0</v>
          </cell>
          <cell r="CQ547">
            <v>0</v>
          </cell>
          <cell r="CR547">
            <v>0</v>
          </cell>
          <cell r="CS547">
            <v>0</v>
          </cell>
          <cell r="CT547">
            <v>0</v>
          </cell>
          <cell r="CU547">
            <v>0</v>
          </cell>
          <cell r="CV547">
            <v>0</v>
          </cell>
          <cell r="CW547">
            <v>0</v>
          </cell>
          <cell r="CX547">
            <v>0</v>
          </cell>
          <cell r="CY547">
            <v>0</v>
          </cell>
          <cell r="CZ547">
            <v>0</v>
          </cell>
          <cell r="DA547">
            <v>0</v>
          </cell>
          <cell r="DB547">
            <v>0</v>
          </cell>
          <cell r="DC547">
            <v>0</v>
          </cell>
          <cell r="DD547">
            <v>0</v>
          </cell>
          <cell r="DE547">
            <v>0</v>
          </cell>
          <cell r="DF547">
            <v>0</v>
          </cell>
          <cell r="DG547">
            <v>0</v>
          </cell>
          <cell r="DH547">
            <v>0</v>
          </cell>
          <cell r="DI547">
            <v>0</v>
          </cell>
          <cell r="DJ547">
            <v>0</v>
          </cell>
          <cell r="DK547">
            <v>0</v>
          </cell>
          <cell r="DL547">
            <v>0</v>
          </cell>
          <cell r="DM547">
            <v>0</v>
          </cell>
          <cell r="DN547">
            <v>0</v>
          </cell>
          <cell r="DO547">
            <v>0</v>
          </cell>
          <cell r="DP547">
            <v>0</v>
          </cell>
          <cell r="DQ547">
            <v>0</v>
          </cell>
          <cell r="DR547">
            <v>0</v>
          </cell>
          <cell r="DS547">
            <v>0</v>
          </cell>
          <cell r="DT547">
            <v>0</v>
          </cell>
          <cell r="DU547">
            <v>0</v>
          </cell>
          <cell r="DV547">
            <v>0</v>
          </cell>
          <cell r="DW547">
            <v>0</v>
          </cell>
          <cell r="DX547">
            <v>0</v>
          </cell>
          <cell r="DY547">
            <v>0</v>
          </cell>
          <cell r="DZ547">
            <v>0</v>
          </cell>
          <cell r="EA547">
            <v>0</v>
          </cell>
          <cell r="EB547">
            <v>0</v>
          </cell>
          <cell r="EC547">
            <v>0</v>
          </cell>
          <cell r="ED547">
            <v>0</v>
          </cell>
          <cell r="EE547">
            <v>0</v>
          </cell>
        </row>
        <row r="548">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5555.473659500014</v>
          </cell>
          <cell r="BS548">
            <v>1151.4456875000033</v>
          </cell>
          <cell r="BT548">
            <v>822.77731350000249</v>
          </cell>
          <cell r="BU548">
            <v>389.46389000001363</v>
          </cell>
          <cell r="BV548">
            <v>238.56705000001239</v>
          </cell>
          <cell r="BW548">
            <v>55.454359999974258</v>
          </cell>
          <cell r="BX548">
            <v>93.940409999981057</v>
          </cell>
          <cell r="BY548">
            <v>34.291320000018459</v>
          </cell>
          <cell r="BZ548">
            <v>1.8340599999646656</v>
          </cell>
          <cell r="CA548">
            <v>203.63860000000568</v>
          </cell>
          <cell r="CB548">
            <v>339.66225000005215</v>
          </cell>
          <cell r="CC548">
            <v>921.06629799999064</v>
          </cell>
          <cell r="CD548">
            <v>1303.3324204999954</v>
          </cell>
          <cell r="CE548">
            <v>5369.2443944998085</v>
          </cell>
          <cell r="CF548">
            <v>1221.8073530000402</v>
          </cell>
          <cell r="CG548">
            <v>827.77497500000754</v>
          </cell>
          <cell r="CH548">
            <v>467.5262099999818</v>
          </cell>
          <cell r="CI548">
            <v>129.19837000002735</v>
          </cell>
          <cell r="CJ548">
            <v>44.026580000005197</v>
          </cell>
          <cell r="CK548">
            <v>77.284920000005513</v>
          </cell>
          <cell r="CL548">
            <v>58.533300000010058</v>
          </cell>
          <cell r="CM548">
            <v>8.2065599999623373</v>
          </cell>
          <cell r="CN548">
            <v>103.15335999999661</v>
          </cell>
          <cell r="CO548">
            <v>354.56061999994563</v>
          </cell>
          <cell r="CP548">
            <v>866.50839600007748</v>
          </cell>
          <cell r="CQ548">
            <v>1210.6637505000108</v>
          </cell>
          <cell r="CR548">
            <v>5497.1960344999097</v>
          </cell>
          <cell r="CS548">
            <v>1236.440775999974</v>
          </cell>
          <cell r="CT548">
            <v>865.70579650002765</v>
          </cell>
          <cell r="CU548">
            <v>545.55549999995856</v>
          </cell>
          <cell r="CV548">
            <v>142.25719999999274</v>
          </cell>
          <cell r="CW548">
            <v>65.151089999999385</v>
          </cell>
          <cell r="CX548">
            <v>79.649900000018533</v>
          </cell>
          <cell r="CY548">
            <v>66.882840000034776</v>
          </cell>
          <cell r="CZ548">
            <v>12.492979999980889</v>
          </cell>
          <cell r="DA548">
            <v>124.01091000001179</v>
          </cell>
          <cell r="DB548">
            <v>354.55097000004025</v>
          </cell>
          <cell r="DC548">
            <v>749.90943100000732</v>
          </cell>
          <cell r="DD548">
            <v>1254.5886409999803</v>
          </cell>
          <cell r="DE548">
            <v>5470.3111400008202</v>
          </cell>
          <cell r="DF548">
            <v>1187.8129600000102</v>
          </cell>
          <cell r="DG548">
            <v>715.52208999998402</v>
          </cell>
          <cell r="DH548">
            <v>405.41339999999036</v>
          </cell>
          <cell r="DI548">
            <v>62.799360000004526</v>
          </cell>
          <cell r="DJ548">
            <v>88.803420000011101</v>
          </cell>
          <cell r="DK548">
            <v>126.98563000001013</v>
          </cell>
          <cell r="DL548">
            <v>36.031360000022687</v>
          </cell>
          <cell r="DM548">
            <v>42.438510000007227</v>
          </cell>
          <cell r="DN548">
            <v>144.66445999999996</v>
          </cell>
          <cell r="DO548">
            <v>315.3226400000276</v>
          </cell>
          <cell r="DP548">
            <v>832.84928999998374</v>
          </cell>
          <cell r="DQ548">
            <v>1511.6680199999828</v>
          </cell>
          <cell r="DR548">
            <v>5736.1837400007062</v>
          </cell>
          <cell r="DS548">
            <v>1337.3309499999741</v>
          </cell>
          <cell r="DT548">
            <v>826.32333899999503</v>
          </cell>
          <cell r="DU548">
            <v>426.38936999998987</v>
          </cell>
          <cell r="DV548">
            <v>52.479070000001229</v>
          </cell>
          <cell r="DW548">
            <v>16.571890000021085</v>
          </cell>
          <cell r="DX548">
            <v>57.163769999984652</v>
          </cell>
          <cell r="DY548">
            <v>16.998079999990296</v>
          </cell>
          <cell r="DZ548">
            <v>27.178339999984019</v>
          </cell>
          <cell r="EA548">
            <v>88.014129999966826</v>
          </cell>
          <cell r="EB548">
            <v>386.48480999999447</v>
          </cell>
          <cell r="EC548">
            <v>896.78321100003086</v>
          </cell>
          <cell r="ED548">
            <v>1604.466780000017</v>
          </cell>
          <cell r="EE548">
            <v>0</v>
          </cell>
        </row>
        <row r="549">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0</v>
          </cell>
          <cell r="CB549">
            <v>0</v>
          </cell>
          <cell r="CC549">
            <v>0</v>
          </cell>
          <cell r="CD549">
            <v>0</v>
          </cell>
          <cell r="CE549">
            <v>0</v>
          </cell>
          <cell r="CF549">
            <v>0</v>
          </cell>
          <cell r="CG549">
            <v>0</v>
          </cell>
          <cell r="CH549">
            <v>0</v>
          </cell>
          <cell r="CI549">
            <v>0</v>
          </cell>
          <cell r="CJ549">
            <v>0</v>
          </cell>
          <cell r="CK549">
            <v>0</v>
          </cell>
          <cell r="CL549">
            <v>0</v>
          </cell>
          <cell r="CM549">
            <v>0</v>
          </cell>
          <cell r="CN549">
            <v>0</v>
          </cell>
          <cell r="CO549">
            <v>0</v>
          </cell>
          <cell r="CP549">
            <v>0</v>
          </cell>
          <cell r="CQ549">
            <v>0</v>
          </cell>
          <cell r="CR549">
            <v>0</v>
          </cell>
          <cell r="CS549">
            <v>0</v>
          </cell>
          <cell r="CT549">
            <v>0</v>
          </cell>
          <cell r="CU549">
            <v>0</v>
          </cell>
          <cell r="CV549">
            <v>0</v>
          </cell>
          <cell r="CW549">
            <v>0</v>
          </cell>
          <cell r="CX549">
            <v>0</v>
          </cell>
          <cell r="CY549">
            <v>0</v>
          </cell>
          <cell r="CZ549">
            <v>0</v>
          </cell>
          <cell r="DA549">
            <v>0</v>
          </cell>
          <cell r="DB549">
            <v>0</v>
          </cell>
          <cell r="DC549">
            <v>0</v>
          </cell>
          <cell r="DD549">
            <v>0</v>
          </cell>
          <cell r="DE549">
            <v>0</v>
          </cell>
          <cell r="DF549">
            <v>0</v>
          </cell>
          <cell r="DG549">
            <v>0</v>
          </cell>
          <cell r="DH549">
            <v>0</v>
          </cell>
          <cell r="DI549">
            <v>0</v>
          </cell>
          <cell r="DJ549">
            <v>0</v>
          </cell>
          <cell r="DK549">
            <v>0</v>
          </cell>
          <cell r="DL549">
            <v>0</v>
          </cell>
          <cell r="DM549">
            <v>0</v>
          </cell>
          <cell r="DN549">
            <v>0</v>
          </cell>
          <cell r="DO549">
            <v>0</v>
          </cell>
          <cell r="DP549">
            <v>0</v>
          </cell>
          <cell r="DQ549">
            <v>0</v>
          </cell>
          <cell r="DR549">
            <v>0</v>
          </cell>
          <cell r="DS549">
            <v>0</v>
          </cell>
          <cell r="DT549">
            <v>0</v>
          </cell>
          <cell r="DU549">
            <v>0</v>
          </cell>
          <cell r="DV549">
            <v>0</v>
          </cell>
          <cell r="DW549">
            <v>0</v>
          </cell>
          <cell r="DX549">
            <v>0</v>
          </cell>
          <cell r="DY549">
            <v>0</v>
          </cell>
          <cell r="DZ549">
            <v>0</v>
          </cell>
          <cell r="EA549">
            <v>0</v>
          </cell>
          <cell r="EB549">
            <v>0</v>
          </cell>
          <cell r="EC549">
            <v>0</v>
          </cell>
          <cell r="ED549">
            <v>0</v>
          </cell>
          <cell r="EE549">
            <v>0</v>
          </cell>
        </row>
        <row r="550">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0</v>
          </cell>
          <cell r="CB550">
            <v>0</v>
          </cell>
          <cell r="CC550">
            <v>0</v>
          </cell>
          <cell r="CD550">
            <v>0</v>
          </cell>
          <cell r="CE550">
            <v>0</v>
          </cell>
          <cell r="CF550">
            <v>0</v>
          </cell>
          <cell r="CG550">
            <v>0</v>
          </cell>
          <cell r="CH550">
            <v>0</v>
          </cell>
          <cell r="CI550">
            <v>0</v>
          </cell>
          <cell r="CJ550">
            <v>0</v>
          </cell>
          <cell r="CK550">
            <v>0</v>
          </cell>
          <cell r="CL550">
            <v>0</v>
          </cell>
          <cell r="CM550">
            <v>0</v>
          </cell>
          <cell r="CN550">
            <v>0</v>
          </cell>
          <cell r="CO550">
            <v>0</v>
          </cell>
          <cell r="CP550">
            <v>0</v>
          </cell>
          <cell r="CQ550">
            <v>0</v>
          </cell>
          <cell r="CR550">
            <v>0</v>
          </cell>
          <cell r="CS550">
            <v>0</v>
          </cell>
          <cell r="CT550">
            <v>0</v>
          </cell>
          <cell r="CU550">
            <v>0</v>
          </cell>
          <cell r="CV550">
            <v>0</v>
          </cell>
          <cell r="CW550">
            <v>0</v>
          </cell>
          <cell r="CX550">
            <v>0</v>
          </cell>
          <cell r="CY550">
            <v>0</v>
          </cell>
          <cell r="CZ550">
            <v>0</v>
          </cell>
          <cell r="DA550">
            <v>0</v>
          </cell>
          <cell r="DB550">
            <v>0</v>
          </cell>
          <cell r="DC550">
            <v>0</v>
          </cell>
          <cell r="DD550">
            <v>0</v>
          </cell>
          <cell r="DE550">
            <v>0</v>
          </cell>
          <cell r="DF550">
            <v>0</v>
          </cell>
          <cell r="DG550">
            <v>0</v>
          </cell>
          <cell r="DH550">
            <v>0</v>
          </cell>
          <cell r="DI550">
            <v>0</v>
          </cell>
          <cell r="DJ550">
            <v>0</v>
          </cell>
          <cell r="DK550">
            <v>0</v>
          </cell>
          <cell r="DL550">
            <v>0</v>
          </cell>
          <cell r="DM550">
            <v>0</v>
          </cell>
          <cell r="DN550">
            <v>0</v>
          </cell>
          <cell r="DO550">
            <v>0</v>
          </cell>
          <cell r="DP550">
            <v>0</v>
          </cell>
          <cell r="DQ550">
            <v>0</v>
          </cell>
          <cell r="DR550">
            <v>0</v>
          </cell>
          <cell r="DS550">
            <v>0</v>
          </cell>
          <cell r="DT550">
            <v>0</v>
          </cell>
          <cell r="DU550">
            <v>0</v>
          </cell>
          <cell r="DV550">
            <v>0</v>
          </cell>
          <cell r="DW550">
            <v>0</v>
          </cell>
          <cell r="DX550">
            <v>0</v>
          </cell>
          <cell r="DY550">
            <v>0</v>
          </cell>
          <cell r="DZ550">
            <v>0</v>
          </cell>
          <cell r="EA550">
            <v>0</v>
          </cell>
          <cell r="EB550">
            <v>0</v>
          </cell>
          <cell r="EC550">
            <v>0</v>
          </cell>
          <cell r="ED550">
            <v>0</v>
          </cell>
          <cell r="EE550">
            <v>0</v>
          </cell>
        </row>
        <row r="551">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0</v>
          </cell>
          <cell r="CB551">
            <v>0</v>
          </cell>
          <cell r="CC551">
            <v>0</v>
          </cell>
          <cell r="CD551">
            <v>0</v>
          </cell>
          <cell r="CE551">
            <v>0</v>
          </cell>
          <cell r="CF551">
            <v>0</v>
          </cell>
          <cell r="CG551">
            <v>0</v>
          </cell>
          <cell r="CH551">
            <v>0</v>
          </cell>
          <cell r="CI551">
            <v>0</v>
          </cell>
          <cell r="CJ551">
            <v>0</v>
          </cell>
          <cell r="CK551">
            <v>0</v>
          </cell>
          <cell r="CL551">
            <v>0</v>
          </cell>
          <cell r="CM551">
            <v>0</v>
          </cell>
          <cell r="CN551">
            <v>0</v>
          </cell>
          <cell r="CO551">
            <v>0</v>
          </cell>
          <cell r="CP551">
            <v>0</v>
          </cell>
          <cell r="CQ551">
            <v>0</v>
          </cell>
          <cell r="CR551">
            <v>0</v>
          </cell>
          <cell r="CS551">
            <v>0</v>
          </cell>
          <cell r="CT551">
            <v>0</v>
          </cell>
          <cell r="CU551">
            <v>0</v>
          </cell>
          <cell r="CV551">
            <v>0</v>
          </cell>
          <cell r="CW551">
            <v>0</v>
          </cell>
          <cell r="CX551">
            <v>0</v>
          </cell>
          <cell r="CY551">
            <v>0</v>
          </cell>
          <cell r="CZ551">
            <v>0</v>
          </cell>
          <cell r="DA551">
            <v>0</v>
          </cell>
          <cell r="DB551">
            <v>0</v>
          </cell>
          <cell r="DC551">
            <v>0</v>
          </cell>
          <cell r="DD551">
            <v>0</v>
          </cell>
          <cell r="DE551">
            <v>0</v>
          </cell>
          <cell r="DF551">
            <v>0</v>
          </cell>
          <cell r="DG551">
            <v>0</v>
          </cell>
          <cell r="DH551">
            <v>0</v>
          </cell>
          <cell r="DI551">
            <v>0</v>
          </cell>
          <cell r="DJ551">
            <v>0</v>
          </cell>
          <cell r="DK551">
            <v>0</v>
          </cell>
          <cell r="DL551">
            <v>0</v>
          </cell>
          <cell r="DM551">
            <v>0</v>
          </cell>
          <cell r="DN551">
            <v>0</v>
          </cell>
          <cell r="DO551">
            <v>0</v>
          </cell>
          <cell r="DP551">
            <v>0</v>
          </cell>
          <cell r="DQ551">
            <v>0</v>
          </cell>
          <cell r="DR551">
            <v>0</v>
          </cell>
          <cell r="DS551">
            <v>0</v>
          </cell>
          <cell r="DT551">
            <v>0</v>
          </cell>
          <cell r="DU551">
            <v>0</v>
          </cell>
          <cell r="DV551">
            <v>0</v>
          </cell>
          <cell r="DW551">
            <v>0</v>
          </cell>
          <cell r="DX551">
            <v>0</v>
          </cell>
          <cell r="DY551">
            <v>0</v>
          </cell>
          <cell r="DZ551">
            <v>0</v>
          </cell>
          <cell r="EA551">
            <v>0</v>
          </cell>
          <cell r="EB551">
            <v>0</v>
          </cell>
          <cell r="EC551">
            <v>0</v>
          </cell>
          <cell r="ED551">
            <v>0</v>
          </cell>
          <cell r="EE551">
            <v>0</v>
          </cell>
        </row>
        <row r="552">
          <cell r="F552">
            <v>-4815.717299999902</v>
          </cell>
          <cell r="G552">
            <v>-3894.039300000004</v>
          </cell>
          <cell r="H552">
            <v>-3835.1116480000201</v>
          </cell>
          <cell r="I552">
            <v>-3205.4153449999867</v>
          </cell>
          <cell r="J552">
            <v>-2297.5182900000073</v>
          </cell>
          <cell r="K552">
            <v>-2137.5509300999984</v>
          </cell>
          <cell r="L552">
            <v>-1660.9849046000745</v>
          </cell>
          <cell r="M552">
            <v>-1735.2634990000224</v>
          </cell>
          <cell r="N552">
            <v>-2171.0251193000004</v>
          </cell>
          <cell r="O552">
            <v>-3055.4389039999805</v>
          </cell>
          <cell r="P552">
            <v>-4462.607239999983</v>
          </cell>
          <cell r="Q552">
            <v>-4517.1652000000468</v>
          </cell>
          <cell r="R552">
            <v>-37653.55999999959</v>
          </cell>
          <cell r="S552">
            <v>-4815.717299999902</v>
          </cell>
          <cell r="T552">
            <v>-3759.7616200000048</v>
          </cell>
          <cell r="U552">
            <v>-3835.1116480000201</v>
          </cell>
          <cell r="V552">
            <v>-3205.4153449999867</v>
          </cell>
          <cell r="W552">
            <v>-2297.5182900000364</v>
          </cell>
          <cell r="X552">
            <v>-2137.5509300999984</v>
          </cell>
          <cell r="Y552">
            <v>-1660.9849045999581</v>
          </cell>
          <cell r="Z552">
            <v>-1735.2634990000224</v>
          </cell>
          <cell r="AA552">
            <v>-2171.0251193000004</v>
          </cell>
          <cell r="AB552">
            <v>-3055.4389039999805</v>
          </cell>
          <cell r="AC552">
            <v>-4462.607239999983</v>
          </cell>
          <cell r="AD552">
            <v>-4517.1651999999303</v>
          </cell>
          <cell r="AE552">
            <v>-36928.925969998352</v>
          </cell>
          <cell r="AF552">
            <v>-4690.9353999999585</v>
          </cell>
          <cell r="AG552">
            <v>-3579.3216800000519</v>
          </cell>
          <cell r="AH552">
            <v>-3673.5320890001021</v>
          </cell>
          <cell r="AI552">
            <v>-3205.4153449999867</v>
          </cell>
          <cell r="AJ552">
            <v>-2297.5182900000364</v>
          </cell>
          <cell r="AK552">
            <v>-2137.5509290999616</v>
          </cell>
          <cell r="AL552">
            <v>-1653.3607616000809</v>
          </cell>
          <cell r="AM552">
            <v>-1741.3454710000078</v>
          </cell>
          <cell r="AN552">
            <v>-2199.6898212999804</v>
          </cell>
          <cell r="AO552">
            <v>-3047.2733739998657</v>
          </cell>
          <cell r="AP552">
            <v>-4377.7165299998596</v>
          </cell>
          <cell r="AQ552">
            <v>-4325.2662790000904</v>
          </cell>
          <cell r="AR552">
            <v>-37137.287029800937</v>
          </cell>
          <cell r="AS552">
            <v>-4668.1723799998872</v>
          </cell>
          <cell r="AT552">
            <v>-3680.9423599999864</v>
          </cell>
          <cell r="AU552">
            <v>-3691.5937579999445</v>
          </cell>
          <cell r="AV552">
            <v>-3208.5596019999357</v>
          </cell>
          <cell r="AW552">
            <v>-2297.5182900000364</v>
          </cell>
          <cell r="AX552">
            <v>-2140.8103276000475</v>
          </cell>
          <cell r="AY552">
            <v>-1662.2847749001812</v>
          </cell>
          <cell r="AZ552">
            <v>-1735.3345420000842</v>
          </cell>
          <cell r="BA552">
            <v>-2185.7954143000534</v>
          </cell>
          <cell r="BB552">
            <v>-3054.2755119999638</v>
          </cell>
          <cell r="BC552">
            <v>-4337.0360789998667</v>
          </cell>
          <cell r="BD552">
            <v>-4474.9639900000766</v>
          </cell>
          <cell r="BE552">
            <v>-38843.372625999153</v>
          </cell>
          <cell r="BF552">
            <v>-4624.7905099998461</v>
          </cell>
          <cell r="BG552">
            <v>-3828.3814400000265</v>
          </cell>
          <cell r="BH552">
            <v>-3748.9441179999849</v>
          </cell>
          <cell r="BI552">
            <v>-3205.3275470000226</v>
          </cell>
          <cell r="BJ552">
            <v>-2297.5182900000364</v>
          </cell>
          <cell r="BK552">
            <v>-2138.895015600021</v>
          </cell>
          <cell r="BL552">
            <v>-1664.617737099994</v>
          </cell>
          <cell r="BM552">
            <v>-1761.6972049999749</v>
          </cell>
          <cell r="BN552">
            <v>-2166.4943542999681</v>
          </cell>
          <cell r="BO552">
            <v>-2919.7619389998727</v>
          </cell>
          <cell r="BP552">
            <v>-4292.5490299999947</v>
          </cell>
          <cell r="BQ552">
            <v>-6194.3954399998765</v>
          </cell>
          <cell r="BR552">
            <v>-31923.102584999055</v>
          </cell>
          <cell r="BS552">
            <v>-3703.6685124996584</v>
          </cell>
          <cell r="BT552">
            <v>-2959.0769464999903</v>
          </cell>
          <cell r="BU552">
            <v>-3385.1135080000386</v>
          </cell>
          <cell r="BV552">
            <v>-2828.8681549999164</v>
          </cell>
          <cell r="BW552">
            <v>-2191.9383399999933</v>
          </cell>
          <cell r="BX552">
            <v>-2041.5748751000501</v>
          </cell>
          <cell r="BY552">
            <v>-1623.5778626000974</v>
          </cell>
          <cell r="BZ552">
            <v>-1758.4523305001203</v>
          </cell>
          <cell r="CA552">
            <v>-1970.5959542999044</v>
          </cell>
          <cell r="CB552">
            <v>-2686.6832799997646</v>
          </cell>
          <cell r="CC552">
            <v>-3501.1494519999251</v>
          </cell>
          <cell r="CD552">
            <v>-3272.4033685000613</v>
          </cell>
          <cell r="CE552">
            <v>-32350.151770498604</v>
          </cell>
          <cell r="CF552">
            <v>-3598.0318859999534</v>
          </cell>
          <cell r="CG552">
            <v>-2969.1889249999076</v>
          </cell>
          <cell r="CH552">
            <v>-3364.2907380000688</v>
          </cell>
          <cell r="CI552">
            <v>-2983.9515509998892</v>
          </cell>
          <cell r="CJ552">
            <v>-2184.0918000000529</v>
          </cell>
          <cell r="CK552">
            <v>-2251.0395351001061</v>
          </cell>
          <cell r="CL552">
            <v>-1597.9478265999351</v>
          </cell>
          <cell r="CM552">
            <v>-1729.8633050001226</v>
          </cell>
          <cell r="CN552">
            <v>-2032.0666802999331</v>
          </cell>
          <cell r="CO552">
            <v>-2670.0691999997944</v>
          </cell>
          <cell r="CP552">
            <v>-3599.1541839998681</v>
          </cell>
          <cell r="CQ552">
            <v>-3370.4561394997872</v>
          </cell>
          <cell r="CR552">
            <v>-31658.573821498081</v>
          </cell>
          <cell r="CS552">
            <v>-3573.3541739997454</v>
          </cell>
          <cell r="CT552">
            <v>-2831.2167534998152</v>
          </cell>
          <cell r="CU552">
            <v>-3232.8208420001902</v>
          </cell>
          <cell r="CV552">
            <v>-2971.7506249998696</v>
          </cell>
          <cell r="CW552">
            <v>-2206.7320700001437</v>
          </cell>
          <cell r="CX552">
            <v>-1986.0142701000441</v>
          </cell>
          <cell r="CY552">
            <v>-1593.3575516000856</v>
          </cell>
          <cell r="CZ552">
            <v>-1717.8237430001609</v>
          </cell>
          <cell r="DA552">
            <v>-1979.0636302998755</v>
          </cell>
          <cell r="DB552">
            <v>-2645.9256829998922</v>
          </cell>
          <cell r="DC552">
            <v>-3664.2738500002306</v>
          </cell>
          <cell r="DD552">
            <v>-3256.2406289998908</v>
          </cell>
          <cell r="DE552">
            <v>-31949.105572000146</v>
          </cell>
          <cell r="DF552">
            <v>-3656.0230610002764</v>
          </cell>
          <cell r="DG552">
            <v>-3192.1386299999431</v>
          </cell>
          <cell r="DH552">
            <v>-3240.8526079999283</v>
          </cell>
          <cell r="DI552">
            <v>-3044.941295000026</v>
          </cell>
          <cell r="DJ552">
            <v>-2167.2706530001014</v>
          </cell>
          <cell r="DK552">
            <v>-1940.8299090999644</v>
          </cell>
          <cell r="DL552">
            <v>-1593.4771486001555</v>
          </cell>
          <cell r="DM552">
            <v>-1686.798712000018</v>
          </cell>
          <cell r="DN552">
            <v>-1970.3755753000733</v>
          </cell>
          <cell r="DO552">
            <v>-2747.3349399999715</v>
          </cell>
          <cell r="DP552">
            <v>-3659.9274499998428</v>
          </cell>
          <cell r="DQ552">
            <v>-3049.1355900003109</v>
          </cell>
          <cell r="DR552">
            <v>-31912.409423001111</v>
          </cell>
          <cell r="DS552">
            <v>-3478.3863500000443</v>
          </cell>
          <cell r="DT552">
            <v>-2933.4382810001262</v>
          </cell>
          <cell r="DU552">
            <v>-3410.5223080001306</v>
          </cell>
          <cell r="DV552">
            <v>-3152.9362749999855</v>
          </cell>
          <cell r="DW552">
            <v>-2280.9464000000153</v>
          </cell>
          <cell r="DX552">
            <v>-2080.3871591000352</v>
          </cell>
          <cell r="DY552">
            <v>-1643.986824600026</v>
          </cell>
          <cell r="DZ552">
            <v>-1708.0851590000093</v>
          </cell>
          <cell r="EA552">
            <v>-2078.5421782999765</v>
          </cell>
          <cell r="EB552">
            <v>-2663.1401899999473</v>
          </cell>
          <cell r="EC552">
            <v>-3569.3398780000862</v>
          </cell>
          <cell r="ED552">
            <v>-2912.6984200000297</v>
          </cell>
          <cell r="EE552">
            <v>0</v>
          </cell>
        </row>
        <row r="553">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0</v>
          </cell>
          <cell r="CB553">
            <v>0</v>
          </cell>
          <cell r="CC553">
            <v>0</v>
          </cell>
          <cell r="CD553">
            <v>0</v>
          </cell>
          <cell r="CE553">
            <v>0</v>
          </cell>
          <cell r="CF553">
            <v>0</v>
          </cell>
          <cell r="CG553">
            <v>0</v>
          </cell>
          <cell r="CH553">
            <v>0</v>
          </cell>
          <cell r="CI553">
            <v>0</v>
          </cell>
          <cell r="CJ553">
            <v>0</v>
          </cell>
          <cell r="CK553">
            <v>0</v>
          </cell>
          <cell r="CL553">
            <v>0</v>
          </cell>
          <cell r="CM553">
            <v>0</v>
          </cell>
          <cell r="CN553">
            <v>0</v>
          </cell>
          <cell r="CO553">
            <v>0</v>
          </cell>
          <cell r="CP553">
            <v>0</v>
          </cell>
          <cell r="CQ553">
            <v>0</v>
          </cell>
          <cell r="CR553">
            <v>0</v>
          </cell>
          <cell r="CS553">
            <v>0</v>
          </cell>
          <cell r="CT553">
            <v>0</v>
          </cell>
          <cell r="CU553">
            <v>0</v>
          </cell>
          <cell r="CV553">
            <v>0</v>
          </cell>
          <cell r="CW553">
            <v>0</v>
          </cell>
          <cell r="CX553">
            <v>0</v>
          </cell>
          <cell r="CY553">
            <v>0</v>
          </cell>
          <cell r="CZ553">
            <v>0</v>
          </cell>
          <cell r="DA553">
            <v>0</v>
          </cell>
          <cell r="DB553">
            <v>0</v>
          </cell>
          <cell r="DC553">
            <v>0</v>
          </cell>
          <cell r="DD553">
            <v>0</v>
          </cell>
          <cell r="DE553">
            <v>0</v>
          </cell>
          <cell r="DF553">
            <v>0</v>
          </cell>
          <cell r="DG553">
            <v>0</v>
          </cell>
          <cell r="DH553">
            <v>0</v>
          </cell>
          <cell r="DI553">
            <v>0</v>
          </cell>
          <cell r="DJ553">
            <v>0</v>
          </cell>
          <cell r="DK553">
            <v>0</v>
          </cell>
          <cell r="DL553">
            <v>0</v>
          </cell>
          <cell r="DM553">
            <v>0</v>
          </cell>
          <cell r="DN553">
            <v>0</v>
          </cell>
          <cell r="DO553">
            <v>0</v>
          </cell>
          <cell r="DP553">
            <v>0</v>
          </cell>
          <cell r="DQ553">
            <v>0</v>
          </cell>
          <cell r="DR553">
            <v>0</v>
          </cell>
          <cell r="DS553">
            <v>0</v>
          </cell>
          <cell r="DT553">
            <v>0</v>
          </cell>
          <cell r="DU553">
            <v>0</v>
          </cell>
          <cell r="DV553">
            <v>0</v>
          </cell>
          <cell r="DW553">
            <v>0</v>
          </cell>
          <cell r="DX553">
            <v>0</v>
          </cell>
          <cell r="DY553">
            <v>0</v>
          </cell>
          <cell r="DZ553">
            <v>0</v>
          </cell>
          <cell r="EA553">
            <v>0</v>
          </cell>
          <cell r="EB553">
            <v>0</v>
          </cell>
          <cell r="EC553">
            <v>0</v>
          </cell>
          <cell r="ED553">
            <v>0</v>
          </cell>
          <cell r="EE553">
            <v>0</v>
          </cell>
        </row>
        <row r="554">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0</v>
          </cell>
          <cell r="CB554">
            <v>0</v>
          </cell>
          <cell r="CC554">
            <v>0</v>
          </cell>
          <cell r="CD554">
            <v>0</v>
          </cell>
          <cell r="CE554">
            <v>0</v>
          </cell>
          <cell r="CF554">
            <v>0</v>
          </cell>
          <cell r="CG554">
            <v>0</v>
          </cell>
          <cell r="CH554">
            <v>0</v>
          </cell>
          <cell r="CI554">
            <v>0</v>
          </cell>
          <cell r="CJ554">
            <v>0</v>
          </cell>
          <cell r="CK554">
            <v>0</v>
          </cell>
          <cell r="CL554">
            <v>0</v>
          </cell>
          <cell r="CM554">
            <v>0</v>
          </cell>
          <cell r="CN554">
            <v>0</v>
          </cell>
          <cell r="CO554">
            <v>0</v>
          </cell>
          <cell r="CP554">
            <v>0</v>
          </cell>
          <cell r="CQ554">
            <v>0</v>
          </cell>
          <cell r="CR554">
            <v>0</v>
          </cell>
          <cell r="CS554">
            <v>0</v>
          </cell>
          <cell r="CT554">
            <v>0</v>
          </cell>
          <cell r="CU554">
            <v>0</v>
          </cell>
          <cell r="CV554">
            <v>0</v>
          </cell>
          <cell r="CW554">
            <v>0</v>
          </cell>
          <cell r="CX554">
            <v>0</v>
          </cell>
          <cell r="CY554">
            <v>0</v>
          </cell>
          <cell r="CZ554">
            <v>0</v>
          </cell>
          <cell r="DA554">
            <v>0</v>
          </cell>
          <cell r="DB554">
            <v>0</v>
          </cell>
          <cell r="DC554">
            <v>0</v>
          </cell>
          <cell r="DD554">
            <v>0</v>
          </cell>
          <cell r="DE554">
            <v>0</v>
          </cell>
          <cell r="DF554">
            <v>0</v>
          </cell>
          <cell r="DG554">
            <v>0</v>
          </cell>
          <cell r="DH554">
            <v>0</v>
          </cell>
          <cell r="DI554">
            <v>0</v>
          </cell>
          <cell r="DJ554">
            <v>0</v>
          </cell>
          <cell r="DK554">
            <v>0</v>
          </cell>
          <cell r="DL554">
            <v>0</v>
          </cell>
          <cell r="DM554">
            <v>0</v>
          </cell>
          <cell r="DN554">
            <v>0</v>
          </cell>
          <cell r="DO554">
            <v>0</v>
          </cell>
          <cell r="DP554">
            <v>0</v>
          </cell>
          <cell r="DQ554">
            <v>0</v>
          </cell>
          <cell r="DR554">
            <v>0</v>
          </cell>
          <cell r="DS554">
            <v>0</v>
          </cell>
          <cell r="DT554">
            <v>0</v>
          </cell>
          <cell r="DU554">
            <v>0</v>
          </cell>
          <cell r="DV554">
            <v>0</v>
          </cell>
          <cell r="DW554">
            <v>0</v>
          </cell>
          <cell r="DX554">
            <v>0</v>
          </cell>
          <cell r="DY554">
            <v>0</v>
          </cell>
          <cell r="DZ554">
            <v>0</v>
          </cell>
          <cell r="EA554">
            <v>0</v>
          </cell>
          <cell r="EB554">
            <v>0</v>
          </cell>
          <cell r="EC554">
            <v>0</v>
          </cell>
          <cell r="ED554">
            <v>0</v>
          </cell>
          <cell r="EE554">
            <v>0</v>
          </cell>
        </row>
        <row r="555">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0</v>
          </cell>
          <cell r="CB555">
            <v>0</v>
          </cell>
          <cell r="CC555">
            <v>0</v>
          </cell>
          <cell r="CD555">
            <v>0</v>
          </cell>
          <cell r="CE555">
            <v>0</v>
          </cell>
          <cell r="CF555">
            <v>0</v>
          </cell>
          <cell r="CG555">
            <v>0</v>
          </cell>
          <cell r="CH555">
            <v>0</v>
          </cell>
          <cell r="CI555">
            <v>0</v>
          </cell>
          <cell r="CJ555">
            <v>0</v>
          </cell>
          <cell r="CK555">
            <v>0</v>
          </cell>
          <cell r="CL555">
            <v>0</v>
          </cell>
          <cell r="CM555">
            <v>0</v>
          </cell>
          <cell r="CN555">
            <v>0</v>
          </cell>
          <cell r="CO555">
            <v>0</v>
          </cell>
          <cell r="CP555">
            <v>0</v>
          </cell>
          <cell r="CQ555">
            <v>0</v>
          </cell>
          <cell r="CR555">
            <v>0</v>
          </cell>
          <cell r="CS555">
            <v>0</v>
          </cell>
          <cell r="CT555">
            <v>0</v>
          </cell>
          <cell r="CU555">
            <v>0</v>
          </cell>
          <cell r="CV555">
            <v>0</v>
          </cell>
          <cell r="CW555">
            <v>0</v>
          </cell>
          <cell r="CX555">
            <v>0</v>
          </cell>
          <cell r="CY555">
            <v>0</v>
          </cell>
          <cell r="CZ555">
            <v>0</v>
          </cell>
          <cell r="DA555">
            <v>0</v>
          </cell>
          <cell r="DB555">
            <v>0</v>
          </cell>
          <cell r="DC555">
            <v>0</v>
          </cell>
          <cell r="DD555">
            <v>0</v>
          </cell>
          <cell r="DE555">
            <v>0</v>
          </cell>
          <cell r="DF555">
            <v>0</v>
          </cell>
          <cell r="DG555">
            <v>0</v>
          </cell>
          <cell r="DH555">
            <v>0</v>
          </cell>
          <cell r="DI555">
            <v>0</v>
          </cell>
          <cell r="DJ555">
            <v>0</v>
          </cell>
          <cell r="DK555">
            <v>0</v>
          </cell>
          <cell r="DL555">
            <v>0</v>
          </cell>
          <cell r="DM555">
            <v>0</v>
          </cell>
          <cell r="DN555">
            <v>0</v>
          </cell>
          <cell r="DO555">
            <v>0</v>
          </cell>
          <cell r="DP555">
            <v>0</v>
          </cell>
          <cell r="DQ555">
            <v>0</v>
          </cell>
          <cell r="DR555">
            <v>0</v>
          </cell>
          <cell r="DS555">
            <v>0</v>
          </cell>
          <cell r="DT555">
            <v>0</v>
          </cell>
          <cell r="DU555">
            <v>0</v>
          </cell>
          <cell r="DV555">
            <v>0</v>
          </cell>
          <cell r="DW555">
            <v>0</v>
          </cell>
          <cell r="DX555">
            <v>0</v>
          </cell>
          <cell r="DY555">
            <v>0</v>
          </cell>
          <cell r="DZ555">
            <v>0</v>
          </cell>
          <cell r="EA555">
            <v>0</v>
          </cell>
          <cell r="EB555">
            <v>0</v>
          </cell>
          <cell r="EC555">
            <v>0</v>
          </cell>
          <cell r="ED555">
            <v>0</v>
          </cell>
          <cell r="EE555">
            <v>0</v>
          </cell>
        </row>
        <row r="556">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0</v>
          </cell>
          <cell r="CB556">
            <v>0</v>
          </cell>
          <cell r="CC556">
            <v>0</v>
          </cell>
          <cell r="CD556">
            <v>0</v>
          </cell>
          <cell r="CE556">
            <v>0</v>
          </cell>
          <cell r="CF556">
            <v>0</v>
          </cell>
          <cell r="CG556">
            <v>0</v>
          </cell>
          <cell r="CH556">
            <v>0</v>
          </cell>
          <cell r="CI556">
            <v>0</v>
          </cell>
          <cell r="CJ556">
            <v>0</v>
          </cell>
          <cell r="CK556">
            <v>0</v>
          </cell>
          <cell r="CL556">
            <v>0</v>
          </cell>
          <cell r="CM556">
            <v>0</v>
          </cell>
          <cell r="CN556">
            <v>0</v>
          </cell>
          <cell r="CO556">
            <v>0</v>
          </cell>
          <cell r="CP556">
            <v>0</v>
          </cell>
          <cell r="CQ556">
            <v>0</v>
          </cell>
          <cell r="CR556">
            <v>0</v>
          </cell>
          <cell r="CS556">
            <v>0</v>
          </cell>
          <cell r="CT556">
            <v>0</v>
          </cell>
          <cell r="CU556">
            <v>0</v>
          </cell>
          <cell r="CV556">
            <v>0</v>
          </cell>
          <cell r="CW556">
            <v>0</v>
          </cell>
          <cell r="CX556">
            <v>0</v>
          </cell>
          <cell r="CY556">
            <v>0</v>
          </cell>
          <cell r="CZ556">
            <v>0</v>
          </cell>
          <cell r="DA556">
            <v>0</v>
          </cell>
          <cell r="DB556">
            <v>0</v>
          </cell>
          <cell r="DC556">
            <v>0</v>
          </cell>
          <cell r="DD556">
            <v>0</v>
          </cell>
          <cell r="DE556">
            <v>0</v>
          </cell>
          <cell r="DF556">
            <v>0</v>
          </cell>
          <cell r="DG556">
            <v>0</v>
          </cell>
          <cell r="DH556">
            <v>0</v>
          </cell>
          <cell r="DI556">
            <v>0</v>
          </cell>
          <cell r="DJ556">
            <v>0</v>
          </cell>
          <cell r="DK556">
            <v>0</v>
          </cell>
          <cell r="DL556">
            <v>0</v>
          </cell>
          <cell r="DM556">
            <v>0</v>
          </cell>
          <cell r="DN556">
            <v>0</v>
          </cell>
          <cell r="DO556">
            <v>0</v>
          </cell>
          <cell r="DP556">
            <v>0</v>
          </cell>
          <cell r="DQ556">
            <v>0</v>
          </cell>
          <cell r="DR556">
            <v>-2.4694860000000176</v>
          </cell>
          <cell r="DS556">
            <v>0</v>
          </cell>
          <cell r="DT556">
            <v>0</v>
          </cell>
          <cell r="DU556">
            <v>0</v>
          </cell>
          <cell r="DV556">
            <v>0</v>
          </cell>
          <cell r="DW556">
            <v>0</v>
          </cell>
          <cell r="DX556">
            <v>0</v>
          </cell>
          <cell r="DY556">
            <v>0</v>
          </cell>
          <cell r="DZ556">
            <v>-2.4694860000000034</v>
          </cell>
          <cell r="EA556">
            <v>0</v>
          </cell>
          <cell r="EB556">
            <v>0</v>
          </cell>
          <cell r="EC556">
            <v>0</v>
          </cell>
          <cell r="ED556">
            <v>0</v>
          </cell>
          <cell r="EE556">
            <v>0</v>
          </cell>
        </row>
        <row r="557">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0</v>
          </cell>
          <cell r="CB557">
            <v>0</v>
          </cell>
          <cell r="CC557">
            <v>0</v>
          </cell>
          <cell r="CD557">
            <v>0</v>
          </cell>
          <cell r="CE557">
            <v>0</v>
          </cell>
          <cell r="CF557">
            <v>0</v>
          </cell>
          <cell r="CG557">
            <v>0</v>
          </cell>
          <cell r="CH557">
            <v>0</v>
          </cell>
          <cell r="CI557">
            <v>0</v>
          </cell>
          <cell r="CJ557">
            <v>0</v>
          </cell>
          <cell r="CK557">
            <v>0</v>
          </cell>
          <cell r="CL557">
            <v>0</v>
          </cell>
          <cell r="CM557">
            <v>0</v>
          </cell>
          <cell r="CN557">
            <v>0</v>
          </cell>
          <cell r="CO557">
            <v>0</v>
          </cell>
          <cell r="CP557">
            <v>0</v>
          </cell>
          <cell r="CQ557">
            <v>0</v>
          </cell>
          <cell r="CR557">
            <v>0</v>
          </cell>
          <cell r="CS557">
            <v>0</v>
          </cell>
          <cell r="CT557">
            <v>0</v>
          </cell>
          <cell r="CU557">
            <v>0</v>
          </cell>
          <cell r="CV557">
            <v>0</v>
          </cell>
          <cell r="CW557">
            <v>0</v>
          </cell>
          <cell r="CX557">
            <v>0</v>
          </cell>
          <cell r="CY557">
            <v>0</v>
          </cell>
          <cell r="CZ557">
            <v>0</v>
          </cell>
          <cell r="DA557">
            <v>0</v>
          </cell>
          <cell r="DB557">
            <v>0</v>
          </cell>
          <cell r="DC557">
            <v>0</v>
          </cell>
          <cell r="DD557">
            <v>0</v>
          </cell>
          <cell r="DE557">
            <v>0</v>
          </cell>
          <cell r="DF557">
            <v>0</v>
          </cell>
          <cell r="DG557">
            <v>0</v>
          </cell>
          <cell r="DH557">
            <v>0</v>
          </cell>
          <cell r="DI557">
            <v>0</v>
          </cell>
          <cell r="DJ557">
            <v>0</v>
          </cell>
          <cell r="DK557">
            <v>0</v>
          </cell>
          <cell r="DL557">
            <v>0</v>
          </cell>
          <cell r="DM557">
            <v>0</v>
          </cell>
          <cell r="DN557">
            <v>0</v>
          </cell>
          <cell r="DO557">
            <v>0</v>
          </cell>
          <cell r="DP557">
            <v>0</v>
          </cell>
          <cell r="DQ557">
            <v>0</v>
          </cell>
          <cell r="DR557">
            <v>-5.918950000000109</v>
          </cell>
          <cell r="DS557">
            <v>0</v>
          </cell>
          <cell r="DT557">
            <v>0</v>
          </cell>
          <cell r="DU557">
            <v>0</v>
          </cell>
          <cell r="DV557">
            <v>0</v>
          </cell>
          <cell r="DW557">
            <v>0</v>
          </cell>
          <cell r="DX557">
            <v>-0.53674000000000888</v>
          </cell>
          <cell r="DY557">
            <v>-0.89198000000001798</v>
          </cell>
          <cell r="DZ557">
            <v>-1.2402300000000253</v>
          </cell>
          <cell r="EA557">
            <v>-3.25</v>
          </cell>
          <cell r="EB557">
            <v>0</v>
          </cell>
          <cell r="EC557">
            <v>0</v>
          </cell>
          <cell r="ED557">
            <v>0</v>
          </cell>
          <cell r="EE557">
            <v>0</v>
          </cell>
        </row>
        <row r="558">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0</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cell r="DJ558">
            <v>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0</v>
          </cell>
          <cell r="EB558">
            <v>0</v>
          </cell>
          <cell r="EC558">
            <v>0</v>
          </cell>
          <cell r="ED558">
            <v>0</v>
          </cell>
          <cell r="EE558">
            <v>0</v>
          </cell>
        </row>
        <row r="559">
          <cell r="F559">
            <v>0</v>
          </cell>
          <cell r="G559">
            <v>0</v>
          </cell>
          <cell r="H559">
            <v>0</v>
          </cell>
          <cell r="I559">
            <v>0</v>
          </cell>
          <cell r="J559">
            <v>0.23919999999998254</v>
          </cell>
          <cell r="K559">
            <v>0</v>
          </cell>
          <cell r="L559">
            <v>0</v>
          </cell>
          <cell r="M559">
            <v>0</v>
          </cell>
          <cell r="N559">
            <v>2.6535039999998844</v>
          </cell>
          <cell r="O559">
            <v>3.8154299999999921</v>
          </cell>
          <cell r="P559">
            <v>0</v>
          </cell>
          <cell r="Q559">
            <v>0</v>
          </cell>
          <cell r="R559">
            <v>44.776368999999249</v>
          </cell>
          <cell r="S559">
            <v>0</v>
          </cell>
          <cell r="T559">
            <v>0</v>
          </cell>
          <cell r="U559">
            <v>4.3284300000000258</v>
          </cell>
          <cell r="V559">
            <v>0</v>
          </cell>
          <cell r="W559">
            <v>12.067090000000007</v>
          </cell>
          <cell r="X559">
            <v>19.796199999998862</v>
          </cell>
          <cell r="Y559">
            <v>0.70685000000003129</v>
          </cell>
          <cell r="Z559">
            <v>0</v>
          </cell>
          <cell r="AA559">
            <v>1.1348499999999149</v>
          </cell>
          <cell r="AB559">
            <v>3.1845989999999347</v>
          </cell>
          <cell r="AC559">
            <v>0</v>
          </cell>
          <cell r="AD559">
            <v>3.5583500000000008</v>
          </cell>
          <cell r="AE559">
            <v>5.7567550000021583</v>
          </cell>
          <cell r="AF559">
            <v>0</v>
          </cell>
          <cell r="AG559">
            <v>7.6365999999999303</v>
          </cell>
          <cell r="AH559">
            <v>3.3865000000005239</v>
          </cell>
          <cell r="AI559">
            <v>9.0790800000002037</v>
          </cell>
          <cell r="AJ559">
            <v>-26.098399999998946</v>
          </cell>
          <cell r="AK559">
            <v>9.5460250000014639</v>
          </cell>
          <cell r="AL559">
            <v>13.100360000000364</v>
          </cell>
          <cell r="AM559">
            <v>-8.1570000000056098E-2</v>
          </cell>
          <cell r="AN559">
            <v>-18.798239999999851</v>
          </cell>
          <cell r="AO559">
            <v>7.9864000000006854</v>
          </cell>
          <cell r="AP559">
            <v>0</v>
          </cell>
          <cell r="AQ559">
            <v>0</v>
          </cell>
          <cell r="AR559">
            <v>-127.64401999999973</v>
          </cell>
          <cell r="AS559">
            <v>0</v>
          </cell>
          <cell r="AT559">
            <v>6.0029999999983374E-2</v>
          </cell>
          <cell r="AU559">
            <v>12.000319999999647</v>
          </cell>
          <cell r="AV559">
            <v>-43.977160000000367</v>
          </cell>
          <cell r="AW559">
            <v>-22.249309999999241</v>
          </cell>
          <cell r="AX559">
            <v>5.4547999999999774</v>
          </cell>
          <cell r="AY559">
            <v>-15.069999999999709</v>
          </cell>
          <cell r="AZ559">
            <v>-10.621000000000095</v>
          </cell>
          <cell r="BA559">
            <v>-66.429700000000594</v>
          </cell>
          <cell r="BB559">
            <v>13.188000000000102</v>
          </cell>
          <cell r="BC559">
            <v>0</v>
          </cell>
          <cell r="BD559">
            <v>0</v>
          </cell>
          <cell r="BE559">
            <v>-133.82681140000204</v>
          </cell>
          <cell r="BF559">
            <v>1.8466795999999999</v>
          </cell>
          <cell r="BG559">
            <v>4.7930329999999941</v>
          </cell>
          <cell r="BH559">
            <v>37.706400000000031</v>
          </cell>
          <cell r="BI559">
            <v>-20.635609999999815</v>
          </cell>
          <cell r="BJ559">
            <v>-76.086700000000292</v>
          </cell>
          <cell r="BK559">
            <v>-6.5153739999999516</v>
          </cell>
          <cell r="BL559">
            <v>-7.1680999999998676</v>
          </cell>
          <cell r="BM559">
            <v>2.6554800000000114</v>
          </cell>
          <cell r="BN559">
            <v>-71.675100000000384</v>
          </cell>
          <cell r="BO559">
            <v>-17.51509999999962</v>
          </cell>
          <cell r="BP559">
            <v>0</v>
          </cell>
          <cell r="BQ559">
            <v>18.767579999999725</v>
          </cell>
          <cell r="BR559">
            <v>-126.31801000001724</v>
          </cell>
          <cell r="BS559">
            <v>9.9231399999999894</v>
          </cell>
          <cell r="BT559">
            <v>-6.2472900000000209</v>
          </cell>
          <cell r="BU559">
            <v>6.0834300000001349</v>
          </cell>
          <cell r="BV559">
            <v>-16.574339999999893</v>
          </cell>
          <cell r="BW559">
            <v>-134.70100000000093</v>
          </cell>
          <cell r="BX559">
            <v>4.0826400000000262</v>
          </cell>
          <cell r="BY559">
            <v>12.752500000000509</v>
          </cell>
          <cell r="BZ559">
            <v>-8.4239999999999782</v>
          </cell>
          <cell r="CA559">
            <v>-29.848810000000412</v>
          </cell>
          <cell r="CB559">
            <v>5.3797799999997551</v>
          </cell>
          <cell r="CC559">
            <v>0</v>
          </cell>
          <cell r="CD559">
            <v>31.25594000000001</v>
          </cell>
          <cell r="CE559">
            <v>-106.42339339999307</v>
          </cell>
          <cell r="CF559">
            <v>8.255590600000005</v>
          </cell>
          <cell r="CG559">
            <v>-0.97329999999988104</v>
          </cell>
          <cell r="CH559">
            <v>-3.1458999999999833</v>
          </cell>
          <cell r="CI559">
            <v>-72.872079999999187</v>
          </cell>
          <cell r="CJ559">
            <v>-58.281200000001263</v>
          </cell>
          <cell r="CK559">
            <v>-3.2248000000001866</v>
          </cell>
          <cell r="CL559">
            <v>14.564299999998184</v>
          </cell>
          <cell r="CM559">
            <v>2.1574000000000524</v>
          </cell>
          <cell r="CN559">
            <v>-34.446069999999963</v>
          </cell>
          <cell r="CO559">
            <v>9.5138700000006793</v>
          </cell>
          <cell r="CP559">
            <v>0</v>
          </cell>
          <cell r="CQ559">
            <v>32.028796000000057</v>
          </cell>
          <cell r="CR559">
            <v>-156.60155400000804</v>
          </cell>
          <cell r="CS559">
            <v>3.3218359999999976</v>
          </cell>
          <cell r="CT559">
            <v>2.3155299999998533</v>
          </cell>
          <cell r="CU559">
            <v>-0.75690000000031432</v>
          </cell>
          <cell r="CV559">
            <v>-90.339300000001458</v>
          </cell>
          <cell r="CW559">
            <v>-71.408629999999903</v>
          </cell>
          <cell r="CX559">
            <v>-5.6592000000018743</v>
          </cell>
          <cell r="CY559">
            <v>12.755599999996775</v>
          </cell>
          <cell r="CZ559">
            <v>8.6374999999998181</v>
          </cell>
          <cell r="DA559">
            <v>-30.059519999998884</v>
          </cell>
          <cell r="DB559">
            <v>-15.555999999999585</v>
          </cell>
          <cell r="DC559">
            <v>0</v>
          </cell>
          <cell r="DD559">
            <v>30.147529999999733</v>
          </cell>
          <cell r="DE559">
            <v>-54.60566000000108</v>
          </cell>
          <cell r="DF559">
            <v>14.490419999999972</v>
          </cell>
          <cell r="DG559">
            <v>1.4105999999999312</v>
          </cell>
          <cell r="DH559">
            <v>0.48742999999990388</v>
          </cell>
          <cell r="DI559">
            <v>-53.4457599999987</v>
          </cell>
          <cell r="DJ559">
            <v>1.3576900000007299</v>
          </cell>
          <cell r="DK559">
            <v>4.1882999999997992</v>
          </cell>
          <cell r="DL559">
            <v>6.4848999999994703</v>
          </cell>
          <cell r="DM559">
            <v>-25.582000000000335</v>
          </cell>
          <cell r="DN559">
            <v>-43.165500000000065</v>
          </cell>
          <cell r="DO559">
            <v>11.369359999998778</v>
          </cell>
          <cell r="DP559">
            <v>0</v>
          </cell>
          <cell r="DQ559">
            <v>27.798899999999776</v>
          </cell>
          <cell r="DR559">
            <v>307.15156999998726</v>
          </cell>
          <cell r="DS559">
            <v>368.5789999999979</v>
          </cell>
          <cell r="DT559">
            <v>57.129000000000815</v>
          </cell>
          <cell r="DU559">
            <v>232.60100000000966</v>
          </cell>
          <cell r="DV559">
            <v>-61.893000000003667</v>
          </cell>
          <cell r="DW559">
            <v>-60.899000000004889</v>
          </cell>
          <cell r="DX559">
            <v>27.48700000000099</v>
          </cell>
          <cell r="DY559">
            <v>-219.54999999998836</v>
          </cell>
          <cell r="DZ559">
            <v>42.299400000018068</v>
          </cell>
          <cell r="EA559">
            <v>-193.54000000000815</v>
          </cell>
          <cell r="EB559">
            <v>-124.57500000000437</v>
          </cell>
          <cell r="EC559">
            <v>13.625169999999997</v>
          </cell>
          <cell r="ED559">
            <v>225.88799999999173</v>
          </cell>
          <cell r="EE559">
            <v>0</v>
          </cell>
        </row>
        <row r="560">
          <cell r="F560">
            <v>0</v>
          </cell>
          <cell r="G560">
            <v>0</v>
          </cell>
          <cell r="H560">
            <v>0</v>
          </cell>
          <cell r="I560">
            <v>0</v>
          </cell>
          <cell r="J560">
            <v>0</v>
          </cell>
          <cell r="K560">
            <v>0</v>
          </cell>
          <cell r="L560">
            <v>0</v>
          </cell>
          <cell r="M560">
            <v>0</v>
          </cell>
          <cell r="N560">
            <v>0</v>
          </cell>
          <cell r="O560">
            <v>0</v>
          </cell>
          <cell r="P560">
            <v>0</v>
          </cell>
          <cell r="Q560">
            <v>0</v>
          </cell>
          <cell r="R560">
            <v>0.40000000000145519</v>
          </cell>
          <cell r="S560">
            <v>0</v>
          </cell>
          <cell r="T560">
            <v>0</v>
          </cell>
          <cell r="U560">
            <v>0</v>
          </cell>
          <cell r="V560">
            <v>0</v>
          </cell>
          <cell r="W560">
            <v>0</v>
          </cell>
          <cell r="X560">
            <v>0.40000000000145519</v>
          </cell>
          <cell r="Y560">
            <v>0</v>
          </cell>
          <cell r="Z560">
            <v>0</v>
          </cell>
          <cell r="AA560">
            <v>0</v>
          </cell>
          <cell r="AB560">
            <v>0</v>
          </cell>
          <cell r="AC560">
            <v>0</v>
          </cell>
          <cell r="AD560">
            <v>0</v>
          </cell>
          <cell r="AE560">
            <v>-6.6399999996065162E-3</v>
          </cell>
          <cell r="AF560">
            <v>0</v>
          </cell>
          <cell r="AG560">
            <v>0</v>
          </cell>
          <cell r="AH560">
            <v>0</v>
          </cell>
          <cell r="AI560">
            <v>0</v>
          </cell>
          <cell r="AJ560">
            <v>0</v>
          </cell>
          <cell r="AK560">
            <v>-6.6399999996065162E-3</v>
          </cell>
          <cell r="AL560">
            <v>0</v>
          </cell>
          <cell r="AM560">
            <v>0</v>
          </cell>
          <cell r="AN560">
            <v>0</v>
          </cell>
          <cell r="AO560">
            <v>0</v>
          </cell>
          <cell r="AP560">
            <v>0</v>
          </cell>
          <cell r="AQ560">
            <v>0</v>
          </cell>
          <cell r="AR560">
            <v>-25.61370000000079</v>
          </cell>
          <cell r="AS560">
            <v>0</v>
          </cell>
          <cell r="AT560">
            <v>0</v>
          </cell>
          <cell r="AU560">
            <v>0</v>
          </cell>
          <cell r="AV560">
            <v>0</v>
          </cell>
          <cell r="AW560">
            <v>0</v>
          </cell>
          <cell r="AX560">
            <v>-25.61370000000079</v>
          </cell>
          <cell r="AY560">
            <v>0</v>
          </cell>
          <cell r="AZ560">
            <v>0</v>
          </cell>
          <cell r="BA560">
            <v>0</v>
          </cell>
          <cell r="BB560">
            <v>0</v>
          </cell>
          <cell r="BC560">
            <v>0</v>
          </cell>
          <cell r="BD560">
            <v>0</v>
          </cell>
          <cell r="BE560">
            <v>-19.46961999999985</v>
          </cell>
          <cell r="BF560">
            <v>0</v>
          </cell>
          <cell r="BG560">
            <v>0</v>
          </cell>
          <cell r="BH560">
            <v>0</v>
          </cell>
          <cell r="BI560">
            <v>0</v>
          </cell>
          <cell r="BJ560">
            <v>-0.4174199999999999</v>
          </cell>
          <cell r="BK560">
            <v>-19.052200000000084</v>
          </cell>
          <cell r="BL560">
            <v>0</v>
          </cell>
          <cell r="BM560">
            <v>0</v>
          </cell>
          <cell r="BN560">
            <v>0</v>
          </cell>
          <cell r="BO560">
            <v>0</v>
          </cell>
          <cell r="BP560">
            <v>0</v>
          </cell>
          <cell r="BQ560">
            <v>0</v>
          </cell>
          <cell r="BR560">
            <v>-13.170700000000124</v>
          </cell>
          <cell r="BS560">
            <v>0</v>
          </cell>
          <cell r="BT560">
            <v>0</v>
          </cell>
          <cell r="BU560">
            <v>0</v>
          </cell>
          <cell r="BV560">
            <v>0</v>
          </cell>
          <cell r="BW560">
            <v>0</v>
          </cell>
          <cell r="BX560">
            <v>-13.170700000000124</v>
          </cell>
          <cell r="BY560">
            <v>0</v>
          </cell>
          <cell r="BZ560">
            <v>0</v>
          </cell>
          <cell r="CA560">
            <v>0</v>
          </cell>
          <cell r="CB560">
            <v>0</v>
          </cell>
          <cell r="CC560">
            <v>0</v>
          </cell>
          <cell r="CD560">
            <v>0</v>
          </cell>
          <cell r="CE560">
            <v>-25.981140000000323</v>
          </cell>
          <cell r="CF560">
            <v>0</v>
          </cell>
          <cell r="CG560">
            <v>0</v>
          </cell>
          <cell r="CH560">
            <v>0</v>
          </cell>
          <cell r="CI560">
            <v>0</v>
          </cell>
          <cell r="CJ560">
            <v>0</v>
          </cell>
          <cell r="CK560">
            <v>-25.981140000000323</v>
          </cell>
          <cell r="CL560">
            <v>0</v>
          </cell>
          <cell r="CM560">
            <v>0</v>
          </cell>
          <cell r="CN560">
            <v>0</v>
          </cell>
          <cell r="CO560">
            <v>0</v>
          </cell>
          <cell r="CP560">
            <v>0</v>
          </cell>
          <cell r="CQ560">
            <v>0</v>
          </cell>
          <cell r="CR560">
            <v>2.3558389999998326</v>
          </cell>
          <cell r="CS560">
            <v>0</v>
          </cell>
          <cell r="CT560">
            <v>0</v>
          </cell>
          <cell r="CU560">
            <v>0</v>
          </cell>
          <cell r="CV560">
            <v>4.8853699999999947</v>
          </cell>
          <cell r="CW560">
            <v>0</v>
          </cell>
          <cell r="CX560">
            <v>-2.3083999999998923</v>
          </cell>
          <cell r="CY560">
            <v>-0.22113100000000685</v>
          </cell>
          <cell r="CZ560">
            <v>0</v>
          </cell>
          <cell r="DA560">
            <v>0</v>
          </cell>
          <cell r="DB560">
            <v>0</v>
          </cell>
          <cell r="DC560">
            <v>0</v>
          </cell>
          <cell r="DD560">
            <v>0</v>
          </cell>
          <cell r="DE560">
            <v>-19.777999999999338</v>
          </cell>
          <cell r="DF560">
            <v>0</v>
          </cell>
          <cell r="DG560">
            <v>0</v>
          </cell>
          <cell r="DH560">
            <v>0</v>
          </cell>
          <cell r="DI560">
            <v>0</v>
          </cell>
          <cell r="DJ560">
            <v>0</v>
          </cell>
          <cell r="DK560">
            <v>-19.777999999999338</v>
          </cell>
          <cell r="DL560">
            <v>0</v>
          </cell>
          <cell r="DM560">
            <v>0</v>
          </cell>
          <cell r="DN560">
            <v>0</v>
          </cell>
          <cell r="DO560">
            <v>0</v>
          </cell>
          <cell r="DP560">
            <v>0</v>
          </cell>
          <cell r="DQ560">
            <v>0</v>
          </cell>
          <cell r="DR560">
            <v>4.8262799999993149</v>
          </cell>
          <cell r="DS560">
            <v>3.7271300000000025</v>
          </cell>
          <cell r="DT560">
            <v>0</v>
          </cell>
          <cell r="DU560">
            <v>0</v>
          </cell>
          <cell r="DV560">
            <v>3.8089899999999943</v>
          </cell>
          <cell r="DW560">
            <v>1.7527999999999793</v>
          </cell>
          <cell r="DX560">
            <v>-4.4626399999997375</v>
          </cell>
          <cell r="DY560">
            <v>0</v>
          </cell>
          <cell r="DZ560">
            <v>0</v>
          </cell>
          <cell r="EA560">
            <v>0</v>
          </cell>
          <cell r="EB560">
            <v>0</v>
          </cell>
          <cell r="EC560">
            <v>0</v>
          </cell>
          <cell r="ED560">
            <v>0</v>
          </cell>
          <cell r="EE560">
            <v>0</v>
          </cell>
        </row>
        <row r="561">
          <cell r="F561">
            <v>0</v>
          </cell>
          <cell r="G561">
            <v>0</v>
          </cell>
          <cell r="H561">
            <v>0</v>
          </cell>
          <cell r="I561">
            <v>0</v>
          </cell>
          <cell r="J561">
            <v>0</v>
          </cell>
          <cell r="K561">
            <v>0</v>
          </cell>
          <cell r="L561">
            <v>0</v>
          </cell>
          <cell r="M561">
            <v>0</v>
          </cell>
          <cell r="N561">
            <v>0</v>
          </cell>
          <cell r="O561">
            <v>0</v>
          </cell>
          <cell r="P561">
            <v>0</v>
          </cell>
          <cell r="Q561">
            <v>0</v>
          </cell>
          <cell r="R561">
            <v>-38.317999999999302</v>
          </cell>
          <cell r="S561">
            <v>0</v>
          </cell>
          <cell r="T561">
            <v>0</v>
          </cell>
          <cell r="U561">
            <v>0</v>
          </cell>
          <cell r="V561">
            <v>0</v>
          </cell>
          <cell r="W561">
            <v>0</v>
          </cell>
          <cell r="X561">
            <v>-38.317999999999302</v>
          </cell>
          <cell r="Y561">
            <v>0</v>
          </cell>
          <cell r="Z561">
            <v>0</v>
          </cell>
          <cell r="AA561">
            <v>0</v>
          </cell>
          <cell r="AB561">
            <v>0</v>
          </cell>
          <cell r="AC561">
            <v>0</v>
          </cell>
          <cell r="AD561">
            <v>0</v>
          </cell>
          <cell r="AE561">
            <v>-50.79740000000038</v>
          </cell>
          <cell r="AF561">
            <v>0</v>
          </cell>
          <cell r="AG561">
            <v>0</v>
          </cell>
          <cell r="AH561">
            <v>0</v>
          </cell>
          <cell r="AI561">
            <v>0</v>
          </cell>
          <cell r="AJ561">
            <v>0</v>
          </cell>
          <cell r="AK561">
            <v>-50.79740000000038</v>
          </cell>
          <cell r="AL561">
            <v>0</v>
          </cell>
          <cell r="AM561">
            <v>0</v>
          </cell>
          <cell r="AN561">
            <v>0</v>
          </cell>
          <cell r="AO561">
            <v>0</v>
          </cell>
          <cell r="AP561">
            <v>0</v>
          </cell>
          <cell r="AQ561">
            <v>0</v>
          </cell>
          <cell r="AR561">
            <v>-5.4145000000003165</v>
          </cell>
          <cell r="AS561">
            <v>0</v>
          </cell>
          <cell r="AT561">
            <v>0</v>
          </cell>
          <cell r="AU561">
            <v>0</v>
          </cell>
          <cell r="AV561">
            <v>0</v>
          </cell>
          <cell r="AW561">
            <v>0</v>
          </cell>
          <cell r="AX561">
            <v>-5.4145000000003165</v>
          </cell>
          <cell r="AY561">
            <v>0</v>
          </cell>
          <cell r="AZ561">
            <v>0</v>
          </cell>
          <cell r="BA561">
            <v>0</v>
          </cell>
          <cell r="BB561">
            <v>0</v>
          </cell>
          <cell r="BC561">
            <v>0</v>
          </cell>
          <cell r="BD561">
            <v>0</v>
          </cell>
          <cell r="BE561">
            <v>-18.64697000000001</v>
          </cell>
          <cell r="BF561">
            <v>0</v>
          </cell>
          <cell r="BG561">
            <v>0</v>
          </cell>
          <cell r="BH561">
            <v>0</v>
          </cell>
          <cell r="BI561">
            <v>0</v>
          </cell>
          <cell r="BJ561">
            <v>0</v>
          </cell>
          <cell r="BK561">
            <v>-18.64697000000001</v>
          </cell>
          <cell r="BL561">
            <v>0</v>
          </cell>
          <cell r="BM561">
            <v>0</v>
          </cell>
          <cell r="BN561">
            <v>0</v>
          </cell>
          <cell r="BO561">
            <v>0</v>
          </cell>
          <cell r="BP561">
            <v>0</v>
          </cell>
          <cell r="BQ561">
            <v>0</v>
          </cell>
          <cell r="BR561">
            <v>-12.775450000000006</v>
          </cell>
          <cell r="BS561">
            <v>0</v>
          </cell>
          <cell r="BT561">
            <v>0</v>
          </cell>
          <cell r="BU561">
            <v>0</v>
          </cell>
          <cell r="BV561">
            <v>0</v>
          </cell>
          <cell r="BW561">
            <v>0</v>
          </cell>
          <cell r="BX561">
            <v>-12.775450000000006</v>
          </cell>
          <cell r="BY561">
            <v>0</v>
          </cell>
          <cell r="BZ561">
            <v>0</v>
          </cell>
          <cell r="CA561">
            <v>0</v>
          </cell>
          <cell r="CB561">
            <v>0</v>
          </cell>
          <cell r="CC561">
            <v>0</v>
          </cell>
          <cell r="CD561">
            <v>0</v>
          </cell>
          <cell r="CE561">
            <v>-11.352539999999863</v>
          </cell>
          <cell r="CF561">
            <v>0</v>
          </cell>
          <cell r="CG561">
            <v>0</v>
          </cell>
          <cell r="CH561">
            <v>0</v>
          </cell>
          <cell r="CI561">
            <v>0</v>
          </cell>
          <cell r="CJ561">
            <v>0</v>
          </cell>
          <cell r="CK561">
            <v>-11.352539999999976</v>
          </cell>
          <cell r="CL561">
            <v>0</v>
          </cell>
          <cell r="CM561">
            <v>0</v>
          </cell>
          <cell r="CN561">
            <v>0</v>
          </cell>
          <cell r="CO561">
            <v>0</v>
          </cell>
          <cell r="CP561">
            <v>0</v>
          </cell>
          <cell r="CQ561">
            <v>0</v>
          </cell>
          <cell r="CR561">
            <v>-16.238999999999578</v>
          </cell>
          <cell r="CS561">
            <v>0</v>
          </cell>
          <cell r="CT561">
            <v>0</v>
          </cell>
          <cell r="CU561">
            <v>0</v>
          </cell>
          <cell r="CV561">
            <v>0</v>
          </cell>
          <cell r="CW561">
            <v>0</v>
          </cell>
          <cell r="CX561">
            <v>-16.238999999999578</v>
          </cell>
          <cell r="CY561">
            <v>0</v>
          </cell>
          <cell r="CZ561">
            <v>0</v>
          </cell>
          <cell r="DA561">
            <v>0</v>
          </cell>
          <cell r="DB561">
            <v>0</v>
          </cell>
          <cell r="DC561">
            <v>0</v>
          </cell>
          <cell r="DD561">
            <v>0</v>
          </cell>
          <cell r="DE561">
            <v>-18.113999999999578</v>
          </cell>
          <cell r="DF561">
            <v>0</v>
          </cell>
          <cell r="DG561">
            <v>0</v>
          </cell>
          <cell r="DH561">
            <v>0</v>
          </cell>
          <cell r="DI561">
            <v>0</v>
          </cell>
          <cell r="DJ561">
            <v>0</v>
          </cell>
          <cell r="DK561">
            <v>-18.113999999999578</v>
          </cell>
          <cell r="DL561">
            <v>0</v>
          </cell>
          <cell r="DM561">
            <v>0</v>
          </cell>
          <cell r="DN561">
            <v>0</v>
          </cell>
          <cell r="DO561">
            <v>0</v>
          </cell>
          <cell r="DP561">
            <v>0</v>
          </cell>
          <cell r="DQ561">
            <v>0</v>
          </cell>
          <cell r="DR561">
            <v>-26.824290000000474</v>
          </cell>
          <cell r="DS561">
            <v>12.596910000000008</v>
          </cell>
          <cell r="DT561">
            <v>0</v>
          </cell>
          <cell r="DU561">
            <v>0</v>
          </cell>
          <cell r="DV561">
            <v>0</v>
          </cell>
          <cell r="DW561">
            <v>0.32780000000002474</v>
          </cell>
          <cell r="DX561">
            <v>-39.748999999999796</v>
          </cell>
          <cell r="DY561">
            <v>0</v>
          </cell>
          <cell r="DZ561">
            <v>0</v>
          </cell>
          <cell r="EA561">
            <v>0</v>
          </cell>
          <cell r="EB561">
            <v>0</v>
          </cell>
          <cell r="EC561">
            <v>0</v>
          </cell>
          <cell r="ED561">
            <v>0</v>
          </cell>
          <cell r="EE561">
            <v>0</v>
          </cell>
        </row>
        <row r="562">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0</v>
          </cell>
          <cell r="CB562">
            <v>0</v>
          </cell>
          <cell r="CC562">
            <v>0</v>
          </cell>
          <cell r="CD562">
            <v>0</v>
          </cell>
          <cell r="CE562">
            <v>0</v>
          </cell>
          <cell r="CF562">
            <v>0</v>
          </cell>
          <cell r="CG562">
            <v>0</v>
          </cell>
          <cell r="CH562">
            <v>0</v>
          </cell>
          <cell r="CI562">
            <v>0</v>
          </cell>
          <cell r="CJ562">
            <v>0</v>
          </cell>
          <cell r="CK562">
            <v>0</v>
          </cell>
          <cell r="CL562">
            <v>0</v>
          </cell>
          <cell r="CM562">
            <v>0</v>
          </cell>
          <cell r="CN562">
            <v>0</v>
          </cell>
          <cell r="CO562">
            <v>0</v>
          </cell>
          <cell r="CP562">
            <v>0</v>
          </cell>
          <cell r="CQ562">
            <v>0</v>
          </cell>
          <cell r="CR562">
            <v>0</v>
          </cell>
          <cell r="CS562">
            <v>0</v>
          </cell>
          <cell r="CT562">
            <v>0</v>
          </cell>
          <cell r="CU562">
            <v>0</v>
          </cell>
          <cell r="CV562">
            <v>0</v>
          </cell>
          <cell r="CW562">
            <v>0</v>
          </cell>
          <cell r="CX562">
            <v>0</v>
          </cell>
          <cell r="CY562">
            <v>0</v>
          </cell>
          <cell r="CZ562">
            <v>0</v>
          </cell>
          <cell r="DA562">
            <v>0</v>
          </cell>
          <cell r="DB562">
            <v>0</v>
          </cell>
          <cell r="DC562">
            <v>0</v>
          </cell>
          <cell r="DD562">
            <v>0</v>
          </cell>
          <cell r="DE562">
            <v>0</v>
          </cell>
          <cell r="DF562">
            <v>0</v>
          </cell>
          <cell r="DG562">
            <v>0</v>
          </cell>
          <cell r="DH562">
            <v>0</v>
          </cell>
          <cell r="DI562">
            <v>0</v>
          </cell>
          <cell r="DJ562">
            <v>0</v>
          </cell>
          <cell r="DK562">
            <v>0</v>
          </cell>
          <cell r="DL562">
            <v>0</v>
          </cell>
          <cell r="DM562">
            <v>0</v>
          </cell>
          <cell r="DN562">
            <v>0</v>
          </cell>
          <cell r="DO562">
            <v>0</v>
          </cell>
          <cell r="DP562">
            <v>0</v>
          </cell>
          <cell r="DQ562">
            <v>0</v>
          </cell>
          <cell r="DR562">
            <v>0</v>
          </cell>
          <cell r="DS562">
            <v>0</v>
          </cell>
          <cell r="DT562">
            <v>0</v>
          </cell>
          <cell r="DU562">
            <v>0</v>
          </cell>
          <cell r="DV562">
            <v>0</v>
          </cell>
          <cell r="DW562">
            <v>0</v>
          </cell>
          <cell r="DX562">
            <v>0</v>
          </cell>
          <cell r="DY562">
            <v>0</v>
          </cell>
          <cell r="DZ562">
            <v>0</v>
          </cell>
          <cell r="EA562">
            <v>0</v>
          </cell>
          <cell r="EB562">
            <v>0</v>
          </cell>
          <cell r="EC562">
            <v>0</v>
          </cell>
          <cell r="ED562">
            <v>0</v>
          </cell>
          <cell r="EE562">
            <v>0</v>
          </cell>
        </row>
        <row r="563">
          <cell r="F563">
            <v>0</v>
          </cell>
          <cell r="G563">
            <v>0</v>
          </cell>
          <cell r="H563">
            <v>0</v>
          </cell>
          <cell r="I563">
            <v>0</v>
          </cell>
          <cell r="J563">
            <v>0.23919999999998254</v>
          </cell>
          <cell r="K563">
            <v>0</v>
          </cell>
          <cell r="L563">
            <v>0</v>
          </cell>
          <cell r="M563">
            <v>0</v>
          </cell>
          <cell r="N563">
            <v>2.6535039999998844</v>
          </cell>
          <cell r="O563">
            <v>3.8154299999999921</v>
          </cell>
          <cell r="P563">
            <v>0</v>
          </cell>
          <cell r="Q563">
            <v>0</v>
          </cell>
          <cell r="R563">
            <v>6.858369000008679</v>
          </cell>
          <cell r="S563">
            <v>0</v>
          </cell>
          <cell r="T563">
            <v>0</v>
          </cell>
          <cell r="U563">
            <v>4.3284300000000258</v>
          </cell>
          <cell r="V563">
            <v>0</v>
          </cell>
          <cell r="W563">
            <v>12.067090000000462</v>
          </cell>
          <cell r="X563">
            <v>-18.121799999993527</v>
          </cell>
          <cell r="Y563">
            <v>0.70685000000003129</v>
          </cell>
          <cell r="Z563">
            <v>0</v>
          </cell>
          <cell r="AA563">
            <v>1.1348499999999149</v>
          </cell>
          <cell r="AB563">
            <v>3.1845989999999347</v>
          </cell>
          <cell r="AC563">
            <v>0</v>
          </cell>
          <cell r="AD563">
            <v>3.5583500000000008</v>
          </cell>
          <cell r="AE563">
            <v>-45.047285000007832</v>
          </cell>
          <cell r="AF563">
            <v>0</v>
          </cell>
          <cell r="AG563">
            <v>7.6365999999999303</v>
          </cell>
          <cell r="AH563">
            <v>3.3865000000005239</v>
          </cell>
          <cell r="AI563">
            <v>9.0790800000002037</v>
          </cell>
          <cell r="AJ563">
            <v>-26.098399999998946</v>
          </cell>
          <cell r="AK563">
            <v>-41.258014999999432</v>
          </cell>
          <cell r="AL563">
            <v>13.100360000000364</v>
          </cell>
          <cell r="AM563">
            <v>-8.1570000000056098E-2</v>
          </cell>
          <cell r="AN563">
            <v>-18.798239999999851</v>
          </cell>
          <cell r="AO563">
            <v>7.9864000000006854</v>
          </cell>
          <cell r="AP563">
            <v>0</v>
          </cell>
          <cell r="AQ563">
            <v>0</v>
          </cell>
          <cell r="AR563">
            <v>-158.67222000000038</v>
          </cell>
          <cell r="AS563">
            <v>0</v>
          </cell>
          <cell r="AT563">
            <v>6.0029999999983374E-2</v>
          </cell>
          <cell r="AU563">
            <v>12.000319999999647</v>
          </cell>
          <cell r="AV563">
            <v>-43.977160000000367</v>
          </cell>
          <cell r="AW563">
            <v>-22.249309999999241</v>
          </cell>
          <cell r="AX563">
            <v>-25.573400000001129</v>
          </cell>
          <cell r="AY563">
            <v>-15.069999999999709</v>
          </cell>
          <cell r="AZ563">
            <v>-10.621000000000095</v>
          </cell>
          <cell r="BA563">
            <v>-66.429700000000594</v>
          </cell>
          <cell r="BB563">
            <v>13.188000000000102</v>
          </cell>
          <cell r="BC563">
            <v>0</v>
          </cell>
          <cell r="BD563">
            <v>0</v>
          </cell>
          <cell r="BE563">
            <v>-171.94340139999986</v>
          </cell>
          <cell r="BF563">
            <v>1.8466795999999999</v>
          </cell>
          <cell r="BG563">
            <v>4.7930329999999941</v>
          </cell>
          <cell r="BH563">
            <v>37.706400000000031</v>
          </cell>
          <cell r="BI563">
            <v>-20.635609999999815</v>
          </cell>
          <cell r="BJ563">
            <v>-76.504120000000057</v>
          </cell>
          <cell r="BK563">
            <v>-44.214544000000387</v>
          </cell>
          <cell r="BL563">
            <v>-7.1680999999998676</v>
          </cell>
          <cell r="BM563">
            <v>2.6554800000000114</v>
          </cell>
          <cell r="BN563">
            <v>-71.675100000000384</v>
          </cell>
          <cell r="BO563">
            <v>-17.51509999999962</v>
          </cell>
          <cell r="BP563">
            <v>0</v>
          </cell>
          <cell r="BQ563">
            <v>18.767579999999725</v>
          </cell>
          <cell r="BR563">
            <v>-152.26416000000609</v>
          </cell>
          <cell r="BS563">
            <v>9.9231399999999894</v>
          </cell>
          <cell r="BT563">
            <v>-6.2472900000000209</v>
          </cell>
          <cell r="BU563">
            <v>6.0834300000001349</v>
          </cell>
          <cell r="BV563">
            <v>-16.574339999999893</v>
          </cell>
          <cell r="BW563">
            <v>-134.70100000000093</v>
          </cell>
          <cell r="BX563">
            <v>-21.863510000000133</v>
          </cell>
          <cell r="BY563">
            <v>12.752500000000509</v>
          </cell>
          <cell r="BZ563">
            <v>-8.4239999999999782</v>
          </cell>
          <cell r="CA563">
            <v>-29.848810000000412</v>
          </cell>
          <cell r="CB563">
            <v>5.3797799999997551</v>
          </cell>
          <cell r="CC563">
            <v>0</v>
          </cell>
          <cell r="CD563">
            <v>31.25594000000001</v>
          </cell>
          <cell r="CE563">
            <v>-143.75707339999644</v>
          </cell>
          <cell r="CF563">
            <v>8.255590600000005</v>
          </cell>
          <cell r="CG563">
            <v>-0.97329999999988104</v>
          </cell>
          <cell r="CH563">
            <v>-3.1458999999999833</v>
          </cell>
          <cell r="CI563">
            <v>-72.872079999999187</v>
          </cell>
          <cell r="CJ563">
            <v>-58.281200000001263</v>
          </cell>
          <cell r="CK563">
            <v>-40.5584800000006</v>
          </cell>
          <cell r="CL563">
            <v>14.564299999998184</v>
          </cell>
          <cell r="CM563">
            <v>2.1574000000000524</v>
          </cell>
          <cell r="CN563">
            <v>-34.446069999999963</v>
          </cell>
          <cell r="CO563">
            <v>9.5138700000006793</v>
          </cell>
          <cell r="CP563">
            <v>0</v>
          </cell>
          <cell r="CQ563">
            <v>32.028796000000057</v>
          </cell>
          <cell r="CR563">
            <v>-170.48471499999869</v>
          </cell>
          <cell r="CS563">
            <v>3.3218359999999976</v>
          </cell>
          <cell r="CT563">
            <v>2.3155299999998533</v>
          </cell>
          <cell r="CU563">
            <v>-0.75690000000031432</v>
          </cell>
          <cell r="CV563">
            <v>-85.453929999999673</v>
          </cell>
          <cell r="CW563">
            <v>-71.408629999999903</v>
          </cell>
          <cell r="CX563">
            <v>-24.206600000004983</v>
          </cell>
          <cell r="CY563">
            <v>12.534468999996534</v>
          </cell>
          <cell r="CZ563">
            <v>8.6374999999998181</v>
          </cell>
          <cell r="DA563">
            <v>-30.059519999998884</v>
          </cell>
          <cell r="DB563">
            <v>-15.555999999999585</v>
          </cell>
          <cell r="DC563">
            <v>0</v>
          </cell>
          <cell r="DD563">
            <v>30.147529999999733</v>
          </cell>
          <cell r="DE563">
            <v>-92.497660000037285</v>
          </cell>
          <cell r="DF563">
            <v>14.490419999999972</v>
          </cell>
          <cell r="DG563">
            <v>1.4105999999999312</v>
          </cell>
          <cell r="DH563">
            <v>0.48742999999990388</v>
          </cell>
          <cell r="DI563">
            <v>-53.4457599999987</v>
          </cell>
          <cell r="DJ563">
            <v>1.3576900000007299</v>
          </cell>
          <cell r="DK563">
            <v>-33.703700000001845</v>
          </cell>
          <cell r="DL563">
            <v>6.4848999999994703</v>
          </cell>
          <cell r="DM563">
            <v>-25.582000000000335</v>
          </cell>
          <cell r="DN563">
            <v>-43.165500000000065</v>
          </cell>
          <cell r="DO563">
            <v>11.369359999998778</v>
          </cell>
          <cell r="DP563">
            <v>0</v>
          </cell>
          <cell r="DQ563">
            <v>27.798899999999776</v>
          </cell>
          <cell r="DR563">
            <v>276.76512399991043</v>
          </cell>
          <cell r="DS563">
            <v>384.90303999999742</v>
          </cell>
          <cell r="DT563">
            <v>57.129000000000815</v>
          </cell>
          <cell r="DU563">
            <v>232.60100000000966</v>
          </cell>
          <cell r="DV563">
            <v>-58.084010000005946</v>
          </cell>
          <cell r="DW563">
            <v>-58.818400000003749</v>
          </cell>
          <cell r="DX563">
            <v>-17.261379999996279</v>
          </cell>
          <cell r="DY563">
            <v>-220.44197999997414</v>
          </cell>
          <cell r="DZ563">
            <v>38.589684000005946</v>
          </cell>
          <cell r="EA563">
            <v>-196.79000000000815</v>
          </cell>
          <cell r="EB563">
            <v>-124.57500000000437</v>
          </cell>
          <cell r="EC563">
            <v>13.625169999999997</v>
          </cell>
          <cell r="ED563">
            <v>225.88799999999173</v>
          </cell>
          <cell r="EE563">
            <v>0</v>
          </cell>
        </row>
        <row r="564">
          <cell r="F564" t="str">
            <v>=</v>
          </cell>
          <cell r="G564" t="str">
            <v>=</v>
          </cell>
          <cell r="H564" t="str">
            <v>=</v>
          </cell>
          <cell r="I564" t="str">
            <v>=</v>
          </cell>
          <cell r="J564" t="str">
            <v>=</v>
          </cell>
          <cell r="K564" t="str">
            <v>=</v>
          </cell>
          <cell r="L564" t="str">
            <v>=</v>
          </cell>
          <cell r="M564" t="str">
            <v>=</v>
          </cell>
          <cell r="N564" t="str">
            <v>=</v>
          </cell>
          <cell r="O564" t="str">
            <v>=</v>
          </cell>
          <cell r="P564" t="str">
            <v>=</v>
          </cell>
          <cell r="Q564" t="str">
            <v>=</v>
          </cell>
          <cell r="R564" t="str">
            <v>=</v>
          </cell>
          <cell r="S564" t="str">
            <v>=</v>
          </cell>
          <cell r="T564" t="str">
            <v>=</v>
          </cell>
          <cell r="U564" t="str">
            <v>=</v>
          </cell>
          <cell r="V564" t="str">
            <v>=</v>
          </cell>
          <cell r="W564" t="str">
            <v>=</v>
          </cell>
          <cell r="X564" t="str">
            <v>=</v>
          </cell>
          <cell r="Y564" t="str">
            <v>=</v>
          </cell>
          <cell r="Z564" t="str">
            <v>=</v>
          </cell>
          <cell r="AA564" t="str">
            <v>=</v>
          </cell>
          <cell r="AB564" t="str">
            <v>=</v>
          </cell>
          <cell r="AC564" t="str">
            <v>=</v>
          </cell>
          <cell r="AD564" t="str">
            <v>=</v>
          </cell>
          <cell r="AE564" t="str">
            <v>=</v>
          </cell>
          <cell r="AF564" t="str">
            <v>=</v>
          </cell>
          <cell r="AG564" t="str">
            <v>=</v>
          </cell>
          <cell r="AH564" t="str">
            <v>=</v>
          </cell>
          <cell r="AI564" t="str">
            <v>=</v>
          </cell>
          <cell r="AJ564" t="str">
            <v>=</v>
          </cell>
          <cell r="AK564" t="str">
            <v>=</v>
          </cell>
          <cell r="AL564" t="str">
            <v>=</v>
          </cell>
          <cell r="AM564" t="str">
            <v>=</v>
          </cell>
          <cell r="AN564" t="str">
            <v>=</v>
          </cell>
          <cell r="AO564" t="str">
            <v>=</v>
          </cell>
          <cell r="AP564" t="str">
            <v>=</v>
          </cell>
          <cell r="AQ564" t="str">
            <v>=</v>
          </cell>
          <cell r="AR564" t="str">
            <v>=</v>
          </cell>
          <cell r="AS564" t="str">
            <v>=</v>
          </cell>
          <cell r="AT564" t="str">
            <v>=</v>
          </cell>
          <cell r="AU564" t="str">
            <v>=</v>
          </cell>
          <cell r="AV564" t="str">
            <v>=</v>
          </cell>
          <cell r="AW564" t="str">
            <v>=</v>
          </cell>
          <cell r="AX564" t="str">
            <v>=</v>
          </cell>
          <cell r="AY564" t="str">
            <v>=</v>
          </cell>
          <cell r="AZ564" t="str">
            <v>=</v>
          </cell>
          <cell r="BA564" t="str">
            <v>=</v>
          </cell>
          <cell r="BB564" t="str">
            <v>=</v>
          </cell>
          <cell r="BC564" t="str">
            <v>=</v>
          </cell>
          <cell r="BD564" t="str">
            <v>=</v>
          </cell>
          <cell r="BE564" t="str">
            <v>=</v>
          </cell>
          <cell r="BF564" t="str">
            <v>=</v>
          </cell>
          <cell r="BG564" t="str">
            <v>=</v>
          </cell>
          <cell r="BH564" t="str">
            <v>=</v>
          </cell>
          <cell r="BI564" t="str">
            <v>=</v>
          </cell>
          <cell r="BJ564" t="str">
            <v>=</v>
          </cell>
          <cell r="BK564" t="str">
            <v>=</v>
          </cell>
          <cell r="BL564" t="str">
            <v>=</v>
          </cell>
          <cell r="BM564" t="str">
            <v>=</v>
          </cell>
          <cell r="BN564" t="str">
            <v>=</v>
          </cell>
          <cell r="BO564" t="str">
            <v>=</v>
          </cell>
          <cell r="BP564" t="str">
            <v>=</v>
          </cell>
          <cell r="BQ564" t="str">
            <v>=</v>
          </cell>
          <cell r="BR564" t="str">
            <v>=</v>
          </cell>
          <cell r="BS564" t="str">
            <v>=</v>
          </cell>
          <cell r="BT564" t="str">
            <v>=</v>
          </cell>
          <cell r="BU564" t="str">
            <v>=</v>
          </cell>
          <cell r="BV564" t="str">
            <v>=</v>
          </cell>
          <cell r="BW564" t="str">
            <v>=</v>
          </cell>
          <cell r="BX564" t="str">
            <v>=</v>
          </cell>
          <cell r="BY564" t="str">
            <v>=</v>
          </cell>
          <cell r="BZ564" t="str">
            <v>=</v>
          </cell>
          <cell r="CA564" t="str">
            <v>=</v>
          </cell>
          <cell r="CB564" t="str">
            <v>=</v>
          </cell>
          <cell r="CC564" t="str">
            <v>=</v>
          </cell>
          <cell r="CD564" t="str">
            <v>=</v>
          </cell>
          <cell r="CE564" t="str">
            <v>=</v>
          </cell>
          <cell r="CF564" t="str">
            <v>=</v>
          </cell>
          <cell r="CG564" t="str">
            <v>=</v>
          </cell>
          <cell r="CH564" t="str">
            <v>=</v>
          </cell>
          <cell r="CI564" t="str">
            <v>=</v>
          </cell>
          <cell r="CJ564" t="str">
            <v>=</v>
          </cell>
          <cell r="CK564" t="str">
            <v>=</v>
          </cell>
          <cell r="CL564" t="str">
            <v>=</v>
          </cell>
          <cell r="CM564" t="str">
            <v>=</v>
          </cell>
          <cell r="CN564" t="str">
            <v>=</v>
          </cell>
          <cell r="CO564" t="str">
            <v>=</v>
          </cell>
          <cell r="CP564" t="str">
            <v>=</v>
          </cell>
          <cell r="CQ564" t="str">
            <v>=</v>
          </cell>
          <cell r="CR564" t="str">
            <v>=</v>
          </cell>
          <cell r="CS564" t="str">
            <v>=</v>
          </cell>
          <cell r="CT564" t="str">
            <v>=</v>
          </cell>
          <cell r="CU564" t="str">
            <v>=</v>
          </cell>
          <cell r="CV564" t="str">
            <v>=</v>
          </cell>
          <cell r="CW564" t="str">
            <v>=</v>
          </cell>
          <cell r="CX564" t="str">
            <v>=</v>
          </cell>
          <cell r="CY564" t="str">
            <v>=</v>
          </cell>
          <cell r="CZ564" t="str">
            <v>=</v>
          </cell>
          <cell r="DA564" t="str">
            <v>=</v>
          </cell>
          <cell r="DB564" t="str">
            <v>=</v>
          </cell>
          <cell r="DC564" t="str">
            <v>=</v>
          </cell>
          <cell r="DD564" t="str">
            <v>=</v>
          </cell>
          <cell r="DE564" t="str">
            <v>=</v>
          </cell>
          <cell r="DF564" t="str">
            <v>=</v>
          </cell>
          <cell r="DG564" t="str">
            <v>=</v>
          </cell>
          <cell r="DH564" t="str">
            <v>=</v>
          </cell>
          <cell r="DI564" t="str">
            <v>=</v>
          </cell>
          <cell r="DJ564" t="str">
            <v>=</v>
          </cell>
          <cell r="DK564" t="str">
            <v>=</v>
          </cell>
          <cell r="DL564" t="str">
            <v>=</v>
          </cell>
          <cell r="DM564" t="str">
            <v>=</v>
          </cell>
          <cell r="DN564" t="str">
            <v>=</v>
          </cell>
          <cell r="DO564" t="str">
            <v>=</v>
          </cell>
          <cell r="DP564" t="str">
            <v>=</v>
          </cell>
          <cell r="DQ564" t="str">
            <v>=</v>
          </cell>
          <cell r="DR564" t="str">
            <v>=</v>
          </cell>
          <cell r="DS564" t="str">
            <v>=</v>
          </cell>
          <cell r="DT564" t="str">
            <v>=</v>
          </cell>
          <cell r="DU564" t="str">
            <v>=</v>
          </cell>
          <cell r="DV564" t="str">
            <v>=</v>
          </cell>
          <cell r="DW564" t="str">
            <v>=</v>
          </cell>
          <cell r="DX564" t="str">
            <v>=</v>
          </cell>
          <cell r="DY564" t="str">
            <v>=</v>
          </cell>
          <cell r="DZ564" t="str">
            <v>=</v>
          </cell>
          <cell r="EA564" t="str">
            <v>=</v>
          </cell>
          <cell r="EB564" t="str">
            <v>=</v>
          </cell>
          <cell r="EC564" t="str">
            <v>=</v>
          </cell>
          <cell r="ED564" t="str">
            <v>=</v>
          </cell>
        </row>
        <row r="565">
          <cell r="F565">
            <v>-216.51580200064927</v>
          </cell>
          <cell r="G565">
            <v>-34.432700000703335</v>
          </cell>
          <cell r="H565">
            <v>111.70411500055343</v>
          </cell>
          <cell r="I565">
            <v>-176.96570750046521</v>
          </cell>
          <cell r="J565">
            <v>157.45992199890316</v>
          </cell>
          <cell r="K565">
            <v>104.81700839940459</v>
          </cell>
          <cell r="L565">
            <v>299.36861889995635</v>
          </cell>
          <cell r="M565">
            <v>177.24289599992335</v>
          </cell>
          <cell r="N565">
            <v>337.52315170131624</v>
          </cell>
          <cell r="O565">
            <v>23.506311000324786</v>
          </cell>
          <cell r="P565">
            <v>-60.603437999263406</v>
          </cell>
          <cell r="Q565">
            <v>-105.99420200008899</v>
          </cell>
          <cell r="R565">
            <v>-17.449118509888649</v>
          </cell>
          <cell r="S565">
            <v>-288.10228800028563</v>
          </cell>
          <cell r="T565">
            <v>-181.89318349957466</v>
          </cell>
          <cell r="U565">
            <v>-122.32687500026077</v>
          </cell>
          <cell r="V565">
            <v>-117.92120700050145</v>
          </cell>
          <cell r="W565">
            <v>33.299738000147045</v>
          </cell>
          <cell r="X565">
            <v>97.578583899885416</v>
          </cell>
          <cell r="Y565">
            <v>326.87536989990622</v>
          </cell>
          <cell r="Z565">
            <v>379.89356200024486</v>
          </cell>
          <cell r="AA565">
            <v>443.60552019905299</v>
          </cell>
          <cell r="AB565">
            <v>-81.837807000614703</v>
          </cell>
          <cell r="AC565">
            <v>-380.58902850095183</v>
          </cell>
          <cell r="AD565">
            <v>-126.03150349948555</v>
          </cell>
          <cell r="AE565">
            <v>-584.40907500684261</v>
          </cell>
          <cell r="AF565">
            <v>-431.36419899947941</v>
          </cell>
          <cell r="AG565">
            <v>-382.93969799950719</v>
          </cell>
          <cell r="AH565">
            <v>-263.39935599919409</v>
          </cell>
          <cell r="AI565">
            <v>-216.61814600042999</v>
          </cell>
          <cell r="AJ565">
            <v>70.403416498564184</v>
          </cell>
          <cell r="AK565">
            <v>106.0199128985405</v>
          </cell>
          <cell r="AL565">
            <v>392.46447739936411</v>
          </cell>
          <cell r="AM565">
            <v>367.45784500055015</v>
          </cell>
          <cell r="AN565">
            <v>715.42276469990611</v>
          </cell>
          <cell r="AO565">
            <v>37.30890850070864</v>
          </cell>
          <cell r="AP565">
            <v>-414.64247999899089</v>
          </cell>
          <cell r="AQ565">
            <v>-564.52252099942416</v>
          </cell>
          <cell r="AR565">
            <v>-1162.9663850292563</v>
          </cell>
          <cell r="AS565">
            <v>-558.36384799983352</v>
          </cell>
          <cell r="AT565">
            <v>-441.05357150174677</v>
          </cell>
          <cell r="AU565">
            <v>-308.33502600062639</v>
          </cell>
          <cell r="AV565">
            <v>-337.24726099986583</v>
          </cell>
          <cell r="AW565">
            <v>46.748919500038028</v>
          </cell>
          <cell r="AX565">
            <v>142.86531640030444</v>
          </cell>
          <cell r="AY565">
            <v>469.86670010071248</v>
          </cell>
          <cell r="AZ565">
            <v>392.97565000038594</v>
          </cell>
          <cell r="BA565">
            <v>139.09975169971585</v>
          </cell>
          <cell r="BB565">
            <v>-25.635981999337673</v>
          </cell>
          <cell r="BC565">
            <v>-314.7980784997344</v>
          </cell>
          <cell r="BD565">
            <v>-369.08895572926849</v>
          </cell>
          <cell r="BE565">
            <v>-189.08105290681124</v>
          </cell>
          <cell r="BF565">
            <v>-422.95805839821696</v>
          </cell>
          <cell r="BG565">
            <v>-378.10806850157678</v>
          </cell>
          <cell r="BH565">
            <v>-325.6747665014118</v>
          </cell>
          <cell r="BI565">
            <v>-167.75417000055313</v>
          </cell>
          <cell r="BJ565">
            <v>27.555834998376667</v>
          </cell>
          <cell r="BK565">
            <v>29.473640400916338</v>
          </cell>
          <cell r="BL565">
            <v>476.17976390011609</v>
          </cell>
          <cell r="BM565">
            <v>382.30571900028735</v>
          </cell>
          <cell r="BN565">
            <v>482.30215669889003</v>
          </cell>
          <cell r="BO565">
            <v>17.84814300108701</v>
          </cell>
          <cell r="BP565">
            <v>-434.22118899971247</v>
          </cell>
          <cell r="BQ565">
            <v>123.96994149871171</v>
          </cell>
          <cell r="BR565">
            <v>-551.28822799026966</v>
          </cell>
          <cell r="BS565">
            <v>-313.07936950027943</v>
          </cell>
          <cell r="BT565">
            <v>-179.3005464989692</v>
          </cell>
          <cell r="BU565">
            <v>-217.36256900057197</v>
          </cell>
          <cell r="BV565">
            <v>-83.041522999294102</v>
          </cell>
          <cell r="BW565">
            <v>31.244707000441849</v>
          </cell>
          <cell r="BX565">
            <v>29.024729900062084</v>
          </cell>
          <cell r="BY565">
            <v>323.33234440069646</v>
          </cell>
          <cell r="BZ565">
            <v>229.86621049977839</v>
          </cell>
          <cell r="CA565">
            <v>430.72475970070809</v>
          </cell>
          <cell r="CB565">
            <v>18.65414899867028</v>
          </cell>
          <cell r="CC565">
            <v>-242.56814199965447</v>
          </cell>
          <cell r="CD565">
            <v>-578.78297850117087</v>
          </cell>
          <cell r="CE565">
            <v>279.58171709626913</v>
          </cell>
          <cell r="CF565">
            <v>-264.62880540080369</v>
          </cell>
          <cell r="CG565">
            <v>-368.71176499966532</v>
          </cell>
          <cell r="CH565">
            <v>-167.05852599907666</v>
          </cell>
          <cell r="CI565">
            <v>-222.78741899970919</v>
          </cell>
          <cell r="CJ565">
            <v>-10.240832000039518</v>
          </cell>
          <cell r="CK565">
            <v>348.68867990095168</v>
          </cell>
          <cell r="CL565">
            <v>375.44849740061909</v>
          </cell>
          <cell r="CM565">
            <v>398.86324799899012</v>
          </cell>
          <cell r="CN565">
            <v>460.66140570025891</v>
          </cell>
          <cell r="CO565">
            <v>40.15270100068301</v>
          </cell>
          <cell r="CP565">
            <v>-224.03716399986297</v>
          </cell>
          <cell r="CQ565">
            <v>-86.768303501419723</v>
          </cell>
          <cell r="CR565">
            <v>-177.55903951078653</v>
          </cell>
          <cell r="CS565">
            <v>-309.31979800201952</v>
          </cell>
          <cell r="CT565">
            <v>-251.40487049985677</v>
          </cell>
          <cell r="CU565">
            <v>-261.24967200029641</v>
          </cell>
          <cell r="CV565">
            <v>-201.00655799917877</v>
          </cell>
          <cell r="CW565">
            <v>-27.978005001321435</v>
          </cell>
          <cell r="CX565">
            <v>136.25565989967436</v>
          </cell>
          <cell r="CY565">
            <v>416.37263039965183</v>
          </cell>
          <cell r="CZ565">
            <v>378.61126400064677</v>
          </cell>
          <cell r="DA565">
            <v>282.96222069952637</v>
          </cell>
          <cell r="DB565">
            <v>45.460247999057174</v>
          </cell>
          <cell r="DC565">
            <v>-231.16485000029206</v>
          </cell>
          <cell r="DD565">
            <v>-155.09730899892747</v>
          </cell>
          <cell r="DE565">
            <v>-74.111224010586739</v>
          </cell>
          <cell r="DF565">
            <v>-240.14320299960673</v>
          </cell>
          <cell r="DG565">
            <v>-237.61171699967235</v>
          </cell>
          <cell r="DH565">
            <v>-317.42650799825788</v>
          </cell>
          <cell r="DI565">
            <v>-256.80288500059396</v>
          </cell>
          <cell r="DJ565">
            <v>28.041464000009</v>
          </cell>
          <cell r="DK565">
            <v>174.78241490013897</v>
          </cell>
          <cell r="DL565">
            <v>446.87441939953715</v>
          </cell>
          <cell r="DM565">
            <v>339.40544699877501</v>
          </cell>
          <cell r="DN565">
            <v>366.75647370051593</v>
          </cell>
          <cell r="DO565">
            <v>39.450206999666989</v>
          </cell>
          <cell r="DP565">
            <v>-313.45361999981105</v>
          </cell>
          <cell r="DQ565">
            <v>-103.98371700104326</v>
          </cell>
          <cell r="DR565">
            <v>-396.80172499269247</v>
          </cell>
          <cell r="DS565">
            <v>-30.043535000644624</v>
          </cell>
          <cell r="DT565">
            <v>-221.16292799916118</v>
          </cell>
          <cell r="DU565">
            <v>-252.31045800074935</v>
          </cell>
          <cell r="DV565">
            <v>-340.25366899929941</v>
          </cell>
          <cell r="DW565">
            <v>-45.942931999452412</v>
          </cell>
          <cell r="DX565">
            <v>188.88430489972234</v>
          </cell>
          <cell r="DY565">
            <v>22.251207401044667</v>
          </cell>
          <cell r="DZ565">
            <v>234.93437699973583</v>
          </cell>
          <cell r="EA565">
            <v>106.35057669971138</v>
          </cell>
          <cell r="EB565">
            <v>-44.01044699922204</v>
          </cell>
          <cell r="EC565">
            <v>-82.969838000833988</v>
          </cell>
          <cell r="ED565">
            <v>67.471615999937057</v>
          </cell>
          <cell r="EE565">
            <v>0</v>
          </cell>
        </row>
        <row r="566">
          <cell r="F566" t="str">
            <v>=</v>
          </cell>
          <cell r="G566" t="str">
            <v>=</v>
          </cell>
          <cell r="H566" t="str">
            <v>=</v>
          </cell>
          <cell r="I566" t="str">
            <v>=</v>
          </cell>
          <cell r="J566" t="str">
            <v>=</v>
          </cell>
          <cell r="K566" t="str">
            <v>=</v>
          </cell>
          <cell r="L566" t="str">
            <v>=</v>
          </cell>
          <cell r="M566" t="str">
            <v>=</v>
          </cell>
          <cell r="N566" t="str">
            <v>=</v>
          </cell>
          <cell r="O566" t="str">
            <v>=</v>
          </cell>
          <cell r="P566" t="str">
            <v>=</v>
          </cell>
          <cell r="Q566" t="str">
            <v>=</v>
          </cell>
          <cell r="R566" t="str">
            <v>=</v>
          </cell>
          <cell r="S566" t="str">
            <v>=</v>
          </cell>
          <cell r="T566" t="str">
            <v>=</v>
          </cell>
          <cell r="U566" t="str">
            <v>=</v>
          </cell>
          <cell r="V566" t="str">
            <v>=</v>
          </cell>
          <cell r="W566" t="str">
            <v>=</v>
          </cell>
          <cell r="X566" t="str">
            <v>=</v>
          </cell>
          <cell r="Y566" t="str">
            <v>=</v>
          </cell>
          <cell r="Z566" t="str">
            <v>=</v>
          </cell>
          <cell r="AA566" t="str">
            <v>=</v>
          </cell>
          <cell r="AB566" t="str">
            <v>=</v>
          </cell>
          <cell r="AC566" t="str">
            <v>=</v>
          </cell>
          <cell r="AD566" t="str">
            <v>=</v>
          </cell>
          <cell r="AE566" t="str">
            <v>=</v>
          </cell>
          <cell r="AF566" t="str">
            <v>=</v>
          </cell>
          <cell r="AG566" t="str">
            <v>=</v>
          </cell>
          <cell r="AH566" t="str">
            <v>=</v>
          </cell>
          <cell r="AI566" t="str">
            <v>=</v>
          </cell>
          <cell r="AJ566" t="str">
            <v>=</v>
          </cell>
          <cell r="AK566" t="str">
            <v>=</v>
          </cell>
          <cell r="AL566" t="str">
            <v>=</v>
          </cell>
          <cell r="AM566" t="str">
            <v>=</v>
          </cell>
          <cell r="AN566" t="str">
            <v>=</v>
          </cell>
          <cell r="AO566" t="str">
            <v>=</v>
          </cell>
          <cell r="AP566" t="str">
            <v>=</v>
          </cell>
          <cell r="AQ566" t="str">
            <v>=</v>
          </cell>
          <cell r="AR566" t="str">
            <v>=</v>
          </cell>
          <cell r="AS566" t="str">
            <v>=</v>
          </cell>
          <cell r="AT566" t="str">
            <v>=</v>
          </cell>
          <cell r="AU566" t="str">
            <v>=</v>
          </cell>
          <cell r="AV566" t="str">
            <v>=</v>
          </cell>
          <cell r="AW566" t="str">
            <v>=</v>
          </cell>
          <cell r="AX566" t="str">
            <v>=</v>
          </cell>
          <cell r="AY566" t="str">
            <v>=</v>
          </cell>
          <cell r="AZ566" t="str">
            <v>=</v>
          </cell>
          <cell r="BA566" t="str">
            <v>=</v>
          </cell>
          <cell r="BB566" t="str">
            <v>=</v>
          </cell>
          <cell r="BC566" t="str">
            <v>=</v>
          </cell>
          <cell r="BD566" t="str">
            <v>=</v>
          </cell>
          <cell r="BE566" t="str">
            <v>=</v>
          </cell>
          <cell r="BF566" t="str">
            <v>=</v>
          </cell>
          <cell r="BG566" t="str">
            <v>=</v>
          </cell>
          <cell r="BH566" t="str">
            <v>=</v>
          </cell>
          <cell r="BI566" t="str">
            <v>=</v>
          </cell>
          <cell r="BJ566" t="str">
            <v>=</v>
          </cell>
          <cell r="BK566" t="str">
            <v>=</v>
          </cell>
          <cell r="BL566" t="str">
            <v>=</v>
          </cell>
          <cell r="BM566" t="str">
            <v>=</v>
          </cell>
          <cell r="BN566" t="str">
            <v>=</v>
          </cell>
          <cell r="BO566" t="str">
            <v>=</v>
          </cell>
          <cell r="BP566" t="str">
            <v>=</v>
          </cell>
          <cell r="BQ566" t="str">
            <v>=</v>
          </cell>
          <cell r="BR566" t="str">
            <v>=</v>
          </cell>
          <cell r="BS566" t="str">
            <v>=</v>
          </cell>
          <cell r="BT566" t="str">
            <v>=</v>
          </cell>
          <cell r="BU566" t="str">
            <v>=</v>
          </cell>
          <cell r="BV566" t="str">
            <v>=</v>
          </cell>
          <cell r="BW566" t="str">
            <v>=</v>
          </cell>
          <cell r="BX566" t="str">
            <v>=</v>
          </cell>
          <cell r="BY566" t="str">
            <v>=</v>
          </cell>
          <cell r="BZ566" t="str">
            <v>=</v>
          </cell>
          <cell r="CA566" t="str">
            <v>=</v>
          </cell>
          <cell r="CB566" t="str">
            <v>=</v>
          </cell>
          <cell r="CC566" t="str">
            <v>=</v>
          </cell>
          <cell r="CD566" t="str">
            <v>=</v>
          </cell>
          <cell r="CE566" t="str">
            <v>=</v>
          </cell>
          <cell r="CF566" t="str">
            <v>=</v>
          </cell>
          <cell r="CG566" t="str">
            <v>=</v>
          </cell>
          <cell r="CH566" t="str">
            <v>=</v>
          </cell>
          <cell r="CI566" t="str">
            <v>=</v>
          </cell>
          <cell r="CJ566" t="str">
            <v>=</v>
          </cell>
          <cell r="CK566" t="str">
            <v>=</v>
          </cell>
          <cell r="CL566" t="str">
            <v>=</v>
          </cell>
          <cell r="CM566" t="str">
            <v>=</v>
          </cell>
          <cell r="CN566" t="str">
            <v>=</v>
          </cell>
          <cell r="CO566" t="str">
            <v>=</v>
          </cell>
          <cell r="CP566" t="str">
            <v>=</v>
          </cell>
          <cell r="CQ566" t="str">
            <v>=</v>
          </cell>
          <cell r="CR566" t="str">
            <v>=</v>
          </cell>
          <cell r="CS566" t="str">
            <v>=</v>
          </cell>
          <cell r="CT566" t="str">
            <v>=</v>
          </cell>
          <cell r="CU566" t="str">
            <v>=</v>
          </cell>
          <cell r="CV566" t="str">
            <v>=</v>
          </cell>
          <cell r="CW566" t="str">
            <v>=</v>
          </cell>
          <cell r="CX566" t="str">
            <v>=</v>
          </cell>
          <cell r="CY566" t="str">
            <v>=</v>
          </cell>
          <cell r="CZ566" t="str">
            <v>=</v>
          </cell>
          <cell r="DA566" t="str">
            <v>=</v>
          </cell>
          <cell r="DB566" t="str">
            <v>=</v>
          </cell>
          <cell r="DC566" t="str">
            <v>=</v>
          </cell>
          <cell r="DD566" t="str">
            <v>=</v>
          </cell>
          <cell r="DE566" t="str">
            <v>=</v>
          </cell>
          <cell r="DF566" t="str">
            <v>=</v>
          </cell>
          <cell r="DG566" t="str">
            <v>=</v>
          </cell>
          <cell r="DH566" t="str">
            <v>=</v>
          </cell>
          <cell r="DI566" t="str">
            <v>=</v>
          </cell>
          <cell r="DJ566" t="str">
            <v>=</v>
          </cell>
          <cell r="DK566" t="str">
            <v>=</v>
          </cell>
          <cell r="DL566" t="str">
            <v>=</v>
          </cell>
          <cell r="DM566" t="str">
            <v>=</v>
          </cell>
          <cell r="DN566" t="str">
            <v>=</v>
          </cell>
          <cell r="DO566" t="str">
            <v>=</v>
          </cell>
          <cell r="DP566" t="str">
            <v>=</v>
          </cell>
          <cell r="DQ566" t="str">
            <v>=</v>
          </cell>
          <cell r="DR566" t="str">
            <v>=</v>
          </cell>
          <cell r="DS566" t="str">
            <v>=</v>
          </cell>
          <cell r="DT566" t="str">
            <v>=</v>
          </cell>
          <cell r="DU566" t="str">
            <v>=</v>
          </cell>
          <cell r="DV566" t="str">
            <v>=</v>
          </cell>
          <cell r="DW566" t="str">
            <v>=</v>
          </cell>
          <cell r="DX566" t="str">
            <v>=</v>
          </cell>
          <cell r="DY566" t="str">
            <v>=</v>
          </cell>
          <cell r="DZ566" t="str">
            <v>=</v>
          </cell>
          <cell r="EA566" t="str">
            <v>=</v>
          </cell>
          <cell r="EB566" t="str">
            <v>=</v>
          </cell>
          <cell r="EC566" t="str">
            <v>=</v>
          </cell>
          <cell r="ED566" t="str">
            <v>=</v>
          </cell>
        </row>
        <row r="567">
          <cell r="F567" t="str">
            <v/>
          </cell>
          <cell r="G567" t="str">
            <v/>
          </cell>
          <cell r="H567" t="str">
            <v/>
          </cell>
          <cell r="I567" t="str">
            <v/>
          </cell>
          <cell r="J567" t="str">
            <v/>
          </cell>
          <cell r="K567" t="str">
            <v/>
          </cell>
          <cell r="L567" t="str">
            <v/>
          </cell>
          <cell r="M567" t="str">
            <v/>
          </cell>
          <cell r="N567" t="str">
            <v/>
          </cell>
          <cell r="O567" t="str">
            <v/>
          </cell>
          <cell r="P567" t="str">
            <v/>
          </cell>
          <cell r="Q567" t="str">
            <v/>
          </cell>
          <cell r="R567" t="str">
            <v/>
          </cell>
          <cell r="S567" t="str">
            <v/>
          </cell>
          <cell r="T567" t="str">
            <v/>
          </cell>
          <cell r="U567" t="str">
            <v/>
          </cell>
          <cell r="V567" t="str">
            <v/>
          </cell>
          <cell r="W567" t="str">
            <v/>
          </cell>
          <cell r="X567" t="str">
            <v/>
          </cell>
          <cell r="Y567" t="str">
            <v/>
          </cell>
          <cell r="Z567" t="str">
            <v/>
          </cell>
          <cell r="AA567" t="str">
            <v/>
          </cell>
          <cell r="AB567" t="str">
            <v/>
          </cell>
          <cell r="AC567" t="str">
            <v/>
          </cell>
          <cell r="AD567" t="str">
            <v/>
          </cell>
          <cell r="AE567" t="str">
            <v/>
          </cell>
          <cell r="AF567" t="str">
            <v/>
          </cell>
          <cell r="AG567" t="str">
            <v/>
          </cell>
          <cell r="AH567" t="str">
            <v/>
          </cell>
          <cell r="AI567" t="str">
            <v/>
          </cell>
          <cell r="AJ567" t="str">
            <v/>
          </cell>
          <cell r="AK567" t="str">
            <v/>
          </cell>
          <cell r="AL567" t="str">
            <v/>
          </cell>
          <cell r="AM567" t="str">
            <v/>
          </cell>
          <cell r="AN567" t="str">
            <v/>
          </cell>
          <cell r="AO567" t="str">
            <v/>
          </cell>
          <cell r="AP567" t="str">
            <v/>
          </cell>
          <cell r="AQ567" t="str">
            <v/>
          </cell>
          <cell r="AR567" t="str">
            <v/>
          </cell>
          <cell r="AS567" t="str">
            <v/>
          </cell>
          <cell r="AT567" t="str">
            <v/>
          </cell>
          <cell r="AU567" t="str">
            <v/>
          </cell>
          <cell r="AV567" t="str">
            <v/>
          </cell>
          <cell r="AW567" t="str">
            <v/>
          </cell>
          <cell r="AX567" t="str">
            <v/>
          </cell>
          <cell r="AY567" t="str">
            <v/>
          </cell>
          <cell r="AZ567" t="str">
            <v/>
          </cell>
          <cell r="BA567" t="str">
            <v/>
          </cell>
          <cell r="BB567" t="str">
            <v/>
          </cell>
          <cell r="BC567" t="str">
            <v/>
          </cell>
          <cell r="BD567" t="str">
            <v/>
          </cell>
          <cell r="BE567" t="str">
            <v/>
          </cell>
          <cell r="BF567" t="str">
            <v/>
          </cell>
          <cell r="BG567" t="str">
            <v/>
          </cell>
          <cell r="BH567" t="str">
            <v/>
          </cell>
          <cell r="BI567" t="str">
            <v/>
          </cell>
          <cell r="BJ567" t="str">
            <v/>
          </cell>
          <cell r="BK567" t="str">
            <v/>
          </cell>
          <cell r="BL567" t="str">
            <v/>
          </cell>
          <cell r="BM567" t="str">
            <v/>
          </cell>
          <cell r="BN567" t="str">
            <v/>
          </cell>
          <cell r="BO567" t="str">
            <v/>
          </cell>
          <cell r="BP567" t="str">
            <v/>
          </cell>
          <cell r="BQ567" t="str">
            <v/>
          </cell>
          <cell r="BR567" t="str">
            <v/>
          </cell>
          <cell r="BS567" t="str">
            <v/>
          </cell>
          <cell r="BT567" t="str">
            <v/>
          </cell>
          <cell r="BU567" t="str">
            <v/>
          </cell>
          <cell r="BV567" t="str">
            <v/>
          </cell>
          <cell r="BW567" t="str">
            <v/>
          </cell>
          <cell r="BX567" t="str">
            <v/>
          </cell>
          <cell r="BY567" t="str">
            <v/>
          </cell>
          <cell r="BZ567" t="str">
            <v/>
          </cell>
          <cell r="CA567" t="str">
            <v/>
          </cell>
          <cell r="CB567" t="str">
            <v/>
          </cell>
          <cell r="CC567" t="str">
            <v/>
          </cell>
          <cell r="CD567" t="str">
            <v/>
          </cell>
          <cell r="CE567" t="str">
            <v/>
          </cell>
          <cell r="CF567" t="str">
            <v/>
          </cell>
          <cell r="CG567" t="str">
            <v/>
          </cell>
          <cell r="CH567" t="str">
            <v/>
          </cell>
          <cell r="CI567" t="str">
            <v/>
          </cell>
          <cell r="CJ567" t="str">
            <v/>
          </cell>
          <cell r="CK567" t="str">
            <v/>
          </cell>
          <cell r="CL567" t="str">
            <v/>
          </cell>
          <cell r="CM567" t="str">
            <v/>
          </cell>
          <cell r="CN567" t="str">
            <v/>
          </cell>
          <cell r="CO567" t="str">
            <v/>
          </cell>
          <cell r="CP567" t="str">
            <v/>
          </cell>
          <cell r="CQ567" t="str">
            <v/>
          </cell>
          <cell r="CR567" t="str">
            <v/>
          </cell>
          <cell r="CS567" t="str">
            <v/>
          </cell>
          <cell r="CT567" t="str">
            <v/>
          </cell>
          <cell r="CU567" t="str">
            <v/>
          </cell>
          <cell r="CV567" t="str">
            <v/>
          </cell>
          <cell r="CW567" t="str">
            <v/>
          </cell>
          <cell r="CX567" t="str">
            <v/>
          </cell>
          <cell r="CY567" t="str">
            <v/>
          </cell>
          <cell r="CZ567" t="str">
            <v/>
          </cell>
          <cell r="DA567" t="str">
            <v/>
          </cell>
          <cell r="DB567" t="str">
            <v/>
          </cell>
          <cell r="DC567" t="str">
            <v/>
          </cell>
          <cell r="DD567" t="str">
            <v/>
          </cell>
          <cell r="DE567" t="str">
            <v/>
          </cell>
          <cell r="DF567" t="str">
            <v/>
          </cell>
          <cell r="DG567" t="str">
            <v/>
          </cell>
          <cell r="DH567" t="str">
            <v/>
          </cell>
          <cell r="DI567" t="str">
            <v/>
          </cell>
          <cell r="DJ567" t="str">
            <v/>
          </cell>
          <cell r="DK567" t="str">
            <v/>
          </cell>
          <cell r="DL567" t="str">
            <v/>
          </cell>
          <cell r="DM567" t="str">
            <v/>
          </cell>
          <cell r="DN567" t="str">
            <v/>
          </cell>
          <cell r="DO567" t="str">
            <v/>
          </cell>
          <cell r="DP567" t="str">
            <v/>
          </cell>
          <cell r="DQ567" t="str">
            <v/>
          </cell>
          <cell r="DR567" t="str">
            <v/>
          </cell>
          <cell r="DS567" t="str">
            <v/>
          </cell>
          <cell r="DT567" t="str">
            <v/>
          </cell>
          <cell r="DU567" t="str">
            <v/>
          </cell>
          <cell r="DV567" t="str">
            <v/>
          </cell>
          <cell r="DW567" t="str">
            <v/>
          </cell>
          <cell r="DX567" t="str">
            <v/>
          </cell>
          <cell r="DY567" t="str">
            <v/>
          </cell>
          <cell r="DZ567" t="str">
            <v/>
          </cell>
          <cell r="EA567" t="str">
            <v/>
          </cell>
          <cell r="EB567" t="str">
            <v/>
          </cell>
          <cell r="EC567" t="str">
            <v/>
          </cell>
          <cell r="ED567" t="str">
            <v/>
          </cell>
        </row>
        <row r="568">
          <cell r="F568" t="str">
            <v/>
          </cell>
          <cell r="G568" t="str">
            <v/>
          </cell>
          <cell r="H568" t="str">
            <v/>
          </cell>
          <cell r="I568" t="str">
            <v/>
          </cell>
          <cell r="J568" t="str">
            <v/>
          </cell>
          <cell r="K568" t="str">
            <v/>
          </cell>
          <cell r="L568" t="str">
            <v/>
          </cell>
          <cell r="M568" t="str">
            <v/>
          </cell>
          <cell r="N568" t="str">
            <v/>
          </cell>
          <cell r="O568" t="str">
            <v/>
          </cell>
          <cell r="P568" t="str">
            <v/>
          </cell>
          <cell r="Q568" t="str">
            <v/>
          </cell>
          <cell r="R568" t="str">
            <v/>
          </cell>
          <cell r="S568" t="str">
            <v/>
          </cell>
          <cell r="T568" t="str">
            <v/>
          </cell>
          <cell r="U568" t="str">
            <v/>
          </cell>
          <cell r="V568" t="str">
            <v/>
          </cell>
          <cell r="W568" t="str">
            <v/>
          </cell>
          <cell r="X568" t="str">
            <v/>
          </cell>
          <cell r="Y568" t="str">
            <v/>
          </cell>
          <cell r="Z568" t="str">
            <v/>
          </cell>
          <cell r="AA568" t="str">
            <v/>
          </cell>
          <cell r="AB568" t="str">
            <v/>
          </cell>
          <cell r="AC568" t="str">
            <v/>
          </cell>
          <cell r="AD568" t="str">
            <v/>
          </cell>
          <cell r="AE568" t="str">
            <v/>
          </cell>
          <cell r="AF568" t="str">
            <v/>
          </cell>
          <cell r="AG568" t="str">
            <v/>
          </cell>
          <cell r="AH568" t="str">
            <v/>
          </cell>
          <cell r="AI568" t="str">
            <v/>
          </cell>
          <cell r="AJ568" t="str">
            <v/>
          </cell>
          <cell r="AK568" t="str">
            <v/>
          </cell>
          <cell r="AL568" t="str">
            <v/>
          </cell>
          <cell r="AM568" t="str">
            <v/>
          </cell>
          <cell r="AN568" t="str">
            <v/>
          </cell>
          <cell r="AO568" t="str">
            <v/>
          </cell>
          <cell r="AP568" t="str">
            <v/>
          </cell>
          <cell r="AQ568" t="str">
            <v/>
          </cell>
          <cell r="AR568" t="str">
            <v/>
          </cell>
          <cell r="AS568" t="str">
            <v/>
          </cell>
          <cell r="AT568" t="str">
            <v/>
          </cell>
          <cell r="AU568" t="str">
            <v/>
          </cell>
          <cell r="AV568" t="str">
            <v/>
          </cell>
          <cell r="AW568" t="str">
            <v/>
          </cell>
          <cell r="AX568" t="str">
            <v/>
          </cell>
          <cell r="AY568" t="str">
            <v/>
          </cell>
          <cell r="AZ568" t="str">
            <v/>
          </cell>
          <cell r="BA568" t="str">
            <v/>
          </cell>
          <cell r="BB568" t="str">
            <v/>
          </cell>
          <cell r="BC568" t="str">
            <v/>
          </cell>
          <cell r="BD568" t="str">
            <v/>
          </cell>
          <cell r="BE568" t="str">
            <v/>
          </cell>
          <cell r="BF568" t="str">
            <v/>
          </cell>
          <cell r="BG568" t="str">
            <v/>
          </cell>
          <cell r="BH568" t="str">
            <v/>
          </cell>
          <cell r="BI568" t="str">
            <v/>
          </cell>
          <cell r="BJ568" t="str">
            <v/>
          </cell>
          <cell r="BK568" t="str">
            <v/>
          </cell>
          <cell r="BL568" t="str">
            <v/>
          </cell>
          <cell r="BM568" t="str">
            <v/>
          </cell>
          <cell r="BN568" t="str">
            <v/>
          </cell>
          <cell r="BO568" t="str">
            <v/>
          </cell>
          <cell r="BP568" t="str">
            <v/>
          </cell>
          <cell r="BQ568" t="str">
            <v/>
          </cell>
          <cell r="BR568" t="str">
            <v/>
          </cell>
          <cell r="BS568" t="str">
            <v/>
          </cell>
          <cell r="BT568" t="str">
            <v/>
          </cell>
          <cell r="BU568" t="str">
            <v/>
          </cell>
          <cell r="BV568" t="str">
            <v/>
          </cell>
          <cell r="BW568" t="str">
            <v/>
          </cell>
          <cell r="BX568" t="str">
            <v/>
          </cell>
          <cell r="BY568" t="str">
            <v/>
          </cell>
          <cell r="BZ568" t="str">
            <v/>
          </cell>
          <cell r="CA568" t="str">
            <v/>
          </cell>
          <cell r="CB568" t="str">
            <v/>
          </cell>
          <cell r="CC568" t="str">
            <v/>
          </cell>
          <cell r="CD568" t="str">
            <v/>
          </cell>
          <cell r="CE568" t="str">
            <v/>
          </cell>
          <cell r="CF568" t="str">
            <v/>
          </cell>
          <cell r="CG568" t="str">
            <v/>
          </cell>
          <cell r="CH568" t="str">
            <v/>
          </cell>
          <cell r="CI568" t="str">
            <v/>
          </cell>
          <cell r="CJ568" t="str">
            <v/>
          </cell>
          <cell r="CK568" t="str">
            <v/>
          </cell>
          <cell r="CL568" t="str">
            <v/>
          </cell>
          <cell r="CM568" t="str">
            <v/>
          </cell>
          <cell r="CN568" t="str">
            <v/>
          </cell>
          <cell r="CO568" t="str">
            <v/>
          </cell>
          <cell r="CP568" t="str">
            <v/>
          </cell>
          <cell r="CQ568" t="str">
            <v/>
          </cell>
          <cell r="CR568" t="str">
            <v/>
          </cell>
          <cell r="CS568" t="str">
            <v/>
          </cell>
          <cell r="CT568" t="str">
            <v/>
          </cell>
          <cell r="CU568" t="str">
            <v/>
          </cell>
          <cell r="CV568" t="str">
            <v/>
          </cell>
          <cell r="CW568" t="str">
            <v/>
          </cell>
          <cell r="CX568" t="str">
            <v/>
          </cell>
          <cell r="CY568" t="str">
            <v/>
          </cell>
          <cell r="CZ568" t="str">
            <v/>
          </cell>
          <cell r="DA568" t="str">
            <v/>
          </cell>
          <cell r="DB568" t="str">
            <v/>
          </cell>
          <cell r="DC568" t="str">
            <v/>
          </cell>
          <cell r="DD568" t="str">
            <v/>
          </cell>
          <cell r="DE568" t="str">
            <v/>
          </cell>
          <cell r="DF568" t="str">
            <v/>
          </cell>
          <cell r="DG568" t="str">
            <v/>
          </cell>
          <cell r="DH568" t="str">
            <v/>
          </cell>
          <cell r="DI568" t="str">
            <v/>
          </cell>
          <cell r="DJ568" t="str">
            <v/>
          </cell>
          <cell r="DK568" t="str">
            <v/>
          </cell>
          <cell r="DL568" t="str">
            <v/>
          </cell>
          <cell r="DM568" t="str">
            <v/>
          </cell>
          <cell r="DN568" t="str">
            <v/>
          </cell>
          <cell r="DO568" t="str">
            <v/>
          </cell>
          <cell r="DP568" t="str">
            <v/>
          </cell>
          <cell r="DQ568" t="str">
            <v/>
          </cell>
          <cell r="DR568" t="str">
            <v/>
          </cell>
          <cell r="DS568" t="str">
            <v/>
          </cell>
          <cell r="DT568" t="str">
            <v/>
          </cell>
          <cell r="DU568" t="str">
            <v/>
          </cell>
          <cell r="DV568" t="str">
            <v/>
          </cell>
          <cell r="DW568" t="str">
            <v/>
          </cell>
          <cell r="DX568" t="str">
            <v/>
          </cell>
          <cell r="DY568" t="str">
            <v/>
          </cell>
          <cell r="DZ568" t="str">
            <v/>
          </cell>
          <cell r="EA568" t="str">
            <v/>
          </cell>
          <cell r="EB568" t="str">
            <v/>
          </cell>
          <cell r="EC568" t="str">
            <v/>
          </cell>
          <cell r="ED568" t="str">
            <v/>
          </cell>
        </row>
        <row r="569">
          <cell r="F569">
            <v>0</v>
          </cell>
          <cell r="G569">
            <v>0</v>
          </cell>
          <cell r="H569">
            <v>0</v>
          </cell>
          <cell r="I569">
            <v>0</v>
          </cell>
          <cell r="J569" t="str">
            <v>"The Rack"</v>
          </cell>
          <cell r="K569">
            <v>0</v>
          </cell>
          <cell r="L569">
            <v>0</v>
          </cell>
          <cell r="M569">
            <v>0</v>
          </cell>
          <cell r="N569">
            <v>0</v>
          </cell>
          <cell r="O569">
            <v>0</v>
          </cell>
          <cell r="P569">
            <v>0</v>
          </cell>
          <cell r="Q569">
            <v>0</v>
          </cell>
          <cell r="R569">
            <v>0</v>
          </cell>
          <cell r="S569">
            <v>0</v>
          </cell>
          <cell r="T569">
            <v>0</v>
          </cell>
          <cell r="U569">
            <v>0</v>
          </cell>
          <cell r="V569">
            <v>0</v>
          </cell>
          <cell r="W569" t="str">
            <v>"The Rack"</v>
          </cell>
          <cell r="X569">
            <v>0</v>
          </cell>
          <cell r="Y569">
            <v>0</v>
          </cell>
          <cell r="Z569">
            <v>0</v>
          </cell>
          <cell r="AA569">
            <v>0</v>
          </cell>
          <cell r="AB569">
            <v>0</v>
          </cell>
          <cell r="AC569">
            <v>0</v>
          </cell>
          <cell r="AD569">
            <v>0</v>
          </cell>
          <cell r="AE569">
            <v>0</v>
          </cell>
          <cell r="AF569">
            <v>0</v>
          </cell>
          <cell r="AG569">
            <v>0</v>
          </cell>
          <cell r="AH569">
            <v>0</v>
          </cell>
          <cell r="AI569">
            <v>0</v>
          </cell>
          <cell r="AJ569" t="str">
            <v>"The Rack"</v>
          </cell>
          <cell r="AK569">
            <v>0</v>
          </cell>
          <cell r="AL569">
            <v>0</v>
          </cell>
          <cell r="AM569">
            <v>0</v>
          </cell>
          <cell r="AN569">
            <v>0</v>
          </cell>
          <cell r="AO569">
            <v>0</v>
          </cell>
          <cell r="AP569">
            <v>0</v>
          </cell>
          <cell r="AQ569">
            <v>0</v>
          </cell>
          <cell r="AR569">
            <v>0</v>
          </cell>
          <cell r="AS569">
            <v>0</v>
          </cell>
          <cell r="AT569">
            <v>0</v>
          </cell>
          <cell r="AU569">
            <v>0</v>
          </cell>
          <cell r="AV569">
            <v>0</v>
          </cell>
          <cell r="AW569" t="str">
            <v>"The Rack"</v>
          </cell>
          <cell r="AX569">
            <v>0</v>
          </cell>
          <cell r="AY569">
            <v>0</v>
          </cell>
          <cell r="AZ569">
            <v>0</v>
          </cell>
          <cell r="BA569">
            <v>0</v>
          </cell>
          <cell r="BB569">
            <v>0</v>
          </cell>
          <cell r="BC569">
            <v>0</v>
          </cell>
          <cell r="BD569">
            <v>0</v>
          </cell>
          <cell r="BE569">
            <v>0</v>
          </cell>
          <cell r="BF569">
            <v>0</v>
          </cell>
          <cell r="BG569">
            <v>0</v>
          </cell>
          <cell r="BH569">
            <v>0</v>
          </cell>
          <cell r="BI569">
            <v>0</v>
          </cell>
          <cell r="BJ569" t="str">
            <v>"The Rack"</v>
          </cell>
          <cell r="BK569">
            <v>0</v>
          </cell>
          <cell r="BL569">
            <v>0</v>
          </cell>
          <cell r="BM569">
            <v>0</v>
          </cell>
          <cell r="BN569">
            <v>0</v>
          </cell>
          <cell r="BO569">
            <v>0</v>
          </cell>
          <cell r="BP569">
            <v>0</v>
          </cell>
          <cell r="BQ569">
            <v>0</v>
          </cell>
          <cell r="BR569">
            <v>0</v>
          </cell>
          <cell r="BS569">
            <v>0</v>
          </cell>
          <cell r="BT569">
            <v>0</v>
          </cell>
          <cell r="BU569">
            <v>0</v>
          </cell>
          <cell r="BV569">
            <v>0</v>
          </cell>
          <cell r="BW569" t="str">
            <v>"The Rack"</v>
          </cell>
          <cell r="BX569">
            <v>0</v>
          </cell>
          <cell r="BY569">
            <v>0</v>
          </cell>
          <cell r="BZ569">
            <v>0</v>
          </cell>
          <cell r="CA569">
            <v>0</v>
          </cell>
          <cell r="CB569">
            <v>0</v>
          </cell>
          <cell r="CC569">
            <v>0</v>
          </cell>
          <cell r="CD569">
            <v>0</v>
          </cell>
          <cell r="CE569">
            <v>0</v>
          </cell>
          <cell r="CF569">
            <v>0</v>
          </cell>
          <cell r="CG569">
            <v>0</v>
          </cell>
          <cell r="CH569">
            <v>0</v>
          </cell>
          <cell r="CI569">
            <v>0</v>
          </cell>
          <cell r="CJ569" t="str">
            <v>"The Rack"</v>
          </cell>
          <cell r="CK569">
            <v>0</v>
          </cell>
          <cell r="CL569">
            <v>0</v>
          </cell>
          <cell r="CM569">
            <v>0</v>
          </cell>
          <cell r="CN569">
            <v>0</v>
          </cell>
          <cell r="CO569">
            <v>0</v>
          </cell>
          <cell r="CP569">
            <v>0</v>
          </cell>
          <cell r="CQ569">
            <v>0</v>
          </cell>
          <cell r="CR569">
            <v>0</v>
          </cell>
          <cell r="CS569">
            <v>0</v>
          </cell>
          <cell r="CT569">
            <v>0</v>
          </cell>
          <cell r="CU569">
            <v>0</v>
          </cell>
          <cell r="CV569">
            <v>0</v>
          </cell>
          <cell r="CW569" t="str">
            <v>"The Rack"</v>
          </cell>
          <cell r="CX569">
            <v>0</v>
          </cell>
          <cell r="CY569">
            <v>0</v>
          </cell>
          <cell r="CZ569">
            <v>0</v>
          </cell>
          <cell r="DA569">
            <v>0</v>
          </cell>
          <cell r="DB569">
            <v>0</v>
          </cell>
          <cell r="DC569">
            <v>0</v>
          </cell>
          <cell r="DD569">
            <v>0</v>
          </cell>
          <cell r="DE569">
            <v>0</v>
          </cell>
          <cell r="DF569">
            <v>0</v>
          </cell>
          <cell r="DG569">
            <v>0</v>
          </cell>
          <cell r="DH569">
            <v>0</v>
          </cell>
          <cell r="DI569">
            <v>0</v>
          </cell>
          <cell r="DJ569" t="str">
            <v>"The Rack"</v>
          </cell>
          <cell r="DK569">
            <v>0</v>
          </cell>
          <cell r="DL569">
            <v>0</v>
          </cell>
          <cell r="DM569">
            <v>0</v>
          </cell>
          <cell r="DN569">
            <v>0</v>
          </cell>
          <cell r="DO569">
            <v>0</v>
          </cell>
          <cell r="DP569">
            <v>0</v>
          </cell>
          <cell r="DQ569">
            <v>0</v>
          </cell>
          <cell r="DR569">
            <v>0</v>
          </cell>
          <cell r="DS569">
            <v>0</v>
          </cell>
          <cell r="DT569">
            <v>0</v>
          </cell>
          <cell r="DU569">
            <v>0</v>
          </cell>
          <cell r="DV569">
            <v>0</v>
          </cell>
          <cell r="DW569" t="str">
            <v>"The Rack"</v>
          </cell>
          <cell r="DX569">
            <v>0</v>
          </cell>
          <cell r="DY569">
            <v>0</v>
          </cell>
          <cell r="DZ569">
            <v>0</v>
          </cell>
          <cell r="EA569">
            <v>0</v>
          </cell>
          <cell r="EB569">
            <v>0</v>
          </cell>
          <cell r="EC569">
            <v>0</v>
          </cell>
          <cell r="ED569">
            <v>0</v>
          </cell>
          <cell r="EE569">
            <v>0</v>
          </cell>
        </row>
        <row r="571">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0</v>
          </cell>
          <cell r="CB571">
            <v>0</v>
          </cell>
          <cell r="CC571">
            <v>0</v>
          </cell>
          <cell r="CD571">
            <v>0</v>
          </cell>
          <cell r="CE571">
            <v>0</v>
          </cell>
          <cell r="CF571">
            <v>0</v>
          </cell>
          <cell r="CG571">
            <v>0</v>
          </cell>
          <cell r="CH571">
            <v>0</v>
          </cell>
          <cell r="CI571">
            <v>0</v>
          </cell>
          <cell r="CJ571">
            <v>0</v>
          </cell>
          <cell r="CK571">
            <v>0</v>
          </cell>
          <cell r="CL571">
            <v>0</v>
          </cell>
          <cell r="CM571">
            <v>0</v>
          </cell>
          <cell r="CN571">
            <v>0</v>
          </cell>
          <cell r="CO571">
            <v>0</v>
          </cell>
          <cell r="CP571">
            <v>0</v>
          </cell>
          <cell r="CQ571">
            <v>0</v>
          </cell>
          <cell r="CR571">
            <v>0</v>
          </cell>
          <cell r="CS571">
            <v>0</v>
          </cell>
          <cell r="CT571">
            <v>0</v>
          </cell>
          <cell r="CU571">
            <v>0</v>
          </cell>
          <cell r="CV571">
            <v>0</v>
          </cell>
          <cell r="CW571">
            <v>0</v>
          </cell>
          <cell r="CX571">
            <v>0</v>
          </cell>
          <cell r="CY571">
            <v>0</v>
          </cell>
          <cell r="CZ571">
            <v>0</v>
          </cell>
          <cell r="DA571">
            <v>0</v>
          </cell>
          <cell r="DB571">
            <v>0</v>
          </cell>
          <cell r="DC571">
            <v>0</v>
          </cell>
          <cell r="DD571">
            <v>0</v>
          </cell>
          <cell r="DE571">
            <v>0</v>
          </cell>
          <cell r="DF571">
            <v>0</v>
          </cell>
          <cell r="DG571">
            <v>0</v>
          </cell>
          <cell r="DH571">
            <v>0</v>
          </cell>
          <cell r="DI571">
            <v>0</v>
          </cell>
          <cell r="DJ571">
            <v>0</v>
          </cell>
          <cell r="DK571">
            <v>0</v>
          </cell>
          <cell r="DL571">
            <v>0</v>
          </cell>
          <cell r="DM571">
            <v>0</v>
          </cell>
          <cell r="DN571">
            <v>0</v>
          </cell>
          <cell r="DO571">
            <v>0</v>
          </cell>
          <cell r="DP571">
            <v>0</v>
          </cell>
          <cell r="DQ571">
            <v>0</v>
          </cell>
          <cell r="DR571">
            <v>0</v>
          </cell>
          <cell r="DS571">
            <v>0</v>
          </cell>
          <cell r="DT571">
            <v>0</v>
          </cell>
          <cell r="DU571">
            <v>0</v>
          </cell>
          <cell r="DV571">
            <v>0</v>
          </cell>
          <cell r="DW571">
            <v>0</v>
          </cell>
          <cell r="DX571">
            <v>0</v>
          </cell>
          <cell r="DY571">
            <v>0</v>
          </cell>
          <cell r="DZ571">
            <v>0</v>
          </cell>
          <cell r="EA571">
            <v>0</v>
          </cell>
          <cell r="EB571">
            <v>0</v>
          </cell>
          <cell r="EC571">
            <v>0</v>
          </cell>
          <cell r="ED571">
            <v>0</v>
          </cell>
        </row>
        <row r="572">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0</v>
          </cell>
          <cell r="CB572">
            <v>0</v>
          </cell>
          <cell r="CC572">
            <v>0</v>
          </cell>
          <cell r="CD572">
            <v>0</v>
          </cell>
          <cell r="CE572">
            <v>0</v>
          </cell>
          <cell r="CF572">
            <v>0</v>
          </cell>
          <cell r="CG572">
            <v>0</v>
          </cell>
          <cell r="CH572">
            <v>0</v>
          </cell>
          <cell r="CI572">
            <v>0</v>
          </cell>
          <cell r="CJ572">
            <v>0</v>
          </cell>
          <cell r="CK572">
            <v>0</v>
          </cell>
          <cell r="CL572">
            <v>0</v>
          </cell>
          <cell r="CM572">
            <v>0</v>
          </cell>
          <cell r="CN572">
            <v>0</v>
          </cell>
          <cell r="CO572">
            <v>0</v>
          </cell>
          <cell r="CP572">
            <v>0</v>
          </cell>
          <cell r="CQ572">
            <v>0</v>
          </cell>
          <cell r="CR572">
            <v>0</v>
          </cell>
          <cell r="CS572">
            <v>0</v>
          </cell>
          <cell r="CT572">
            <v>0</v>
          </cell>
          <cell r="CU572">
            <v>0</v>
          </cell>
          <cell r="CV572">
            <v>0</v>
          </cell>
          <cell r="CW572">
            <v>0</v>
          </cell>
          <cell r="CX572">
            <v>0</v>
          </cell>
          <cell r="CY572">
            <v>0</v>
          </cell>
          <cell r="CZ572">
            <v>0</v>
          </cell>
          <cell r="DA572">
            <v>0</v>
          </cell>
          <cell r="DB572">
            <v>0</v>
          </cell>
          <cell r="DC572">
            <v>0</v>
          </cell>
          <cell r="DD572">
            <v>0</v>
          </cell>
          <cell r="DE572">
            <v>0</v>
          </cell>
          <cell r="DF572">
            <v>0</v>
          </cell>
          <cell r="DG572">
            <v>0</v>
          </cell>
          <cell r="DH572">
            <v>0</v>
          </cell>
          <cell r="DI572">
            <v>0</v>
          </cell>
          <cell r="DJ572">
            <v>0</v>
          </cell>
          <cell r="DK572">
            <v>0</v>
          </cell>
          <cell r="DL572">
            <v>0</v>
          </cell>
          <cell r="DM572">
            <v>0</v>
          </cell>
          <cell r="DN572">
            <v>0</v>
          </cell>
          <cell r="DO572">
            <v>0</v>
          </cell>
          <cell r="DP572">
            <v>0</v>
          </cell>
          <cell r="DQ572">
            <v>0</v>
          </cell>
          <cell r="DR572">
            <v>0</v>
          </cell>
          <cell r="DS572">
            <v>0</v>
          </cell>
          <cell r="DT572">
            <v>0</v>
          </cell>
          <cell r="DU572">
            <v>0</v>
          </cell>
          <cell r="DV572">
            <v>0</v>
          </cell>
          <cell r="DW572">
            <v>0</v>
          </cell>
          <cell r="DX572">
            <v>0</v>
          </cell>
          <cell r="DY572">
            <v>0</v>
          </cell>
          <cell r="DZ572">
            <v>0</v>
          </cell>
          <cell r="EA572">
            <v>0</v>
          </cell>
          <cell r="EB572">
            <v>0</v>
          </cell>
          <cell r="EC572">
            <v>0</v>
          </cell>
          <cell r="ED572">
            <v>0</v>
          </cell>
        </row>
        <row r="573">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0</v>
          </cell>
          <cell r="CB573">
            <v>0</v>
          </cell>
          <cell r="CC573">
            <v>0</v>
          </cell>
          <cell r="CD573">
            <v>0</v>
          </cell>
          <cell r="CE573">
            <v>0</v>
          </cell>
          <cell r="CF573">
            <v>0</v>
          </cell>
          <cell r="CG573">
            <v>0</v>
          </cell>
          <cell r="CH573">
            <v>0</v>
          </cell>
          <cell r="CI573">
            <v>0</v>
          </cell>
          <cell r="CJ573">
            <v>0</v>
          </cell>
          <cell r="CK573">
            <v>0</v>
          </cell>
          <cell r="CL573">
            <v>0</v>
          </cell>
          <cell r="CM573">
            <v>0</v>
          </cell>
          <cell r="CN573">
            <v>0</v>
          </cell>
          <cell r="CO573">
            <v>0</v>
          </cell>
          <cell r="CP573">
            <v>0</v>
          </cell>
          <cell r="CQ573">
            <v>0</v>
          </cell>
          <cell r="CR573">
            <v>0</v>
          </cell>
          <cell r="CS573">
            <v>0</v>
          </cell>
          <cell r="CT573">
            <v>0</v>
          </cell>
          <cell r="CU573">
            <v>0</v>
          </cell>
          <cell r="CV573">
            <v>0</v>
          </cell>
          <cell r="CW573">
            <v>0</v>
          </cell>
          <cell r="CX573">
            <v>0</v>
          </cell>
          <cell r="CY573">
            <v>0</v>
          </cell>
          <cell r="CZ573">
            <v>0</v>
          </cell>
          <cell r="DA573">
            <v>0</v>
          </cell>
          <cell r="DB573">
            <v>0</v>
          </cell>
          <cell r="DC573">
            <v>0</v>
          </cell>
          <cell r="DD573">
            <v>0</v>
          </cell>
          <cell r="DE573">
            <v>322.87000000104308</v>
          </cell>
          <cell r="DF573">
            <v>65.689999999944121</v>
          </cell>
          <cell r="DG573">
            <v>0</v>
          </cell>
          <cell r="DH573">
            <v>32.860000000102445</v>
          </cell>
          <cell r="DI573">
            <v>0</v>
          </cell>
          <cell r="DJ573">
            <v>0</v>
          </cell>
          <cell r="DK573">
            <v>0</v>
          </cell>
          <cell r="DL573">
            <v>0</v>
          </cell>
          <cell r="DM573">
            <v>0</v>
          </cell>
          <cell r="DN573">
            <v>0</v>
          </cell>
          <cell r="DO573">
            <v>20.220000000088476</v>
          </cell>
          <cell r="DP573">
            <v>0</v>
          </cell>
          <cell r="DQ573">
            <v>204.0999999998603</v>
          </cell>
          <cell r="DR573">
            <v>57.300000000745058</v>
          </cell>
          <cell r="DS573">
            <v>0</v>
          </cell>
          <cell r="DT573">
            <v>0</v>
          </cell>
          <cell r="DU573">
            <v>0</v>
          </cell>
          <cell r="DV573">
            <v>0</v>
          </cell>
          <cell r="DW573">
            <v>0</v>
          </cell>
          <cell r="DX573">
            <v>0</v>
          </cell>
          <cell r="DY573">
            <v>0</v>
          </cell>
          <cell r="DZ573">
            <v>0</v>
          </cell>
          <cell r="EA573">
            <v>0</v>
          </cell>
          <cell r="EB573">
            <v>0</v>
          </cell>
          <cell r="EC573">
            <v>0</v>
          </cell>
          <cell r="ED573">
            <v>57.300000000046566</v>
          </cell>
        </row>
        <row r="574">
          <cell r="F574">
            <v>-48.75</v>
          </cell>
          <cell r="G574">
            <v>309.96000000007916</v>
          </cell>
          <cell r="H574">
            <v>72.360000000102445</v>
          </cell>
          <cell r="I574">
            <v>400.8399999999674</v>
          </cell>
          <cell r="J574">
            <v>0</v>
          </cell>
          <cell r="K574">
            <v>-164.75</v>
          </cell>
          <cell r="L574">
            <v>0</v>
          </cell>
          <cell r="M574">
            <v>0</v>
          </cell>
          <cell r="N574">
            <v>31</v>
          </cell>
          <cell r="O574">
            <v>0</v>
          </cell>
          <cell r="P574">
            <v>238.19999999995343</v>
          </cell>
          <cell r="Q574">
            <v>-235.73999999999069</v>
          </cell>
          <cell r="R574">
            <v>1132.6199999991804</v>
          </cell>
          <cell r="S574">
            <v>137.23999999999069</v>
          </cell>
          <cell r="T574">
            <v>-136.96000000007916</v>
          </cell>
          <cell r="U574">
            <v>508.80000000004657</v>
          </cell>
          <cell r="V574">
            <v>155.44000000000233</v>
          </cell>
          <cell r="W574">
            <v>0</v>
          </cell>
          <cell r="X574">
            <v>-66.200000000069849</v>
          </cell>
          <cell r="Y574">
            <v>0</v>
          </cell>
          <cell r="Z574">
            <v>0</v>
          </cell>
          <cell r="AA574">
            <v>156.79999999993015</v>
          </cell>
          <cell r="AB574">
            <v>0</v>
          </cell>
          <cell r="AC574">
            <v>211.31000000005588</v>
          </cell>
          <cell r="AD574">
            <v>166.18999999994412</v>
          </cell>
          <cell r="AE574">
            <v>480.22999999951571</v>
          </cell>
          <cell r="AF574">
            <v>135.90000000002328</v>
          </cell>
          <cell r="AG574">
            <v>144.5</v>
          </cell>
          <cell r="AH574">
            <v>102.15000000002328</v>
          </cell>
          <cell r="AI574">
            <v>6.7199999999720603</v>
          </cell>
          <cell r="AJ574">
            <v>0</v>
          </cell>
          <cell r="AK574">
            <v>0</v>
          </cell>
          <cell r="AL574">
            <v>0</v>
          </cell>
          <cell r="AM574">
            <v>35.360000000102445</v>
          </cell>
          <cell r="AN574">
            <v>0</v>
          </cell>
          <cell r="AO574">
            <v>0</v>
          </cell>
          <cell r="AP574">
            <v>30.699999999953434</v>
          </cell>
          <cell r="AQ574">
            <v>24.900000000023283</v>
          </cell>
          <cell r="AR574">
            <v>87.139999999664724</v>
          </cell>
          <cell r="AS574">
            <v>0</v>
          </cell>
          <cell r="AT574">
            <v>0</v>
          </cell>
          <cell r="AU574">
            <v>0</v>
          </cell>
          <cell r="AV574">
            <v>0</v>
          </cell>
          <cell r="AW574">
            <v>0</v>
          </cell>
          <cell r="AX574">
            <v>0</v>
          </cell>
          <cell r="AY574">
            <v>0</v>
          </cell>
          <cell r="AZ574">
            <v>0</v>
          </cell>
          <cell r="BA574">
            <v>0</v>
          </cell>
          <cell r="BB574">
            <v>87.139999999897555</v>
          </cell>
          <cell r="BC574">
            <v>0</v>
          </cell>
          <cell r="BD574">
            <v>0</v>
          </cell>
          <cell r="BE574">
            <v>275.39999999850988</v>
          </cell>
          <cell r="BF574">
            <v>0</v>
          </cell>
          <cell r="BG574">
            <v>0</v>
          </cell>
          <cell r="BH574">
            <v>147.70000000006985</v>
          </cell>
          <cell r="BI574">
            <v>0</v>
          </cell>
          <cell r="BJ574">
            <v>0</v>
          </cell>
          <cell r="BK574">
            <v>0</v>
          </cell>
          <cell r="BL574">
            <v>0</v>
          </cell>
          <cell r="BM574">
            <v>0</v>
          </cell>
          <cell r="BN574">
            <v>127.69999999995343</v>
          </cell>
          <cell r="BO574">
            <v>0</v>
          </cell>
          <cell r="BP574">
            <v>0</v>
          </cell>
          <cell r="BQ574">
            <v>0</v>
          </cell>
          <cell r="BR574">
            <v>243.50999999977648</v>
          </cell>
          <cell r="BS574">
            <v>0</v>
          </cell>
          <cell r="BT574">
            <v>0</v>
          </cell>
          <cell r="BU574">
            <v>248.26000000000931</v>
          </cell>
          <cell r="BV574">
            <v>0</v>
          </cell>
          <cell r="BW574">
            <v>0</v>
          </cell>
          <cell r="BX574">
            <v>-4.75</v>
          </cell>
          <cell r="BY574">
            <v>0</v>
          </cell>
          <cell r="BZ574">
            <v>0</v>
          </cell>
          <cell r="CA574">
            <v>0</v>
          </cell>
          <cell r="CB574">
            <v>0</v>
          </cell>
          <cell r="CC574">
            <v>0</v>
          </cell>
          <cell r="CD574">
            <v>0</v>
          </cell>
          <cell r="CE574">
            <v>75.100000001490116</v>
          </cell>
          <cell r="CF574">
            <v>0</v>
          </cell>
          <cell r="CG574">
            <v>0</v>
          </cell>
          <cell r="CH574">
            <v>75.099999999976717</v>
          </cell>
          <cell r="CI574">
            <v>0</v>
          </cell>
          <cell r="CJ574">
            <v>0</v>
          </cell>
          <cell r="CK574">
            <v>0</v>
          </cell>
          <cell r="CL574">
            <v>0</v>
          </cell>
          <cell r="CM574">
            <v>0</v>
          </cell>
          <cell r="CN574">
            <v>0</v>
          </cell>
          <cell r="CO574">
            <v>0</v>
          </cell>
          <cell r="CP574">
            <v>0</v>
          </cell>
          <cell r="CQ574">
            <v>0</v>
          </cell>
          <cell r="CR574">
            <v>0</v>
          </cell>
          <cell r="CS574">
            <v>0</v>
          </cell>
          <cell r="CT574">
            <v>0</v>
          </cell>
          <cell r="CU574">
            <v>0</v>
          </cell>
          <cell r="CV574">
            <v>0</v>
          </cell>
          <cell r="CW574">
            <v>0</v>
          </cell>
          <cell r="CX574">
            <v>0</v>
          </cell>
          <cell r="CY574">
            <v>0</v>
          </cell>
          <cell r="CZ574">
            <v>0</v>
          </cell>
          <cell r="DA574">
            <v>0</v>
          </cell>
          <cell r="DB574">
            <v>0</v>
          </cell>
          <cell r="DC574">
            <v>0</v>
          </cell>
          <cell r="DD574">
            <v>0</v>
          </cell>
          <cell r="DE574">
            <v>0</v>
          </cell>
          <cell r="DF574">
            <v>0</v>
          </cell>
          <cell r="DG574">
            <v>0</v>
          </cell>
          <cell r="DH574">
            <v>0</v>
          </cell>
          <cell r="DI574">
            <v>0</v>
          </cell>
          <cell r="DJ574">
            <v>0</v>
          </cell>
          <cell r="DK574">
            <v>0</v>
          </cell>
          <cell r="DL574">
            <v>0</v>
          </cell>
          <cell r="DM574">
            <v>0</v>
          </cell>
          <cell r="DN574">
            <v>0</v>
          </cell>
          <cell r="DO574">
            <v>0</v>
          </cell>
          <cell r="DP574">
            <v>0</v>
          </cell>
          <cell r="DQ574">
            <v>0</v>
          </cell>
          <cell r="DR574">
            <v>0</v>
          </cell>
          <cell r="DS574">
            <v>0</v>
          </cell>
          <cell r="DT574">
            <v>0</v>
          </cell>
          <cell r="DU574">
            <v>0</v>
          </cell>
          <cell r="DV574">
            <v>0</v>
          </cell>
          <cell r="DW574">
            <v>0</v>
          </cell>
          <cell r="DX574">
            <v>0</v>
          </cell>
          <cell r="DY574">
            <v>0</v>
          </cell>
          <cell r="DZ574">
            <v>0</v>
          </cell>
          <cell r="EA574">
            <v>0</v>
          </cell>
          <cell r="EB574">
            <v>0</v>
          </cell>
          <cell r="EC574">
            <v>0</v>
          </cell>
          <cell r="ED574">
            <v>0</v>
          </cell>
        </row>
        <row r="575">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0</v>
          </cell>
          <cell r="CB575">
            <v>0</v>
          </cell>
          <cell r="CC575">
            <v>0</v>
          </cell>
          <cell r="CD575">
            <v>0</v>
          </cell>
          <cell r="CE575">
            <v>0</v>
          </cell>
          <cell r="CF575">
            <v>0</v>
          </cell>
          <cell r="CG575">
            <v>0</v>
          </cell>
          <cell r="CH575">
            <v>0</v>
          </cell>
          <cell r="CI575">
            <v>0</v>
          </cell>
          <cell r="CJ575">
            <v>0</v>
          </cell>
          <cell r="CK575">
            <v>0</v>
          </cell>
          <cell r="CL575">
            <v>0</v>
          </cell>
          <cell r="CM575">
            <v>0</v>
          </cell>
          <cell r="CN575">
            <v>0</v>
          </cell>
          <cell r="CO575">
            <v>0</v>
          </cell>
          <cell r="CP575">
            <v>0</v>
          </cell>
          <cell r="CQ575">
            <v>0</v>
          </cell>
          <cell r="CR575">
            <v>0</v>
          </cell>
          <cell r="CS575">
            <v>0</v>
          </cell>
          <cell r="CT575">
            <v>0</v>
          </cell>
          <cell r="CU575">
            <v>0</v>
          </cell>
          <cell r="CV575">
            <v>0</v>
          </cell>
          <cell r="CW575">
            <v>0</v>
          </cell>
          <cell r="CX575">
            <v>0</v>
          </cell>
          <cell r="CY575">
            <v>0</v>
          </cell>
          <cell r="CZ575">
            <v>0</v>
          </cell>
          <cell r="DA575">
            <v>0</v>
          </cell>
          <cell r="DB575">
            <v>0</v>
          </cell>
          <cell r="DC575">
            <v>0</v>
          </cell>
          <cell r="DD575">
            <v>0</v>
          </cell>
          <cell r="DE575">
            <v>0</v>
          </cell>
          <cell r="DF575">
            <v>0</v>
          </cell>
          <cell r="DG575">
            <v>0</v>
          </cell>
          <cell r="DH575">
            <v>0</v>
          </cell>
          <cell r="DI575">
            <v>0</v>
          </cell>
          <cell r="DJ575">
            <v>0</v>
          </cell>
          <cell r="DK575">
            <v>0</v>
          </cell>
          <cell r="DL575">
            <v>0</v>
          </cell>
          <cell r="DM575">
            <v>0</v>
          </cell>
          <cell r="DN575">
            <v>0</v>
          </cell>
          <cell r="DO575">
            <v>0</v>
          </cell>
          <cell r="DP575">
            <v>0</v>
          </cell>
          <cell r="DQ575">
            <v>0</v>
          </cell>
          <cell r="DR575">
            <v>0</v>
          </cell>
          <cell r="DS575">
            <v>0</v>
          </cell>
          <cell r="DT575">
            <v>0</v>
          </cell>
          <cell r="DU575">
            <v>0</v>
          </cell>
          <cell r="DV575">
            <v>0</v>
          </cell>
          <cell r="DW575">
            <v>0</v>
          </cell>
          <cell r="DX575">
            <v>0</v>
          </cell>
          <cell r="DY575">
            <v>0</v>
          </cell>
          <cell r="DZ575">
            <v>0</v>
          </cell>
          <cell r="EA575">
            <v>0</v>
          </cell>
          <cell r="EB575">
            <v>0</v>
          </cell>
          <cell r="EC575">
            <v>0</v>
          </cell>
          <cell r="ED575">
            <v>0</v>
          </cell>
        </row>
        <row r="576">
          <cell r="F576">
            <v>95.919999999983702</v>
          </cell>
          <cell r="G576">
            <v>58.809999999997672</v>
          </cell>
          <cell r="H576">
            <v>71.32999999995809</v>
          </cell>
          <cell r="I576">
            <v>-55.779999999969732</v>
          </cell>
          <cell r="J576">
            <v>64.300000000046566</v>
          </cell>
          <cell r="K576">
            <v>16.570000000006985</v>
          </cell>
          <cell r="L576">
            <v>-332.61999999999534</v>
          </cell>
          <cell r="M576">
            <v>-458.62999999994645</v>
          </cell>
          <cell r="N576">
            <v>-110.17000000004191</v>
          </cell>
          <cell r="O576">
            <v>32.410000000032596</v>
          </cell>
          <cell r="P576">
            <v>165.63000000000466</v>
          </cell>
          <cell r="Q576">
            <v>24.39000000001397</v>
          </cell>
          <cell r="R576">
            <v>-36.941000001505017</v>
          </cell>
          <cell r="S576">
            <v>15.449999999953434</v>
          </cell>
          <cell r="T576">
            <v>28.590000000083819</v>
          </cell>
          <cell r="U576">
            <v>-14.989999999990687</v>
          </cell>
          <cell r="V576">
            <v>159.61000000004424</v>
          </cell>
          <cell r="W576">
            <v>50.5</v>
          </cell>
          <cell r="X576">
            <v>52.169999999983702</v>
          </cell>
          <cell r="Y576">
            <v>-234.61999999999534</v>
          </cell>
          <cell r="Z576">
            <v>-213.38000000000466</v>
          </cell>
          <cell r="AA576">
            <v>-258.64000000001397</v>
          </cell>
          <cell r="AB576">
            <v>-64.50099999998929</v>
          </cell>
          <cell r="AC576">
            <v>114.27000000001863</v>
          </cell>
          <cell r="AD576">
            <v>328.59999999997672</v>
          </cell>
          <cell r="AE576">
            <v>247.24000000022352</v>
          </cell>
          <cell r="AF576">
            <v>177.54000000003725</v>
          </cell>
          <cell r="AG576">
            <v>56.89000000001397</v>
          </cell>
          <cell r="AH576">
            <v>24.940000000002328</v>
          </cell>
          <cell r="AI576">
            <v>119.48000000003958</v>
          </cell>
          <cell r="AJ576">
            <v>41.5</v>
          </cell>
          <cell r="AK576">
            <v>-58.810000000055879</v>
          </cell>
          <cell r="AL576">
            <v>0</v>
          </cell>
          <cell r="AM576">
            <v>-300.36000000004424</v>
          </cell>
          <cell r="AN576">
            <v>148.69999999995343</v>
          </cell>
          <cell r="AO576">
            <v>35.159999999974389</v>
          </cell>
          <cell r="AP576">
            <v>42.909999999916181</v>
          </cell>
          <cell r="AQ576">
            <v>-40.710000000020955</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0</v>
          </cell>
          <cell r="CB576">
            <v>0</v>
          </cell>
          <cell r="CC576">
            <v>0</v>
          </cell>
          <cell r="CD576">
            <v>0</v>
          </cell>
          <cell r="CE576">
            <v>0</v>
          </cell>
          <cell r="CF576">
            <v>0</v>
          </cell>
          <cell r="CG576">
            <v>0</v>
          </cell>
          <cell r="CH576">
            <v>0</v>
          </cell>
          <cell r="CI576">
            <v>0</v>
          </cell>
          <cell r="CJ576">
            <v>0</v>
          </cell>
          <cell r="CK576">
            <v>0</v>
          </cell>
          <cell r="CL576">
            <v>0</v>
          </cell>
          <cell r="CM576">
            <v>0</v>
          </cell>
          <cell r="CN576">
            <v>0</v>
          </cell>
          <cell r="CO576">
            <v>0</v>
          </cell>
          <cell r="CP576">
            <v>0</v>
          </cell>
          <cell r="CQ576">
            <v>0</v>
          </cell>
          <cell r="CR576">
            <v>0</v>
          </cell>
          <cell r="CS576">
            <v>0</v>
          </cell>
          <cell r="CT576">
            <v>0</v>
          </cell>
          <cell r="CU576">
            <v>0</v>
          </cell>
          <cell r="CV576">
            <v>0</v>
          </cell>
          <cell r="CW576">
            <v>0</v>
          </cell>
          <cell r="CX576">
            <v>0</v>
          </cell>
          <cell r="CY576">
            <v>0</v>
          </cell>
          <cell r="CZ576">
            <v>0</v>
          </cell>
          <cell r="DA576">
            <v>0</v>
          </cell>
          <cell r="DB576">
            <v>0</v>
          </cell>
          <cell r="DC576">
            <v>0</v>
          </cell>
          <cell r="DD576">
            <v>0</v>
          </cell>
          <cell r="DE576">
            <v>0</v>
          </cell>
          <cell r="DF576">
            <v>0</v>
          </cell>
          <cell r="DG576">
            <v>0</v>
          </cell>
          <cell r="DH576">
            <v>0</v>
          </cell>
          <cell r="DI576">
            <v>0</v>
          </cell>
          <cell r="DJ576">
            <v>0</v>
          </cell>
          <cell r="DK576">
            <v>0</v>
          </cell>
          <cell r="DL576">
            <v>0</v>
          </cell>
          <cell r="DM576">
            <v>0</v>
          </cell>
          <cell r="DN576">
            <v>0</v>
          </cell>
          <cell r="DO576">
            <v>0</v>
          </cell>
          <cell r="DP576">
            <v>0</v>
          </cell>
          <cell r="DQ576">
            <v>0</v>
          </cell>
          <cell r="DR576">
            <v>0</v>
          </cell>
          <cell r="DS576">
            <v>0</v>
          </cell>
          <cell r="DT576">
            <v>0</v>
          </cell>
          <cell r="DU576">
            <v>0</v>
          </cell>
          <cell r="DV576">
            <v>0</v>
          </cell>
          <cell r="DW576">
            <v>0</v>
          </cell>
          <cell r="DX576">
            <v>0</v>
          </cell>
          <cell r="DY576">
            <v>0</v>
          </cell>
          <cell r="DZ576">
            <v>0</v>
          </cell>
          <cell r="EA576">
            <v>0</v>
          </cell>
          <cell r="EB576">
            <v>0</v>
          </cell>
          <cell r="EC576">
            <v>0</v>
          </cell>
          <cell r="ED576">
            <v>0</v>
          </cell>
        </row>
        <row r="577">
          <cell r="F577">
            <v>891.90000000037253</v>
          </cell>
          <cell r="G577">
            <v>3160.3999999994412</v>
          </cell>
          <cell r="H577">
            <v>2917.4000000003725</v>
          </cell>
          <cell r="I577">
            <v>1510.7000000001863</v>
          </cell>
          <cell r="J577">
            <v>-9.2999999998137355</v>
          </cell>
          <cell r="K577">
            <v>-2299.9000000003725</v>
          </cell>
          <cell r="L577">
            <v>0</v>
          </cell>
          <cell r="M577">
            <v>0</v>
          </cell>
          <cell r="N577">
            <v>1700.0999999996275</v>
          </cell>
          <cell r="O577">
            <v>-307.59999999962747</v>
          </cell>
          <cell r="P577">
            <v>955.40000000037253</v>
          </cell>
          <cell r="Q577">
            <v>-368.19999999925494</v>
          </cell>
          <cell r="R577">
            <v>6153.1000000089407</v>
          </cell>
          <cell r="S577">
            <v>872.39999999944121</v>
          </cell>
          <cell r="T577">
            <v>1125.7000000001863</v>
          </cell>
          <cell r="U577">
            <v>2454.2999999998137</v>
          </cell>
          <cell r="V577">
            <v>225.59999999962747</v>
          </cell>
          <cell r="W577">
            <v>233.00000000093132</v>
          </cell>
          <cell r="X577">
            <v>-369.39999999944121</v>
          </cell>
          <cell r="Y577">
            <v>-56</v>
          </cell>
          <cell r="Z577">
            <v>0</v>
          </cell>
          <cell r="AA577">
            <v>213.09999999962747</v>
          </cell>
          <cell r="AB577">
            <v>-73.299999998882413</v>
          </cell>
          <cell r="AC577">
            <v>605</v>
          </cell>
          <cell r="AD577">
            <v>922.70000000018626</v>
          </cell>
          <cell r="AE577">
            <v>5769.0999999642372</v>
          </cell>
          <cell r="AF577">
            <v>330</v>
          </cell>
          <cell r="AG577">
            <v>634</v>
          </cell>
          <cell r="AH577">
            <v>1441.5</v>
          </cell>
          <cell r="AI577">
            <v>1277</v>
          </cell>
          <cell r="AJ577">
            <v>388.19999999925494</v>
          </cell>
          <cell r="AK577">
            <v>113.29999999981374</v>
          </cell>
          <cell r="AL577">
            <v>-74</v>
          </cell>
          <cell r="AM577">
            <v>0</v>
          </cell>
          <cell r="AN577">
            <v>653.20000000018626</v>
          </cell>
          <cell r="AO577">
            <v>82</v>
          </cell>
          <cell r="AP577">
            <v>211.20000000018626</v>
          </cell>
          <cell r="AQ577">
            <v>712.69999999925494</v>
          </cell>
          <cell r="AR577">
            <v>5628.6000000089407</v>
          </cell>
          <cell r="AS577">
            <v>710.40000000037253</v>
          </cell>
          <cell r="AT577">
            <v>297.80000000074506</v>
          </cell>
          <cell r="AU577">
            <v>854.10000000055879</v>
          </cell>
          <cell r="AV577">
            <v>971.00000000093132</v>
          </cell>
          <cell r="AW577">
            <v>255</v>
          </cell>
          <cell r="AX577">
            <v>201.59999999962747</v>
          </cell>
          <cell r="AY577">
            <v>33.599999999627471</v>
          </cell>
          <cell r="AZ577">
            <v>0</v>
          </cell>
          <cell r="BA577">
            <v>817.29999999981374</v>
          </cell>
          <cell r="BB577">
            <v>1285.8000000007451</v>
          </cell>
          <cell r="BC577">
            <v>111</v>
          </cell>
          <cell r="BD577">
            <v>91</v>
          </cell>
          <cell r="BE577">
            <v>-9778.4999999850988</v>
          </cell>
          <cell r="BF577">
            <v>737.29999999981374</v>
          </cell>
          <cell r="BG577">
            <v>108.89999999944121</v>
          </cell>
          <cell r="BH577">
            <v>770.09999999962747</v>
          </cell>
          <cell r="BI577">
            <v>646</v>
          </cell>
          <cell r="BJ577">
            <v>723</v>
          </cell>
          <cell r="BK577">
            <v>155.60000000055879</v>
          </cell>
          <cell r="BL577">
            <v>0</v>
          </cell>
          <cell r="BM577">
            <v>0</v>
          </cell>
          <cell r="BN577">
            <v>620</v>
          </cell>
          <cell r="BO577">
            <v>513.59999999962747</v>
          </cell>
          <cell r="BP577">
            <v>142.70000000111759</v>
          </cell>
          <cell r="BQ577">
            <v>-14195.699999999255</v>
          </cell>
          <cell r="BR577">
            <v>5939.3999999910593</v>
          </cell>
          <cell r="BS577">
            <v>-27.700000000186265</v>
          </cell>
          <cell r="BT577">
            <v>365.60000000055879</v>
          </cell>
          <cell r="BU577">
            <v>985.80000000074506</v>
          </cell>
          <cell r="BV577">
            <v>1838.7000000001863</v>
          </cell>
          <cell r="BW577">
            <v>259</v>
          </cell>
          <cell r="BX577">
            <v>777.40000000037253</v>
          </cell>
          <cell r="BY577">
            <v>575.69999999925494</v>
          </cell>
          <cell r="BZ577">
            <v>0</v>
          </cell>
          <cell r="CA577">
            <v>683</v>
          </cell>
          <cell r="CB577">
            <v>-13.700000001117587</v>
          </cell>
          <cell r="CC577">
            <v>337.40000000037253</v>
          </cell>
          <cell r="CD577">
            <v>158.20000000111759</v>
          </cell>
          <cell r="CE577">
            <v>4137.3999999910593</v>
          </cell>
          <cell r="CF577">
            <v>0</v>
          </cell>
          <cell r="CG577">
            <v>508.39999999944121</v>
          </cell>
          <cell r="CH577">
            <v>1091.0999999996275</v>
          </cell>
          <cell r="CI577">
            <v>693</v>
          </cell>
          <cell r="CJ577">
            <v>312.10000000055879</v>
          </cell>
          <cell r="CK577">
            <v>725.5</v>
          </cell>
          <cell r="CL577">
            <v>0</v>
          </cell>
          <cell r="CM577">
            <v>0</v>
          </cell>
          <cell r="CN577">
            <v>676.5</v>
          </cell>
          <cell r="CO577">
            <v>-1.2000000001862645</v>
          </cell>
          <cell r="CP577">
            <v>186.29999999981374</v>
          </cell>
          <cell r="CQ577">
            <v>-54.299999999813735</v>
          </cell>
          <cell r="CR577">
            <v>3625.1000000089407</v>
          </cell>
          <cell r="CS577">
            <v>0</v>
          </cell>
          <cell r="CT577">
            <v>82.200000000186265</v>
          </cell>
          <cell r="CU577">
            <v>643.5</v>
          </cell>
          <cell r="CV577">
            <v>817.09999999962747</v>
          </cell>
          <cell r="CW577">
            <v>486.89999999944121</v>
          </cell>
          <cell r="CX577">
            <v>96.5</v>
          </cell>
          <cell r="CY577">
            <v>0</v>
          </cell>
          <cell r="CZ577">
            <v>0</v>
          </cell>
          <cell r="DA577">
            <v>734.5</v>
          </cell>
          <cell r="DB577">
            <v>153.5</v>
          </cell>
          <cell r="DC577">
            <v>529.40000000037253</v>
          </cell>
          <cell r="DD577">
            <v>81.5</v>
          </cell>
          <cell r="DE577">
            <v>7712.2999999970198</v>
          </cell>
          <cell r="DF577">
            <v>4</v>
          </cell>
          <cell r="DG577">
            <v>1587.7999999998137</v>
          </cell>
          <cell r="DH577">
            <v>1415.3000000007451</v>
          </cell>
          <cell r="DI577">
            <v>1955.9000000003725</v>
          </cell>
          <cell r="DJ577">
            <v>725.80000000074506</v>
          </cell>
          <cell r="DK577">
            <v>486.5</v>
          </cell>
          <cell r="DL577">
            <v>265.70000000111759</v>
          </cell>
          <cell r="DM577">
            <v>103.69999999925494</v>
          </cell>
          <cell r="DN577">
            <v>274.70000000018626</v>
          </cell>
          <cell r="DO577">
            <v>165.40000000037253</v>
          </cell>
          <cell r="DP577">
            <v>246.19999999925494</v>
          </cell>
          <cell r="DQ577">
            <v>481.29999999981374</v>
          </cell>
          <cell r="DR577">
            <v>28.300000011920929</v>
          </cell>
          <cell r="DS577">
            <v>0</v>
          </cell>
          <cell r="DT577">
            <v>0</v>
          </cell>
          <cell r="DU577">
            <v>2.400000000372529</v>
          </cell>
          <cell r="DV577">
            <v>23.200000000186265</v>
          </cell>
          <cell r="DW577">
            <v>3</v>
          </cell>
          <cell r="DX577">
            <v>0</v>
          </cell>
          <cell r="DY577">
            <v>0</v>
          </cell>
          <cell r="DZ577">
            <v>0</v>
          </cell>
          <cell r="EA577">
            <v>0</v>
          </cell>
          <cell r="EB577">
            <v>-0.29999999888241291</v>
          </cell>
          <cell r="EC577">
            <v>0</v>
          </cell>
          <cell r="ED577">
            <v>0</v>
          </cell>
        </row>
        <row r="578">
          <cell r="F578">
            <v>-240.59999999962747</v>
          </cell>
          <cell r="G578">
            <v>466.29999999981374</v>
          </cell>
          <cell r="H578">
            <v>863.90000000037253</v>
          </cell>
          <cell r="I578">
            <v>131.40000000037253</v>
          </cell>
          <cell r="J578">
            <v>152.5</v>
          </cell>
          <cell r="K578">
            <v>0</v>
          </cell>
          <cell r="L578">
            <v>0</v>
          </cell>
          <cell r="M578">
            <v>0</v>
          </cell>
          <cell r="N578">
            <v>0</v>
          </cell>
          <cell r="O578">
            <v>0</v>
          </cell>
          <cell r="P578">
            <v>24.799999999813735</v>
          </cell>
          <cell r="Q578">
            <v>37.400000000372529</v>
          </cell>
          <cell r="R578">
            <v>-1.7999999970197678</v>
          </cell>
          <cell r="S578">
            <v>-308.79999999981374</v>
          </cell>
          <cell r="T578">
            <v>0</v>
          </cell>
          <cell r="U578">
            <v>-8.2000000001862645</v>
          </cell>
          <cell r="V578">
            <v>57.299999999813735</v>
          </cell>
          <cell r="W578">
            <v>122.29999999981374</v>
          </cell>
          <cell r="X578">
            <v>0</v>
          </cell>
          <cell r="Y578">
            <v>0</v>
          </cell>
          <cell r="Z578">
            <v>0</v>
          </cell>
          <cell r="AA578">
            <v>0</v>
          </cell>
          <cell r="AB578">
            <v>0</v>
          </cell>
          <cell r="AC578">
            <v>135.59999999962747</v>
          </cell>
          <cell r="AD578">
            <v>0</v>
          </cell>
          <cell r="AE578">
            <v>3197.6000000089407</v>
          </cell>
          <cell r="AF578">
            <v>99</v>
          </cell>
          <cell r="AG578">
            <v>14.400000000372529</v>
          </cell>
          <cell r="AH578">
            <v>1253.5</v>
          </cell>
          <cell r="AI578">
            <v>756.59999999962747</v>
          </cell>
          <cell r="AJ578">
            <v>431.29999999888241</v>
          </cell>
          <cell r="AK578">
            <v>36.799999999813735</v>
          </cell>
          <cell r="AL578">
            <v>0</v>
          </cell>
          <cell r="AM578">
            <v>0</v>
          </cell>
          <cell r="AN578">
            <v>427.29999999981374</v>
          </cell>
          <cell r="AO578">
            <v>0.29999999981373549</v>
          </cell>
          <cell r="AP578">
            <v>3.7999999998137355</v>
          </cell>
          <cell r="AQ578">
            <v>174.59999999962747</v>
          </cell>
          <cell r="AR578">
            <v>2803.9999999850988</v>
          </cell>
          <cell r="AS578">
            <v>188.29999999981374</v>
          </cell>
          <cell r="AT578">
            <v>0.20000000018626451</v>
          </cell>
          <cell r="AU578">
            <v>877.70000000018626</v>
          </cell>
          <cell r="AV578">
            <v>965</v>
          </cell>
          <cell r="AW578">
            <v>283.89999999944121</v>
          </cell>
          <cell r="AX578">
            <v>77.299999999813735</v>
          </cell>
          <cell r="AY578">
            <v>0</v>
          </cell>
          <cell r="AZ578">
            <v>0</v>
          </cell>
          <cell r="BA578">
            <v>249</v>
          </cell>
          <cell r="BB578">
            <v>163.29999999981374</v>
          </cell>
          <cell r="BC578">
            <v>0</v>
          </cell>
          <cell r="BD578">
            <v>-0.70000000018626451</v>
          </cell>
          <cell r="BE578">
            <v>2656.5999999940395</v>
          </cell>
          <cell r="BF578">
            <v>71</v>
          </cell>
          <cell r="BG578">
            <v>0</v>
          </cell>
          <cell r="BH578">
            <v>1059.5999999996275</v>
          </cell>
          <cell r="BI578">
            <v>1713.5</v>
          </cell>
          <cell r="BJ578">
            <v>462.09999999962747</v>
          </cell>
          <cell r="BK578">
            <v>164.70000000018626</v>
          </cell>
          <cell r="BL578">
            <v>0</v>
          </cell>
          <cell r="BM578">
            <v>0</v>
          </cell>
          <cell r="BN578">
            <v>104.29999999981374</v>
          </cell>
          <cell r="BO578">
            <v>159.59999999962747</v>
          </cell>
          <cell r="BP578">
            <v>473.29999999981374</v>
          </cell>
          <cell r="BQ578">
            <v>-1551.5</v>
          </cell>
          <cell r="BR578">
            <v>2704.9999999850988</v>
          </cell>
          <cell r="BS578">
            <v>38.700000000186265</v>
          </cell>
          <cell r="BT578">
            <v>146.20000000018626</v>
          </cell>
          <cell r="BU578">
            <v>852.5</v>
          </cell>
          <cell r="BV578">
            <v>723.20000000018626</v>
          </cell>
          <cell r="BW578">
            <v>-94.900000000372529</v>
          </cell>
          <cell r="BX578">
            <v>205</v>
          </cell>
          <cell r="BY578">
            <v>224.20000000018626</v>
          </cell>
          <cell r="BZ578">
            <v>0</v>
          </cell>
          <cell r="CA578">
            <v>306.59999999962747</v>
          </cell>
          <cell r="CB578">
            <v>0</v>
          </cell>
          <cell r="CC578">
            <v>303.5</v>
          </cell>
          <cell r="CD578">
            <v>0</v>
          </cell>
          <cell r="CE578">
            <v>1269.6999999880791</v>
          </cell>
          <cell r="CF578">
            <v>0</v>
          </cell>
          <cell r="CG578">
            <v>202.5</v>
          </cell>
          <cell r="CH578">
            <v>330.29999999981374</v>
          </cell>
          <cell r="CI578">
            <v>205.20000000018626</v>
          </cell>
          <cell r="CJ578">
            <v>-2</v>
          </cell>
          <cell r="CK578">
            <v>0</v>
          </cell>
          <cell r="CL578">
            <v>0</v>
          </cell>
          <cell r="CM578">
            <v>0</v>
          </cell>
          <cell r="CN578">
            <v>81</v>
          </cell>
          <cell r="CO578">
            <v>0</v>
          </cell>
          <cell r="CP578">
            <v>452.70000000018626</v>
          </cell>
          <cell r="CQ578">
            <v>0</v>
          </cell>
          <cell r="CR578">
            <v>2480.2999999970198</v>
          </cell>
          <cell r="CS578">
            <v>0</v>
          </cell>
          <cell r="CT578">
            <v>0</v>
          </cell>
          <cell r="CU578">
            <v>513.79999999981374</v>
          </cell>
          <cell r="CV578">
            <v>1035.2999999998137</v>
          </cell>
          <cell r="CW578">
            <v>206.19999999925494</v>
          </cell>
          <cell r="CX578">
            <v>14.5</v>
          </cell>
          <cell r="CY578">
            <v>0</v>
          </cell>
          <cell r="CZ578">
            <v>0</v>
          </cell>
          <cell r="DA578">
            <v>202.20000000018626</v>
          </cell>
          <cell r="DB578">
            <v>0</v>
          </cell>
          <cell r="DC578">
            <v>321.79999999981374</v>
          </cell>
          <cell r="DD578">
            <v>186.5</v>
          </cell>
          <cell r="DE578">
            <v>5427.9000000059605</v>
          </cell>
          <cell r="DF578">
            <v>-85</v>
          </cell>
          <cell r="DG578">
            <v>819.5</v>
          </cell>
          <cell r="DH578">
            <v>1453.5</v>
          </cell>
          <cell r="DI578">
            <v>1545.4000000003725</v>
          </cell>
          <cell r="DJ578">
            <v>619.29999999981374</v>
          </cell>
          <cell r="DK578">
            <v>186.29999999981374</v>
          </cell>
          <cell r="DL578">
            <v>0</v>
          </cell>
          <cell r="DM578">
            <v>297.20000000018626</v>
          </cell>
          <cell r="DN578">
            <v>0</v>
          </cell>
          <cell r="DO578">
            <v>400</v>
          </cell>
          <cell r="DP578">
            <v>89.700000000186265</v>
          </cell>
          <cell r="DQ578">
            <v>102</v>
          </cell>
          <cell r="DR578">
            <v>0</v>
          </cell>
          <cell r="DS578">
            <v>0</v>
          </cell>
          <cell r="DT578">
            <v>0</v>
          </cell>
          <cell r="DU578">
            <v>0</v>
          </cell>
          <cell r="DV578">
            <v>0</v>
          </cell>
          <cell r="DW578">
            <v>0</v>
          </cell>
          <cell r="DX578">
            <v>0</v>
          </cell>
          <cell r="DY578">
            <v>0</v>
          </cell>
          <cell r="DZ578">
            <v>0</v>
          </cell>
          <cell r="EA578">
            <v>0</v>
          </cell>
          <cell r="EB578">
            <v>0</v>
          </cell>
          <cell r="EC578">
            <v>0</v>
          </cell>
          <cell r="ED578">
            <v>0</v>
          </cell>
        </row>
        <row r="579">
          <cell r="F579">
            <v>10548.900000000373</v>
          </cell>
          <cell r="G579">
            <v>1405.7000000001863</v>
          </cell>
          <cell r="H579">
            <v>3768.1999999992549</v>
          </cell>
          <cell r="I579">
            <v>2190</v>
          </cell>
          <cell r="J579">
            <v>2742.089999999851</v>
          </cell>
          <cell r="K579">
            <v>3409.7999999988824</v>
          </cell>
          <cell r="L579">
            <v>-843</v>
          </cell>
          <cell r="M579">
            <v>-5422</v>
          </cell>
          <cell r="N579">
            <v>-1517.7000000001863</v>
          </cell>
          <cell r="O579">
            <v>2495.4999999990687</v>
          </cell>
          <cell r="P579">
            <v>6065.4000000003725</v>
          </cell>
          <cell r="Q579">
            <v>4695.6999999992549</v>
          </cell>
          <cell r="R579">
            <v>21104.299999989569</v>
          </cell>
          <cell r="S579">
            <v>4736</v>
          </cell>
          <cell r="T579">
            <v>4312.7999999998137</v>
          </cell>
          <cell r="U579">
            <v>3506.8000000007451</v>
          </cell>
          <cell r="V579">
            <v>2046.9999999995343</v>
          </cell>
          <cell r="W579">
            <v>826.99999999906868</v>
          </cell>
          <cell r="X579">
            <v>659.70000000018626</v>
          </cell>
          <cell r="Y579">
            <v>-1364.9000000003725</v>
          </cell>
          <cell r="Z579">
            <v>-2516.5999999996275</v>
          </cell>
          <cell r="AA579">
            <v>-76.599999999627471</v>
          </cell>
          <cell r="AB579">
            <v>1335.5999999996275</v>
          </cell>
          <cell r="AC579">
            <v>2972.4000000003725</v>
          </cell>
          <cell r="AD579">
            <v>4665.0999999996275</v>
          </cell>
          <cell r="AE579">
            <v>27113.859999999404</v>
          </cell>
          <cell r="AF579">
            <v>8022.5999999996275</v>
          </cell>
          <cell r="AG579">
            <v>4678.0999999996275</v>
          </cell>
          <cell r="AH579">
            <v>4084.9000000003725</v>
          </cell>
          <cell r="AI579">
            <v>3316.0000000009313</v>
          </cell>
          <cell r="AJ579">
            <v>693.10000000055879</v>
          </cell>
          <cell r="AK579">
            <v>236.79999999888241</v>
          </cell>
          <cell r="AL579">
            <v>-1337.9999999990687</v>
          </cell>
          <cell r="AM579">
            <v>-2405.2999999998137</v>
          </cell>
          <cell r="AN579">
            <v>-565.14000000059605</v>
          </cell>
          <cell r="AO579">
            <v>2688.4999999990687</v>
          </cell>
          <cell r="AP579">
            <v>3051.8999999994412</v>
          </cell>
          <cell r="AQ579">
            <v>4650.3999999994412</v>
          </cell>
          <cell r="AR579">
            <v>25059.240000009537</v>
          </cell>
          <cell r="AS579">
            <v>6074.4000000003725</v>
          </cell>
          <cell r="AT579">
            <v>4713.0999999996275</v>
          </cell>
          <cell r="AU579">
            <v>3989.7000000011176</v>
          </cell>
          <cell r="AV579">
            <v>2579.3999999985099</v>
          </cell>
          <cell r="AW579">
            <v>394.13999999966472</v>
          </cell>
          <cell r="AX579">
            <v>488.90000000037253</v>
          </cell>
          <cell r="AY579">
            <v>-1193.0000000009313</v>
          </cell>
          <cell r="AZ579">
            <v>-2850.2000000001863</v>
          </cell>
          <cell r="BA579">
            <v>132.59999999962747</v>
          </cell>
          <cell r="BB579">
            <v>1451.7999999998137</v>
          </cell>
          <cell r="BC579">
            <v>4068.6999999992549</v>
          </cell>
          <cell r="BD579">
            <v>5209.7000000001863</v>
          </cell>
          <cell r="BE579">
            <v>27232.59999999404</v>
          </cell>
          <cell r="BF579">
            <v>5766.7999999998137</v>
          </cell>
          <cell r="BG579">
            <v>6251.7000000001863</v>
          </cell>
          <cell r="BH579">
            <v>3127</v>
          </cell>
          <cell r="BI579">
            <v>3953.0999999996275</v>
          </cell>
          <cell r="BJ579">
            <v>-561.60000000055879</v>
          </cell>
          <cell r="BK579">
            <v>-939.69999999925494</v>
          </cell>
          <cell r="BL579">
            <v>-556.80000000074506</v>
          </cell>
          <cell r="BM579">
            <v>-2253.5</v>
          </cell>
          <cell r="BN579">
            <v>900.00000000093132</v>
          </cell>
          <cell r="BO579">
            <v>2855.7000000001863</v>
          </cell>
          <cell r="BP579">
            <v>4243.7000000001863</v>
          </cell>
          <cell r="BQ579">
            <v>4446.1999999992549</v>
          </cell>
          <cell r="BR579">
            <v>3397.6000000014901</v>
          </cell>
          <cell r="BS579">
            <v>1060.5999999996275</v>
          </cell>
          <cell r="BT579">
            <v>1109.5999999996275</v>
          </cell>
          <cell r="BU579">
            <v>1788.2000000001863</v>
          </cell>
          <cell r="BV579">
            <v>2126.1000000000931</v>
          </cell>
          <cell r="BW579">
            <v>-365.8000000002794</v>
          </cell>
          <cell r="BX579">
            <v>-231.29999999981374</v>
          </cell>
          <cell r="BY579">
            <v>-746.70000000018626</v>
          </cell>
          <cell r="BZ579">
            <v>-1284.7000000001863</v>
          </cell>
          <cell r="CA579">
            <v>168.29999999981374</v>
          </cell>
          <cell r="CB579">
            <v>212.29999999981374</v>
          </cell>
          <cell r="CC579">
            <v>496</v>
          </cell>
          <cell r="CD579">
            <v>-935.00000000046566</v>
          </cell>
          <cell r="CE579">
            <v>-453.69999998807907</v>
          </cell>
          <cell r="CF579">
            <v>-280.59999999962747</v>
          </cell>
          <cell r="CG579">
            <v>586.90000000037253</v>
          </cell>
          <cell r="CH579">
            <v>1811.1000000005588</v>
          </cell>
          <cell r="CI579">
            <v>2068.8999999999069</v>
          </cell>
          <cell r="CJ579">
            <v>-30.5</v>
          </cell>
          <cell r="CK579">
            <v>93.5</v>
          </cell>
          <cell r="CL579">
            <v>-861.10000000055879</v>
          </cell>
          <cell r="CM579">
            <v>-1386.7000000001863</v>
          </cell>
          <cell r="CN579">
            <v>-1254.9000000003725</v>
          </cell>
          <cell r="CO579">
            <v>331.40000000037253</v>
          </cell>
          <cell r="CP579">
            <v>-210.89999999990687</v>
          </cell>
          <cell r="CQ579">
            <v>-1320.7999999998137</v>
          </cell>
          <cell r="CR579">
            <v>3420.8000000044703</v>
          </cell>
          <cell r="CS579">
            <v>-225</v>
          </cell>
          <cell r="CT579">
            <v>442.5</v>
          </cell>
          <cell r="CU579">
            <v>1838.5999999996275</v>
          </cell>
          <cell r="CV579">
            <v>2528.7000000001863</v>
          </cell>
          <cell r="CW579">
            <v>48</v>
          </cell>
          <cell r="CX579">
            <v>-666.29999999981374</v>
          </cell>
          <cell r="CY579">
            <v>-205</v>
          </cell>
          <cell r="CZ579">
            <v>-284.79999999981374</v>
          </cell>
          <cell r="DA579">
            <v>-268.90000000037253</v>
          </cell>
          <cell r="DB579">
            <v>399.89999999944121</v>
          </cell>
          <cell r="DC579">
            <v>729.8000000002794</v>
          </cell>
          <cell r="DD579">
            <v>-916.70000000018626</v>
          </cell>
          <cell r="DE579">
            <v>4474.7999999895692</v>
          </cell>
          <cell r="DF579">
            <v>96.299999999813735</v>
          </cell>
          <cell r="DG579">
            <v>1165.0999999996275</v>
          </cell>
          <cell r="DH579">
            <v>1281.2999999998137</v>
          </cell>
          <cell r="DI579">
            <v>1966.1000000000931</v>
          </cell>
          <cell r="DJ579">
            <v>520.20000000018626</v>
          </cell>
          <cell r="DK579">
            <v>501.09999999962747</v>
          </cell>
          <cell r="DL579">
            <v>199.70000000018626</v>
          </cell>
          <cell r="DM579">
            <v>-336.09999999962747</v>
          </cell>
          <cell r="DN579">
            <v>560.09999999962747</v>
          </cell>
          <cell r="DO579">
            <v>646.20000000018626</v>
          </cell>
          <cell r="DP579">
            <v>-839</v>
          </cell>
          <cell r="DQ579">
            <v>-1286.2000000001863</v>
          </cell>
          <cell r="DR579">
            <v>2752.8800000026822</v>
          </cell>
          <cell r="DS579">
            <v>2.7000000001862645</v>
          </cell>
          <cell r="DT579">
            <v>676.20000000018626</v>
          </cell>
          <cell r="DU579">
            <v>-251.09999999962747</v>
          </cell>
          <cell r="DV579">
            <v>549.79999999981374</v>
          </cell>
          <cell r="DW579">
            <v>18.580000000074506</v>
          </cell>
          <cell r="DX579">
            <v>248.5</v>
          </cell>
          <cell r="DY579">
            <v>-48.5</v>
          </cell>
          <cell r="DZ579">
            <v>48.700000000186265</v>
          </cell>
          <cell r="EA579">
            <v>881.39999999944121</v>
          </cell>
          <cell r="EB579">
            <v>282.59999999962747</v>
          </cell>
          <cell r="EC579">
            <v>-3</v>
          </cell>
          <cell r="ED579">
            <v>347</v>
          </cell>
        </row>
        <row r="580">
          <cell r="F580">
            <v>1320.6500000001397</v>
          </cell>
          <cell r="G580">
            <v>1244.7999999998137</v>
          </cell>
          <cell r="H580">
            <v>955.61000000010245</v>
          </cell>
          <cell r="I580">
            <v>299.4800000002142</v>
          </cell>
          <cell r="J580">
            <v>79.550000000046566</v>
          </cell>
          <cell r="K580">
            <v>85.310000000055879</v>
          </cell>
          <cell r="L580">
            <v>-470.02000000001863</v>
          </cell>
          <cell r="M580">
            <v>-756.79999999981374</v>
          </cell>
          <cell r="N580">
            <v>281.13999999966472</v>
          </cell>
          <cell r="O580">
            <v>488.09000000008382</v>
          </cell>
          <cell r="P580">
            <v>1022.7500000002328</v>
          </cell>
          <cell r="Q580">
            <v>628.39999999990687</v>
          </cell>
          <cell r="R580">
            <v>7192.6900000013411</v>
          </cell>
          <cell r="S580">
            <v>1101.6999999997206</v>
          </cell>
          <cell r="T580">
            <v>1393.3400000000838</v>
          </cell>
          <cell r="U580">
            <v>1141.3000000000466</v>
          </cell>
          <cell r="V580">
            <v>847.18999999994412</v>
          </cell>
          <cell r="W580">
            <v>-262.01000000000931</v>
          </cell>
          <cell r="X580">
            <v>10.859999999869615</v>
          </cell>
          <cell r="Y580">
            <v>-288</v>
          </cell>
          <cell r="Z580">
            <v>-68.700000000186265</v>
          </cell>
          <cell r="AA580">
            <v>528.1999999997206</v>
          </cell>
          <cell r="AB580">
            <v>702.83999999985099</v>
          </cell>
          <cell r="AC580">
            <v>1211.7700000000186</v>
          </cell>
          <cell r="AD580">
            <v>874.20000000018626</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0</v>
          </cell>
          <cell r="CB580">
            <v>0</v>
          </cell>
          <cell r="CC580">
            <v>0</v>
          </cell>
          <cell r="CD580">
            <v>0</v>
          </cell>
          <cell r="CE580">
            <v>0</v>
          </cell>
          <cell r="CF580">
            <v>0</v>
          </cell>
          <cell r="CG580">
            <v>0</v>
          </cell>
          <cell r="CH580">
            <v>0</v>
          </cell>
          <cell r="CI580">
            <v>0</v>
          </cell>
          <cell r="CJ580">
            <v>0</v>
          </cell>
          <cell r="CK580">
            <v>0</v>
          </cell>
          <cell r="CL580">
            <v>0</v>
          </cell>
          <cell r="CM580">
            <v>0</v>
          </cell>
          <cell r="CN580">
            <v>0</v>
          </cell>
          <cell r="CO580">
            <v>0</v>
          </cell>
          <cell r="CP580">
            <v>0</v>
          </cell>
          <cell r="CQ580">
            <v>0</v>
          </cell>
          <cell r="CR580">
            <v>0</v>
          </cell>
          <cell r="CS580">
            <v>0</v>
          </cell>
          <cell r="CT580">
            <v>0</v>
          </cell>
          <cell r="CU580">
            <v>0</v>
          </cell>
          <cell r="CV580">
            <v>0</v>
          </cell>
          <cell r="CW580">
            <v>0</v>
          </cell>
          <cell r="CX580">
            <v>0</v>
          </cell>
          <cell r="CY580">
            <v>0</v>
          </cell>
          <cell r="CZ580">
            <v>0</v>
          </cell>
          <cell r="DA580">
            <v>0</v>
          </cell>
          <cell r="DB580">
            <v>0</v>
          </cell>
          <cell r="DC580">
            <v>0</v>
          </cell>
          <cell r="DD580">
            <v>0</v>
          </cell>
          <cell r="DE580">
            <v>0</v>
          </cell>
          <cell r="DF580">
            <v>0</v>
          </cell>
          <cell r="DG580">
            <v>0</v>
          </cell>
          <cell r="DH580">
            <v>0</v>
          </cell>
          <cell r="DI580">
            <v>0</v>
          </cell>
          <cell r="DJ580">
            <v>0</v>
          </cell>
          <cell r="DK580">
            <v>0</v>
          </cell>
          <cell r="DL580">
            <v>0</v>
          </cell>
          <cell r="DM580">
            <v>0</v>
          </cell>
          <cell r="DN580">
            <v>0</v>
          </cell>
          <cell r="DO580">
            <v>0</v>
          </cell>
          <cell r="DP580">
            <v>0</v>
          </cell>
          <cell r="DQ580">
            <v>0</v>
          </cell>
          <cell r="DR580">
            <v>0</v>
          </cell>
          <cell r="DS580">
            <v>0</v>
          </cell>
          <cell r="DT580">
            <v>0</v>
          </cell>
          <cell r="DU580">
            <v>0</v>
          </cell>
          <cell r="DV580">
            <v>0</v>
          </cell>
          <cell r="DW580">
            <v>0</v>
          </cell>
          <cell r="DX580">
            <v>0</v>
          </cell>
          <cell r="DY580">
            <v>0</v>
          </cell>
          <cell r="DZ580">
            <v>0</v>
          </cell>
          <cell r="EA580">
            <v>0</v>
          </cell>
          <cell r="EB580">
            <v>0</v>
          </cell>
          <cell r="EC580">
            <v>0</v>
          </cell>
          <cell r="ED580">
            <v>0</v>
          </cell>
        </row>
        <row r="581">
          <cell r="F581">
            <v>5298.2000000001863</v>
          </cell>
          <cell r="G581">
            <v>2626.2000000001863</v>
          </cell>
          <cell r="H581">
            <v>1076.6999999999534</v>
          </cell>
          <cell r="I581">
            <v>111.69999999995343</v>
          </cell>
          <cell r="J581">
            <v>0</v>
          </cell>
          <cell r="K581">
            <v>0</v>
          </cell>
          <cell r="L581">
            <v>0</v>
          </cell>
          <cell r="M581">
            <v>0</v>
          </cell>
          <cell r="N581">
            <v>0</v>
          </cell>
          <cell r="O581">
            <v>1572.2999999998137</v>
          </cell>
          <cell r="P581">
            <v>2505.2000000001863</v>
          </cell>
          <cell r="Q581">
            <v>9001.2999999998137</v>
          </cell>
          <cell r="R581">
            <v>15826.90000000596</v>
          </cell>
          <cell r="S581">
            <v>4963.7999999998137</v>
          </cell>
          <cell r="T581">
            <v>1984.2999999998137</v>
          </cell>
          <cell r="U581">
            <v>1082.1999999999534</v>
          </cell>
          <cell r="V581">
            <v>111.39999999990687</v>
          </cell>
          <cell r="W581">
            <v>0</v>
          </cell>
          <cell r="X581">
            <v>0</v>
          </cell>
          <cell r="Y581">
            <v>0</v>
          </cell>
          <cell r="Z581">
            <v>0</v>
          </cell>
          <cell r="AA581">
            <v>103.79999999981374</v>
          </cell>
          <cell r="AB581">
            <v>1791.5999999996275</v>
          </cell>
          <cell r="AC581">
            <v>2766.7999999998137</v>
          </cell>
          <cell r="AD581">
            <v>3023</v>
          </cell>
          <cell r="AE581">
            <v>1480.1999999992549</v>
          </cell>
          <cell r="AF581">
            <v>1220</v>
          </cell>
          <cell r="AG581">
            <v>148.79999999981374</v>
          </cell>
          <cell r="AH581">
            <v>111.4000000001397</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20287.60000000149</v>
          </cell>
          <cell r="BS581">
            <v>5098.2999999998137</v>
          </cell>
          <cell r="BT581">
            <v>2003.2999999998137</v>
          </cell>
          <cell r="BU581">
            <v>673</v>
          </cell>
          <cell r="BV581">
            <v>104.69999999995343</v>
          </cell>
          <cell r="BW581">
            <v>0</v>
          </cell>
          <cell r="BX581">
            <v>0</v>
          </cell>
          <cell r="BY581">
            <v>0</v>
          </cell>
          <cell r="BZ581">
            <v>0</v>
          </cell>
          <cell r="CA581">
            <v>67</v>
          </cell>
          <cell r="CB581">
            <v>2053</v>
          </cell>
          <cell r="CC581">
            <v>1847</v>
          </cell>
          <cell r="CD581">
            <v>8441.2999999998137</v>
          </cell>
          <cell r="CE581">
            <v>19740.900000002235</v>
          </cell>
          <cell r="CF581">
            <v>4953.2000000001863</v>
          </cell>
          <cell r="CG581">
            <v>2009.7999999998137</v>
          </cell>
          <cell r="CH581">
            <v>677.80000000004657</v>
          </cell>
          <cell r="CI581">
            <v>0</v>
          </cell>
          <cell r="CJ581">
            <v>0</v>
          </cell>
          <cell r="CK581">
            <v>0</v>
          </cell>
          <cell r="CL581">
            <v>0</v>
          </cell>
          <cell r="CM581">
            <v>0</v>
          </cell>
          <cell r="CN581">
            <v>0.70000000018626451</v>
          </cell>
          <cell r="CO581">
            <v>1788.2999999998137</v>
          </cell>
          <cell r="CP581">
            <v>1834.7999999998137</v>
          </cell>
          <cell r="CQ581">
            <v>8476.2999999998137</v>
          </cell>
          <cell r="CR581">
            <v>19117.500000003725</v>
          </cell>
          <cell r="CS581">
            <v>4515.7000000001863</v>
          </cell>
          <cell r="CT581">
            <v>2011.2999999998137</v>
          </cell>
          <cell r="CU581">
            <v>555.29999999981374</v>
          </cell>
          <cell r="CV581">
            <v>0</v>
          </cell>
          <cell r="CW581">
            <v>0</v>
          </cell>
          <cell r="CX581">
            <v>0</v>
          </cell>
          <cell r="CY581">
            <v>0</v>
          </cell>
          <cell r="CZ581">
            <v>0</v>
          </cell>
          <cell r="DA581">
            <v>103.70000000018626</v>
          </cell>
          <cell r="DB581">
            <v>1915.2000000001863</v>
          </cell>
          <cell r="DC581">
            <v>1717.7999999998137</v>
          </cell>
          <cell r="DD581">
            <v>8298.5</v>
          </cell>
          <cell r="DE581">
            <v>8480.8999999985099</v>
          </cell>
          <cell r="DF581">
            <v>3885.4000000003725</v>
          </cell>
          <cell r="DG581">
            <v>2090.5</v>
          </cell>
          <cell r="DH581">
            <v>786.5</v>
          </cell>
          <cell r="DI581">
            <v>0</v>
          </cell>
          <cell r="DJ581">
            <v>0</v>
          </cell>
          <cell r="DK581">
            <v>0</v>
          </cell>
          <cell r="DL581">
            <v>0</v>
          </cell>
          <cell r="DM581">
            <v>0</v>
          </cell>
          <cell r="DN581">
            <v>0</v>
          </cell>
          <cell r="DO581">
            <v>886.79999999981374</v>
          </cell>
          <cell r="DP581">
            <v>0</v>
          </cell>
          <cell r="DQ581">
            <v>831.70000000018626</v>
          </cell>
          <cell r="DR581">
            <v>1221.9000000022352</v>
          </cell>
          <cell r="DS581">
            <v>0</v>
          </cell>
          <cell r="DT581">
            <v>0</v>
          </cell>
          <cell r="DU581">
            <v>112.10000000009313</v>
          </cell>
          <cell r="DV581">
            <v>0</v>
          </cell>
          <cell r="DW581">
            <v>0</v>
          </cell>
          <cell r="DX581">
            <v>0</v>
          </cell>
          <cell r="DY581">
            <v>0</v>
          </cell>
          <cell r="DZ581">
            <v>0</v>
          </cell>
          <cell r="EA581">
            <v>0</v>
          </cell>
          <cell r="EB581">
            <v>952</v>
          </cell>
          <cell r="EC581">
            <v>0</v>
          </cell>
          <cell r="ED581">
            <v>157.79999999981374</v>
          </cell>
        </row>
        <row r="582">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0</v>
          </cell>
          <cell r="CB582">
            <v>0</v>
          </cell>
          <cell r="CC582">
            <v>0</v>
          </cell>
          <cell r="CD582">
            <v>0</v>
          </cell>
          <cell r="CE582">
            <v>0</v>
          </cell>
          <cell r="CF582">
            <v>0</v>
          </cell>
          <cell r="CG582">
            <v>0</v>
          </cell>
          <cell r="CH582">
            <v>0</v>
          </cell>
          <cell r="CI582">
            <v>0</v>
          </cell>
          <cell r="CJ582">
            <v>0</v>
          </cell>
          <cell r="CK582">
            <v>0</v>
          </cell>
          <cell r="CL582">
            <v>0</v>
          </cell>
          <cell r="CM582">
            <v>0</v>
          </cell>
          <cell r="CN582">
            <v>0</v>
          </cell>
          <cell r="CO582">
            <v>0</v>
          </cell>
          <cell r="CP582">
            <v>0</v>
          </cell>
          <cell r="CQ582">
            <v>0</v>
          </cell>
          <cell r="CR582">
            <v>0</v>
          </cell>
          <cell r="CS582">
            <v>0</v>
          </cell>
          <cell r="CT582">
            <v>0</v>
          </cell>
          <cell r="CU582">
            <v>0</v>
          </cell>
          <cell r="CV582">
            <v>0</v>
          </cell>
          <cell r="CW582">
            <v>0</v>
          </cell>
          <cell r="CX582">
            <v>0</v>
          </cell>
          <cell r="CY582">
            <v>0</v>
          </cell>
          <cell r="CZ582">
            <v>0</v>
          </cell>
          <cell r="DA582">
            <v>0</v>
          </cell>
          <cell r="DB582">
            <v>0</v>
          </cell>
          <cell r="DC582">
            <v>0</v>
          </cell>
          <cell r="DD582">
            <v>0</v>
          </cell>
          <cell r="DE582">
            <v>0</v>
          </cell>
          <cell r="DF582">
            <v>0</v>
          </cell>
          <cell r="DG582">
            <v>0</v>
          </cell>
          <cell r="DH582">
            <v>0</v>
          </cell>
          <cell r="DI582">
            <v>0</v>
          </cell>
          <cell r="DJ582">
            <v>0</v>
          </cell>
          <cell r="DK582">
            <v>0</v>
          </cell>
          <cell r="DL582">
            <v>0</v>
          </cell>
          <cell r="DM582">
            <v>0</v>
          </cell>
          <cell r="DN582">
            <v>0</v>
          </cell>
          <cell r="DO582">
            <v>0</v>
          </cell>
          <cell r="DP582">
            <v>0</v>
          </cell>
          <cell r="DQ582">
            <v>0</v>
          </cell>
          <cell r="DR582">
            <v>0</v>
          </cell>
          <cell r="DS582">
            <v>0</v>
          </cell>
          <cell r="DT582">
            <v>0</v>
          </cell>
          <cell r="DU582">
            <v>0</v>
          </cell>
          <cell r="DV582">
            <v>0</v>
          </cell>
          <cell r="DW582">
            <v>0</v>
          </cell>
          <cell r="DX582">
            <v>0</v>
          </cell>
          <cell r="DY582">
            <v>0</v>
          </cell>
          <cell r="DZ582">
            <v>0</v>
          </cell>
          <cell r="EA582">
            <v>0</v>
          </cell>
          <cell r="EB582">
            <v>0</v>
          </cell>
          <cell r="EC582">
            <v>0</v>
          </cell>
          <cell r="ED582">
            <v>0</v>
          </cell>
        </row>
        <row r="583">
          <cell r="F583">
            <v>680.5</v>
          </cell>
          <cell r="G583">
            <v>21.099999999860302</v>
          </cell>
          <cell r="H583">
            <v>822</v>
          </cell>
          <cell r="I583">
            <v>708</v>
          </cell>
          <cell r="J583">
            <v>0</v>
          </cell>
          <cell r="K583">
            <v>240.70000000006985</v>
          </cell>
          <cell r="L583">
            <v>159.79999999981374</v>
          </cell>
          <cell r="M583">
            <v>-60.5</v>
          </cell>
          <cell r="N583">
            <v>395.20000000018626</v>
          </cell>
          <cell r="O583">
            <v>134.39999999990687</v>
          </cell>
          <cell r="P583">
            <v>210</v>
          </cell>
          <cell r="Q583">
            <v>606</v>
          </cell>
          <cell r="R583">
            <v>4461.0350000038743</v>
          </cell>
          <cell r="S583">
            <v>1700.7000000001863</v>
          </cell>
          <cell r="T583">
            <v>571.5</v>
          </cell>
          <cell r="U583">
            <v>1183</v>
          </cell>
          <cell r="V583">
            <v>140.29999999981374</v>
          </cell>
          <cell r="W583">
            <v>0</v>
          </cell>
          <cell r="X583">
            <v>40.735000000000582</v>
          </cell>
          <cell r="Y583">
            <v>161.20000000018626</v>
          </cell>
          <cell r="Z583">
            <v>3</v>
          </cell>
          <cell r="AA583">
            <v>445.20000000018626</v>
          </cell>
          <cell r="AB583">
            <v>52.100000000093132</v>
          </cell>
          <cell r="AC583">
            <v>10.399999999906868</v>
          </cell>
          <cell r="AD583">
            <v>152.9000000001397</v>
          </cell>
          <cell r="AE583">
            <v>3973.4000000022352</v>
          </cell>
          <cell r="AF583">
            <v>439.39999999990687</v>
          </cell>
          <cell r="AG583">
            <v>598.80000000004657</v>
          </cell>
          <cell r="AH583">
            <v>1173</v>
          </cell>
          <cell r="AI583">
            <v>935</v>
          </cell>
          <cell r="AJ583">
            <v>0</v>
          </cell>
          <cell r="AK583">
            <v>0</v>
          </cell>
          <cell r="AL583">
            <v>92.799999999813735</v>
          </cell>
          <cell r="AM583">
            <v>46.5</v>
          </cell>
          <cell r="AN583">
            <v>205.5</v>
          </cell>
          <cell r="AO583">
            <v>218.4000000001397</v>
          </cell>
          <cell r="AP583">
            <v>300.39999999990687</v>
          </cell>
          <cell r="AQ583">
            <v>-36.399999999906868</v>
          </cell>
          <cell r="AR583">
            <v>3697.9100000038743</v>
          </cell>
          <cell r="AS583">
            <v>401.20000000018626</v>
          </cell>
          <cell r="AT583">
            <v>-33.899999999906868</v>
          </cell>
          <cell r="AU583">
            <v>924</v>
          </cell>
          <cell r="AV583">
            <v>872.70000000018626</v>
          </cell>
          <cell r="AW583">
            <v>14.659999999988941</v>
          </cell>
          <cell r="AX583">
            <v>225.84999999997672</v>
          </cell>
          <cell r="AY583">
            <v>223</v>
          </cell>
          <cell r="AZ583">
            <v>51.5</v>
          </cell>
          <cell r="BA583">
            <v>584.40000000037253</v>
          </cell>
          <cell r="BB583">
            <v>209.10000000009313</v>
          </cell>
          <cell r="BC583">
            <v>332.10000000009313</v>
          </cell>
          <cell r="BD583">
            <v>-106.69999999995343</v>
          </cell>
          <cell r="BE583">
            <v>3488.6200000010431</v>
          </cell>
          <cell r="BF583">
            <v>394.5</v>
          </cell>
          <cell r="BG583">
            <v>26.199999999953434</v>
          </cell>
          <cell r="BH583">
            <v>1245.2999999998137</v>
          </cell>
          <cell r="BI583">
            <v>891.40000000037253</v>
          </cell>
          <cell r="BJ583">
            <v>48.919999999998254</v>
          </cell>
          <cell r="BK583">
            <v>-157.89999999990687</v>
          </cell>
          <cell r="BL583">
            <v>339.79999999981374</v>
          </cell>
          <cell r="BM583">
            <v>-80.299999999813735</v>
          </cell>
          <cell r="BN583">
            <v>437.29999999981374</v>
          </cell>
          <cell r="BO583">
            <v>241</v>
          </cell>
          <cell r="BP583">
            <v>116.40000000002328</v>
          </cell>
          <cell r="BQ583">
            <v>-14</v>
          </cell>
          <cell r="BR583">
            <v>2132.9399999976158</v>
          </cell>
          <cell r="BS583">
            <v>228.69999999995343</v>
          </cell>
          <cell r="BT583">
            <v>-81.600000000093132</v>
          </cell>
          <cell r="BU583">
            <v>632.40000000037253</v>
          </cell>
          <cell r="BV583">
            <v>699.89999999990687</v>
          </cell>
          <cell r="BW583">
            <v>0</v>
          </cell>
          <cell r="BX583">
            <v>236.59999999997672</v>
          </cell>
          <cell r="BY583">
            <v>-114.80000000004657</v>
          </cell>
          <cell r="BZ583">
            <v>-19.200000000186265</v>
          </cell>
          <cell r="CA583">
            <v>339.20000000018626</v>
          </cell>
          <cell r="CB583">
            <v>78.299999999813735</v>
          </cell>
          <cell r="CC583">
            <v>133.43999999994412</v>
          </cell>
          <cell r="CD583">
            <v>0</v>
          </cell>
          <cell r="CE583">
            <v>4649.1399999987334</v>
          </cell>
          <cell r="CF583">
            <v>0</v>
          </cell>
          <cell r="CG583">
            <v>-101.70000000018626</v>
          </cell>
          <cell r="CH583">
            <v>136</v>
          </cell>
          <cell r="CI583">
            <v>1078.5</v>
          </cell>
          <cell r="CJ583">
            <v>0</v>
          </cell>
          <cell r="CK583">
            <v>3645.6399999998976</v>
          </cell>
          <cell r="CL583">
            <v>-100.89999999990687</v>
          </cell>
          <cell r="CM583">
            <v>4.5</v>
          </cell>
          <cell r="CN583">
            <v>156.59999999962747</v>
          </cell>
          <cell r="CO583">
            <v>-25.800000000046566</v>
          </cell>
          <cell r="CP583">
            <v>57.100000000093132</v>
          </cell>
          <cell r="CQ583">
            <v>-200.80000000004657</v>
          </cell>
          <cell r="CR583">
            <v>1257.25</v>
          </cell>
          <cell r="CS583">
            <v>6.4000000001396984</v>
          </cell>
          <cell r="CT583">
            <v>181.39999999990687</v>
          </cell>
          <cell r="CU583">
            <v>-14.799999999813735</v>
          </cell>
          <cell r="CV583">
            <v>725.30000000004657</v>
          </cell>
          <cell r="CW583">
            <v>0</v>
          </cell>
          <cell r="CX583">
            <v>308.25</v>
          </cell>
          <cell r="CY583">
            <v>-128.5</v>
          </cell>
          <cell r="CZ583">
            <v>190.70000000018626</v>
          </cell>
          <cell r="DA583">
            <v>121.40000000037253</v>
          </cell>
          <cell r="DB583">
            <v>6</v>
          </cell>
          <cell r="DC583">
            <v>33.700000000069849</v>
          </cell>
          <cell r="DD583">
            <v>-172.60000000009313</v>
          </cell>
          <cell r="DE583">
            <v>-125.33999999798834</v>
          </cell>
          <cell r="DF583">
            <v>94.300000000046566</v>
          </cell>
          <cell r="DG583">
            <v>36.700000000186265</v>
          </cell>
          <cell r="DH583">
            <v>122.4000000001397</v>
          </cell>
          <cell r="DI583">
            <v>-38.800000000046566</v>
          </cell>
          <cell r="DJ583">
            <v>0</v>
          </cell>
          <cell r="DK583">
            <v>33.460000000020955</v>
          </cell>
          <cell r="DL583">
            <v>73.699999999953434</v>
          </cell>
          <cell r="DM583">
            <v>-160</v>
          </cell>
          <cell r="DN583">
            <v>-231.80000000004657</v>
          </cell>
          <cell r="DO583">
            <v>-55.299999999813735</v>
          </cell>
          <cell r="DP583">
            <v>0</v>
          </cell>
          <cell r="DQ583">
            <v>0</v>
          </cell>
          <cell r="DR583">
            <v>224.69999999925494</v>
          </cell>
          <cell r="DS583">
            <v>0</v>
          </cell>
          <cell r="DT583">
            <v>0</v>
          </cell>
          <cell r="DU583">
            <v>-147.30000000004657</v>
          </cell>
          <cell r="DV583">
            <v>36.900000000139698</v>
          </cell>
          <cell r="DW583">
            <v>0</v>
          </cell>
          <cell r="DX583">
            <v>108.09999999997672</v>
          </cell>
          <cell r="DY583">
            <v>0</v>
          </cell>
          <cell r="DZ583">
            <v>-41</v>
          </cell>
          <cell r="EA583">
            <v>242</v>
          </cell>
          <cell r="EB583">
            <v>26</v>
          </cell>
          <cell r="EC583">
            <v>0</v>
          </cell>
          <cell r="ED583">
            <v>0</v>
          </cell>
        </row>
        <row r="584">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0</v>
          </cell>
          <cell r="CB584">
            <v>0</v>
          </cell>
          <cell r="CC584">
            <v>0</v>
          </cell>
          <cell r="CD584">
            <v>0</v>
          </cell>
          <cell r="CE584">
            <v>0</v>
          </cell>
          <cell r="CF584">
            <v>0</v>
          </cell>
          <cell r="CG584">
            <v>0</v>
          </cell>
          <cell r="CH584">
            <v>0</v>
          </cell>
          <cell r="CI584">
            <v>0</v>
          </cell>
          <cell r="CJ584">
            <v>0</v>
          </cell>
          <cell r="CK584">
            <v>0</v>
          </cell>
          <cell r="CL584">
            <v>0</v>
          </cell>
          <cell r="CM584">
            <v>0</v>
          </cell>
          <cell r="CN584">
            <v>0</v>
          </cell>
          <cell r="CO584">
            <v>0</v>
          </cell>
          <cell r="CP584">
            <v>0</v>
          </cell>
          <cell r="CQ584">
            <v>0</v>
          </cell>
          <cell r="CR584">
            <v>0</v>
          </cell>
          <cell r="CS584">
            <v>0</v>
          </cell>
          <cell r="CT584">
            <v>0</v>
          </cell>
          <cell r="CU584">
            <v>0</v>
          </cell>
          <cell r="CV584">
            <v>0</v>
          </cell>
          <cell r="CW584">
            <v>0</v>
          </cell>
          <cell r="CX584">
            <v>0</v>
          </cell>
          <cell r="CY584">
            <v>0</v>
          </cell>
          <cell r="CZ584">
            <v>0</v>
          </cell>
          <cell r="DA584">
            <v>0</v>
          </cell>
          <cell r="DB584">
            <v>0</v>
          </cell>
          <cell r="DC584">
            <v>0</v>
          </cell>
          <cell r="DD584">
            <v>0</v>
          </cell>
          <cell r="DE584">
            <v>0</v>
          </cell>
          <cell r="DF584">
            <v>0</v>
          </cell>
          <cell r="DG584">
            <v>0</v>
          </cell>
          <cell r="DH584">
            <v>0</v>
          </cell>
          <cell r="DI584">
            <v>0</v>
          </cell>
          <cell r="DJ584">
            <v>0</v>
          </cell>
          <cell r="DK584">
            <v>0</v>
          </cell>
          <cell r="DL584">
            <v>0</v>
          </cell>
          <cell r="DM584">
            <v>0</v>
          </cell>
          <cell r="DN584">
            <v>0</v>
          </cell>
          <cell r="DO584">
            <v>0</v>
          </cell>
          <cell r="DP584">
            <v>0</v>
          </cell>
          <cell r="DQ584">
            <v>0</v>
          </cell>
          <cell r="DR584">
            <v>0</v>
          </cell>
          <cell r="DS584">
            <v>0</v>
          </cell>
          <cell r="DT584">
            <v>0</v>
          </cell>
          <cell r="DU584">
            <v>0</v>
          </cell>
          <cell r="DV584">
            <v>0</v>
          </cell>
          <cell r="DW584">
            <v>0</v>
          </cell>
          <cell r="DX584">
            <v>0</v>
          </cell>
          <cell r="DY584">
            <v>0</v>
          </cell>
          <cell r="DZ584">
            <v>0</v>
          </cell>
          <cell r="EA584">
            <v>0</v>
          </cell>
          <cell r="EB584">
            <v>0</v>
          </cell>
          <cell r="EC584">
            <v>0</v>
          </cell>
          <cell r="ED584">
            <v>0</v>
          </cell>
        </row>
        <row r="585">
          <cell r="F585">
            <v>760.70000000018626</v>
          </cell>
          <cell r="G585">
            <v>518.93900000001304</v>
          </cell>
          <cell r="H585">
            <v>256.9000000001397</v>
          </cell>
          <cell r="I585">
            <v>0</v>
          </cell>
          <cell r="J585">
            <v>0.33599999999933061</v>
          </cell>
          <cell r="K585">
            <v>-161.94200000003912</v>
          </cell>
          <cell r="L585">
            <v>-25.459999999497086</v>
          </cell>
          <cell r="M585">
            <v>-75.785999999847263</v>
          </cell>
          <cell r="N585">
            <v>45.399999999906868</v>
          </cell>
          <cell r="O585">
            <v>49.160000000032596</v>
          </cell>
          <cell r="P585">
            <v>697.77000000001863</v>
          </cell>
          <cell r="Q585">
            <v>485.83699999982491</v>
          </cell>
          <cell r="R585">
            <v>4556.9879999998957</v>
          </cell>
          <cell r="S585">
            <v>767.29999999981374</v>
          </cell>
          <cell r="T585">
            <v>2966.2430000000168</v>
          </cell>
          <cell r="U585">
            <v>474</v>
          </cell>
          <cell r="V585">
            <v>0</v>
          </cell>
          <cell r="W585">
            <v>0</v>
          </cell>
          <cell r="X585">
            <v>-222.27799999993294</v>
          </cell>
          <cell r="Y585">
            <v>28</v>
          </cell>
          <cell r="Z585">
            <v>-47.330000000074506</v>
          </cell>
          <cell r="AA585">
            <v>107.04000000003725</v>
          </cell>
          <cell r="AB585">
            <v>107.46000000019558</v>
          </cell>
          <cell r="AC585">
            <v>376.55299999983981</v>
          </cell>
          <cell r="AD585">
            <v>0</v>
          </cell>
          <cell r="AE585">
            <v>798.67600000090897</v>
          </cell>
          <cell r="AF585">
            <v>0</v>
          </cell>
          <cell r="AG585">
            <v>0</v>
          </cell>
          <cell r="AH585">
            <v>0</v>
          </cell>
          <cell r="AI585">
            <v>0</v>
          </cell>
          <cell r="AJ585">
            <v>0</v>
          </cell>
          <cell r="AK585">
            <v>-252.81899999990128</v>
          </cell>
          <cell r="AL585">
            <v>101.74000000022352</v>
          </cell>
          <cell r="AM585">
            <v>33.879999999888241</v>
          </cell>
          <cell r="AN585">
            <v>414.3550000002142</v>
          </cell>
          <cell r="AO585">
            <v>123.2160000000149</v>
          </cell>
          <cell r="AP585">
            <v>323.10000000009313</v>
          </cell>
          <cell r="AQ585">
            <v>55.203999999997905</v>
          </cell>
          <cell r="AR585">
            <v>1318.9840000011027</v>
          </cell>
          <cell r="AS585">
            <v>63.849999999998545</v>
          </cell>
          <cell r="AT585">
            <v>21.686000000001513</v>
          </cell>
          <cell r="AU585">
            <v>0</v>
          </cell>
          <cell r="AV585">
            <v>0</v>
          </cell>
          <cell r="AW585">
            <v>9.2010000000009313</v>
          </cell>
          <cell r="AX585">
            <v>47.288000000175089</v>
          </cell>
          <cell r="AY585">
            <v>251.41600000020117</v>
          </cell>
          <cell r="AZ585">
            <v>23.760000000242144</v>
          </cell>
          <cell r="BA585">
            <v>213.04599999985658</v>
          </cell>
          <cell r="BB585">
            <v>154.93700000003446</v>
          </cell>
          <cell r="BC585">
            <v>533.79999999981374</v>
          </cell>
          <cell r="BD585">
            <v>0</v>
          </cell>
          <cell r="BE585">
            <v>228.88399999961257</v>
          </cell>
          <cell r="BF585">
            <v>-30.863000000001193</v>
          </cell>
          <cell r="BG585">
            <v>-24.072000000000116</v>
          </cell>
          <cell r="BH585">
            <v>0</v>
          </cell>
          <cell r="BI585">
            <v>0</v>
          </cell>
          <cell r="BJ585">
            <v>0</v>
          </cell>
          <cell r="BK585">
            <v>-368.70299999997951</v>
          </cell>
          <cell r="BL585">
            <v>95.084999999962747</v>
          </cell>
          <cell r="BM585">
            <v>120.99000000022352</v>
          </cell>
          <cell r="BN585">
            <v>415.15999999991618</v>
          </cell>
          <cell r="BO585">
            <v>-109.03999999992084</v>
          </cell>
          <cell r="BP585">
            <v>130.3269999998156</v>
          </cell>
          <cell r="BQ585">
            <v>0</v>
          </cell>
          <cell r="BR585">
            <v>126.93300000205636</v>
          </cell>
          <cell r="BS585">
            <v>30.302999999999884</v>
          </cell>
          <cell r="BT585">
            <v>0</v>
          </cell>
          <cell r="BU585">
            <v>0</v>
          </cell>
          <cell r="BV585">
            <v>0</v>
          </cell>
          <cell r="BW585">
            <v>0</v>
          </cell>
          <cell r="BX585">
            <v>-93.699999999953434</v>
          </cell>
          <cell r="BY585">
            <v>-79.739999999757856</v>
          </cell>
          <cell r="BZ585">
            <v>-65.539999999571592</v>
          </cell>
          <cell r="CA585">
            <v>138.64999999990687</v>
          </cell>
          <cell r="CB585">
            <v>68.960000000079162</v>
          </cell>
          <cell r="CC585">
            <v>128</v>
          </cell>
          <cell r="CD585">
            <v>0</v>
          </cell>
          <cell r="CE585">
            <v>297.01600000075996</v>
          </cell>
          <cell r="CF585">
            <v>0</v>
          </cell>
          <cell r="CG585">
            <v>0</v>
          </cell>
          <cell r="CH585">
            <v>0</v>
          </cell>
          <cell r="CI585">
            <v>0</v>
          </cell>
          <cell r="CJ585">
            <v>0</v>
          </cell>
          <cell r="CK585">
            <v>-84.790000000037253</v>
          </cell>
          <cell r="CL585">
            <v>114.51000000024214</v>
          </cell>
          <cell r="CM585">
            <v>23.234999999869615</v>
          </cell>
          <cell r="CN585">
            <v>280.39999999990687</v>
          </cell>
          <cell r="CO585">
            <v>-19.63900000002468</v>
          </cell>
          <cell r="CP585">
            <v>-16.699999999953434</v>
          </cell>
          <cell r="CQ585">
            <v>0</v>
          </cell>
          <cell r="CR585">
            <v>314.97499999962747</v>
          </cell>
          <cell r="CS585">
            <v>0</v>
          </cell>
          <cell r="CT585">
            <v>-34.682000000000698</v>
          </cell>
          <cell r="CU585">
            <v>0</v>
          </cell>
          <cell r="CV585">
            <v>0</v>
          </cell>
          <cell r="CW585">
            <v>-4.2999999997846317E-2</v>
          </cell>
          <cell r="CX585">
            <v>-136.70000000018626</v>
          </cell>
          <cell r="CY585">
            <v>14.830000000074506</v>
          </cell>
          <cell r="CZ585">
            <v>-40.620000000111759</v>
          </cell>
          <cell r="DA585">
            <v>235.70000000018626</v>
          </cell>
          <cell r="DB585">
            <v>144.18999999994412</v>
          </cell>
          <cell r="DC585">
            <v>132.30000000004657</v>
          </cell>
          <cell r="DD585">
            <v>0</v>
          </cell>
          <cell r="DE585">
            <v>245.30499999970198</v>
          </cell>
          <cell r="DF585">
            <v>0</v>
          </cell>
          <cell r="DG585">
            <v>0</v>
          </cell>
          <cell r="DH585">
            <v>0</v>
          </cell>
          <cell r="DI585">
            <v>0</v>
          </cell>
          <cell r="DJ585">
            <v>0</v>
          </cell>
          <cell r="DK585">
            <v>43.544999999925494</v>
          </cell>
          <cell r="DL585">
            <v>-38.220000000204891</v>
          </cell>
          <cell r="DM585">
            <v>-37</v>
          </cell>
          <cell r="DN585">
            <v>12.979999999981374</v>
          </cell>
          <cell r="DO585">
            <v>-18.400000000023283</v>
          </cell>
          <cell r="DP585">
            <v>282.39999999990687</v>
          </cell>
          <cell r="DQ585">
            <v>0</v>
          </cell>
          <cell r="DR585">
            <v>-4.2689999975264072</v>
          </cell>
          <cell r="DS585">
            <v>1.6419999999998254</v>
          </cell>
          <cell r="DT585">
            <v>0</v>
          </cell>
          <cell r="DU585">
            <v>0</v>
          </cell>
          <cell r="DV585">
            <v>0</v>
          </cell>
          <cell r="DW585">
            <v>0</v>
          </cell>
          <cell r="DX585">
            <v>13.831000000005588</v>
          </cell>
          <cell r="DY585">
            <v>18.200000000186265</v>
          </cell>
          <cell r="DZ585">
            <v>-23.860000000335276</v>
          </cell>
          <cell r="EA585">
            <v>82.5</v>
          </cell>
          <cell r="EB585">
            <v>-107.58199999993667</v>
          </cell>
          <cell r="EC585">
            <v>11</v>
          </cell>
          <cell r="ED585">
            <v>0</v>
          </cell>
        </row>
        <row r="586">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333.44999999995343</v>
          </cell>
          <cell r="AF586">
            <v>0</v>
          </cell>
          <cell r="AG586">
            <v>0</v>
          </cell>
          <cell r="AH586">
            <v>0</v>
          </cell>
          <cell r="AI586">
            <v>0</v>
          </cell>
          <cell r="AJ586">
            <v>0</v>
          </cell>
          <cell r="AK586">
            <v>0</v>
          </cell>
          <cell r="AL586">
            <v>0</v>
          </cell>
          <cell r="AM586">
            <v>333.44999999995343</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0</v>
          </cell>
          <cell r="CB586">
            <v>0</v>
          </cell>
          <cell r="CC586">
            <v>0</v>
          </cell>
          <cell r="CD586">
            <v>0</v>
          </cell>
          <cell r="CE586">
            <v>0</v>
          </cell>
          <cell r="CF586">
            <v>0</v>
          </cell>
          <cell r="CG586">
            <v>0</v>
          </cell>
          <cell r="CH586">
            <v>0</v>
          </cell>
          <cell r="CI586">
            <v>0</v>
          </cell>
          <cell r="CJ586">
            <v>0</v>
          </cell>
          <cell r="CK586">
            <v>0</v>
          </cell>
          <cell r="CL586">
            <v>0</v>
          </cell>
          <cell r="CM586">
            <v>0</v>
          </cell>
          <cell r="CN586">
            <v>0</v>
          </cell>
          <cell r="CO586">
            <v>0</v>
          </cell>
          <cell r="CP586">
            <v>0</v>
          </cell>
          <cell r="CQ586">
            <v>0</v>
          </cell>
          <cell r="CR586">
            <v>0</v>
          </cell>
          <cell r="CS586">
            <v>0</v>
          </cell>
          <cell r="CT586">
            <v>0</v>
          </cell>
          <cell r="CU586">
            <v>0</v>
          </cell>
          <cell r="CV586">
            <v>0</v>
          </cell>
          <cell r="CW586">
            <v>0</v>
          </cell>
          <cell r="CX586">
            <v>0</v>
          </cell>
          <cell r="CY586">
            <v>0</v>
          </cell>
          <cell r="CZ586">
            <v>0</v>
          </cell>
          <cell r="DA586">
            <v>0</v>
          </cell>
          <cell r="DB586">
            <v>0</v>
          </cell>
          <cell r="DC586">
            <v>0</v>
          </cell>
          <cell r="DD586">
            <v>0</v>
          </cell>
          <cell r="DE586">
            <v>0</v>
          </cell>
          <cell r="DF586">
            <v>0</v>
          </cell>
          <cell r="DG586">
            <v>0</v>
          </cell>
          <cell r="DH586">
            <v>0</v>
          </cell>
          <cell r="DI586">
            <v>0</v>
          </cell>
          <cell r="DJ586">
            <v>0</v>
          </cell>
          <cell r="DK586">
            <v>0</v>
          </cell>
          <cell r="DL586">
            <v>0</v>
          </cell>
          <cell r="DM586">
            <v>0</v>
          </cell>
          <cell r="DN586">
            <v>0</v>
          </cell>
          <cell r="DO586">
            <v>0</v>
          </cell>
          <cell r="DP586">
            <v>0</v>
          </cell>
          <cell r="DQ586">
            <v>0</v>
          </cell>
          <cell r="DR586">
            <v>0</v>
          </cell>
          <cell r="DS586">
            <v>0</v>
          </cell>
          <cell r="DT586">
            <v>0</v>
          </cell>
          <cell r="DU586">
            <v>0</v>
          </cell>
          <cell r="DV586">
            <v>0</v>
          </cell>
          <cell r="DW586">
            <v>0</v>
          </cell>
          <cell r="DX586">
            <v>0</v>
          </cell>
          <cell r="DY586">
            <v>0</v>
          </cell>
          <cell r="DZ586">
            <v>0</v>
          </cell>
          <cell r="EA586">
            <v>0</v>
          </cell>
          <cell r="EB586">
            <v>0</v>
          </cell>
          <cell r="EC586">
            <v>0</v>
          </cell>
          <cell r="ED586">
            <v>0</v>
          </cell>
        </row>
        <row r="587">
          <cell r="F587">
            <v>0</v>
          </cell>
          <cell r="G587">
            <v>0</v>
          </cell>
          <cell r="H587">
            <v>-161.43799999999464</v>
          </cell>
          <cell r="I587">
            <v>10.726999999998952</v>
          </cell>
          <cell r="J587">
            <v>0</v>
          </cell>
          <cell r="K587">
            <v>0</v>
          </cell>
          <cell r="L587">
            <v>5.8800000000046566</v>
          </cell>
          <cell r="M587">
            <v>-68.539999999979045</v>
          </cell>
          <cell r="N587">
            <v>-9.3760000000183936</v>
          </cell>
          <cell r="O587">
            <v>-161.42999999999302</v>
          </cell>
          <cell r="P587">
            <v>0</v>
          </cell>
          <cell r="Q587">
            <v>0</v>
          </cell>
          <cell r="R587">
            <v>-93.433999999891967</v>
          </cell>
          <cell r="S587">
            <v>7.4199999999837019</v>
          </cell>
          <cell r="T587">
            <v>3.0339999999850988</v>
          </cell>
          <cell r="U587">
            <v>3.8280000000086147</v>
          </cell>
          <cell r="V587">
            <v>2.3439999999973224</v>
          </cell>
          <cell r="W587">
            <v>-163.25800000000163</v>
          </cell>
          <cell r="X587">
            <v>0.23800000001210719</v>
          </cell>
          <cell r="Y587">
            <v>-29.194000000017695</v>
          </cell>
          <cell r="Z587">
            <v>-122.32000000000698</v>
          </cell>
          <cell r="AA587">
            <v>11.654999999911524</v>
          </cell>
          <cell r="AB587">
            <v>163.99599999998463</v>
          </cell>
          <cell r="AC587">
            <v>17.347999999998137</v>
          </cell>
          <cell r="AD587">
            <v>11.475000000005821</v>
          </cell>
          <cell r="AE587">
            <v>709.44070000015199</v>
          </cell>
          <cell r="AF587">
            <v>20.397999999971944</v>
          </cell>
          <cell r="AG587">
            <v>7.2137000000075204</v>
          </cell>
          <cell r="AH587">
            <v>4.5470000000204891</v>
          </cell>
          <cell r="AI587">
            <v>0.49799999999959255</v>
          </cell>
          <cell r="AJ587">
            <v>-3.3329999999987194</v>
          </cell>
          <cell r="AK587">
            <v>0.83299999998416752</v>
          </cell>
          <cell r="AL587">
            <v>-217.08500000002095</v>
          </cell>
          <cell r="AM587">
            <v>256.54000000003725</v>
          </cell>
          <cell r="AN587">
            <v>198.4660000000149</v>
          </cell>
          <cell r="AO587">
            <v>3.3999999985098839E-2</v>
          </cell>
          <cell r="AP587">
            <v>416.22600000000966</v>
          </cell>
          <cell r="AQ587">
            <v>25.103000000002794</v>
          </cell>
          <cell r="AR587">
            <v>-324.88059999980032</v>
          </cell>
          <cell r="AS587">
            <v>79.788999999989755</v>
          </cell>
          <cell r="AT587">
            <v>10.388399999996182</v>
          </cell>
          <cell r="AU587">
            <v>3.9389999999984866</v>
          </cell>
          <cell r="AV587">
            <v>1.327000000004773</v>
          </cell>
          <cell r="AW587">
            <v>-2.9239999999990687</v>
          </cell>
          <cell r="AX587">
            <v>-0.55700000000069849</v>
          </cell>
          <cell r="AY587">
            <v>59.504000000015367</v>
          </cell>
          <cell r="AZ587">
            <v>-325.8399999999674</v>
          </cell>
          <cell r="BA587">
            <v>-47.811999999976251</v>
          </cell>
          <cell r="BB587">
            <v>2.7260000000242144</v>
          </cell>
          <cell r="BC587">
            <v>33.530999999988126</v>
          </cell>
          <cell r="BD587">
            <v>-138.95200000000477</v>
          </cell>
          <cell r="BE587">
            <v>-1375.4620000002906</v>
          </cell>
          <cell r="BF587">
            <v>20.73399999999674</v>
          </cell>
          <cell r="BG587">
            <v>14.160000000003492</v>
          </cell>
          <cell r="BH587">
            <v>165.87600000000384</v>
          </cell>
          <cell r="BI587">
            <v>0.71799999999348074</v>
          </cell>
          <cell r="BJ587">
            <v>-3.9900000000197906</v>
          </cell>
          <cell r="BK587">
            <v>-1.9299999999930151</v>
          </cell>
          <cell r="BL587">
            <v>-73.710000000079162</v>
          </cell>
          <cell r="BM587">
            <v>-303.69000000006054</v>
          </cell>
          <cell r="BN587">
            <v>-24.600999999966007</v>
          </cell>
          <cell r="BO587">
            <v>-162.01800000001094</v>
          </cell>
          <cell r="BP587">
            <v>21.317999999999302</v>
          </cell>
          <cell r="BQ587">
            <v>-1028.3290000000125</v>
          </cell>
          <cell r="BR587">
            <v>0</v>
          </cell>
          <cell r="BS587">
            <v>0</v>
          </cell>
          <cell r="BT587">
            <v>0</v>
          </cell>
          <cell r="BU587">
            <v>0</v>
          </cell>
          <cell r="BV587">
            <v>0</v>
          </cell>
          <cell r="BW587">
            <v>0</v>
          </cell>
          <cell r="BX587">
            <v>0</v>
          </cell>
          <cell r="BY587">
            <v>0</v>
          </cell>
          <cell r="BZ587">
            <v>0</v>
          </cell>
          <cell r="CA587">
            <v>0</v>
          </cell>
          <cell r="CB587">
            <v>0</v>
          </cell>
          <cell r="CC587">
            <v>0</v>
          </cell>
          <cell r="CD587">
            <v>0</v>
          </cell>
          <cell r="CE587">
            <v>0</v>
          </cell>
          <cell r="CF587">
            <v>0</v>
          </cell>
          <cell r="CG587">
            <v>0</v>
          </cell>
          <cell r="CH587">
            <v>0</v>
          </cell>
          <cell r="CI587">
            <v>0</v>
          </cell>
          <cell r="CJ587">
            <v>0</v>
          </cell>
          <cell r="CK587">
            <v>0</v>
          </cell>
          <cell r="CL587">
            <v>0</v>
          </cell>
          <cell r="CM587">
            <v>0</v>
          </cell>
          <cell r="CN587">
            <v>0</v>
          </cell>
          <cell r="CO587">
            <v>0</v>
          </cell>
          <cell r="CP587">
            <v>0</v>
          </cell>
          <cell r="CQ587">
            <v>0</v>
          </cell>
          <cell r="CR587">
            <v>0</v>
          </cell>
          <cell r="CS587">
            <v>0</v>
          </cell>
          <cell r="CT587">
            <v>0</v>
          </cell>
          <cell r="CU587">
            <v>0</v>
          </cell>
          <cell r="CV587">
            <v>0</v>
          </cell>
          <cell r="CW587">
            <v>0</v>
          </cell>
          <cell r="CX587">
            <v>0</v>
          </cell>
          <cell r="CY587">
            <v>0</v>
          </cell>
          <cell r="CZ587">
            <v>0</v>
          </cell>
          <cell r="DA587">
            <v>0</v>
          </cell>
          <cell r="DB587">
            <v>0</v>
          </cell>
          <cell r="DC587">
            <v>0</v>
          </cell>
          <cell r="DD587">
            <v>0</v>
          </cell>
          <cell r="DE587">
            <v>0</v>
          </cell>
          <cell r="DF587">
            <v>0</v>
          </cell>
          <cell r="DG587">
            <v>0</v>
          </cell>
          <cell r="DH587">
            <v>0</v>
          </cell>
          <cell r="DI587">
            <v>0</v>
          </cell>
          <cell r="DJ587">
            <v>0</v>
          </cell>
          <cell r="DK587">
            <v>0</v>
          </cell>
          <cell r="DL587">
            <v>0</v>
          </cell>
          <cell r="DM587">
            <v>0</v>
          </cell>
          <cell r="DN587">
            <v>0</v>
          </cell>
          <cell r="DO587">
            <v>0</v>
          </cell>
          <cell r="DP587">
            <v>0</v>
          </cell>
          <cell r="DQ587">
            <v>0</v>
          </cell>
          <cell r="DR587">
            <v>0</v>
          </cell>
          <cell r="DS587">
            <v>0</v>
          </cell>
          <cell r="DT587">
            <v>0</v>
          </cell>
          <cell r="DU587">
            <v>0</v>
          </cell>
          <cell r="DV587">
            <v>0</v>
          </cell>
          <cell r="DW587">
            <v>0</v>
          </cell>
          <cell r="DX587">
            <v>0</v>
          </cell>
          <cell r="DY587">
            <v>0</v>
          </cell>
          <cell r="DZ587">
            <v>0</v>
          </cell>
          <cell r="EA587">
            <v>0</v>
          </cell>
          <cell r="EB587">
            <v>0</v>
          </cell>
          <cell r="EC587">
            <v>0</v>
          </cell>
          <cell r="ED587">
            <v>0</v>
          </cell>
        </row>
        <row r="588">
          <cell r="F588">
            <v>42.75</v>
          </cell>
          <cell r="G588">
            <v>338.19999999995343</v>
          </cell>
          <cell r="H588">
            <v>33.699999999953434</v>
          </cell>
          <cell r="I588">
            <v>0</v>
          </cell>
          <cell r="J588">
            <v>0</v>
          </cell>
          <cell r="K588">
            <v>0</v>
          </cell>
          <cell r="L588">
            <v>0</v>
          </cell>
          <cell r="M588">
            <v>0</v>
          </cell>
          <cell r="N588">
            <v>4.75</v>
          </cell>
          <cell r="O588">
            <v>8.6499999999068677</v>
          </cell>
          <cell r="P588">
            <v>24.5</v>
          </cell>
          <cell r="Q588">
            <v>65.100000000093132</v>
          </cell>
          <cell r="R588">
            <v>165.5</v>
          </cell>
          <cell r="S588">
            <v>23.299999999930151</v>
          </cell>
          <cell r="T588">
            <v>-153.80000000004657</v>
          </cell>
          <cell r="U588">
            <v>184.70000000006985</v>
          </cell>
          <cell r="V588">
            <v>0</v>
          </cell>
          <cell r="W588">
            <v>0</v>
          </cell>
          <cell r="X588">
            <v>0</v>
          </cell>
          <cell r="Y588">
            <v>0</v>
          </cell>
          <cell r="Z588">
            <v>0</v>
          </cell>
          <cell r="AA588">
            <v>14.25</v>
          </cell>
          <cell r="AB588">
            <v>25.849999999976717</v>
          </cell>
          <cell r="AC588">
            <v>-9.9999999976716936E-2</v>
          </cell>
          <cell r="AD588">
            <v>71.300000000046566</v>
          </cell>
          <cell r="AE588">
            <v>572.84499999973923</v>
          </cell>
          <cell r="AF588">
            <v>77.400000000023283</v>
          </cell>
          <cell r="AG588">
            <v>157.09999999997672</v>
          </cell>
          <cell r="AH588">
            <v>65.75</v>
          </cell>
          <cell r="AI588">
            <v>105.59499999997206</v>
          </cell>
          <cell r="AJ588">
            <v>0</v>
          </cell>
          <cell r="AK588">
            <v>0</v>
          </cell>
          <cell r="AL588">
            <v>-17.449999999953434</v>
          </cell>
          <cell r="AM588">
            <v>28.300000000046566</v>
          </cell>
          <cell r="AN588">
            <v>0.59999999997671694</v>
          </cell>
          <cell r="AO588">
            <v>58.299999999930151</v>
          </cell>
          <cell r="AP588">
            <v>71.949999999953434</v>
          </cell>
          <cell r="AQ588">
            <v>25.299999999930151</v>
          </cell>
          <cell r="AR588">
            <v>410.36999999918044</v>
          </cell>
          <cell r="AS588">
            <v>4.0250000000232831</v>
          </cell>
          <cell r="AT588">
            <v>61.150000000023283</v>
          </cell>
          <cell r="AU588">
            <v>92.599999999976717</v>
          </cell>
          <cell r="AV588">
            <v>74.96999999997206</v>
          </cell>
          <cell r="AW588">
            <v>0</v>
          </cell>
          <cell r="AX588">
            <v>16.974999999976717</v>
          </cell>
          <cell r="AY588">
            <v>0</v>
          </cell>
          <cell r="AZ588">
            <v>0</v>
          </cell>
          <cell r="BA588">
            <v>32.600000000093132</v>
          </cell>
          <cell r="BB588">
            <v>42.300000000046566</v>
          </cell>
          <cell r="BC588">
            <v>76.400000000023283</v>
          </cell>
          <cell r="BD588">
            <v>9.3500000000931323</v>
          </cell>
          <cell r="BE588">
            <v>387.99999999906868</v>
          </cell>
          <cell r="BF588">
            <v>19.5</v>
          </cell>
          <cell r="BG588">
            <v>18.299999999930151</v>
          </cell>
          <cell r="BH588">
            <v>39</v>
          </cell>
          <cell r="BI588">
            <v>51.730000000039581</v>
          </cell>
          <cell r="BJ588">
            <v>0</v>
          </cell>
          <cell r="BK588">
            <v>31.96999999997206</v>
          </cell>
          <cell r="BL588">
            <v>0</v>
          </cell>
          <cell r="BM588">
            <v>22.800000000046566</v>
          </cell>
          <cell r="BN588">
            <v>46.900000000023283</v>
          </cell>
          <cell r="BO588">
            <v>63.650000000023283</v>
          </cell>
          <cell r="BP588">
            <v>94.150000000023283</v>
          </cell>
          <cell r="BQ588">
            <v>0</v>
          </cell>
          <cell r="BR588">
            <v>-15.020000000484288</v>
          </cell>
          <cell r="BS588">
            <v>-46.25</v>
          </cell>
          <cell r="BT588">
            <v>-29.699999999953434</v>
          </cell>
          <cell r="BU588">
            <v>14.75</v>
          </cell>
          <cell r="BV588">
            <v>40.080000000016298</v>
          </cell>
          <cell r="BW588">
            <v>0</v>
          </cell>
          <cell r="BX588">
            <v>-2</v>
          </cell>
          <cell r="BY588">
            <v>0.54999999993015081</v>
          </cell>
          <cell r="BZ588">
            <v>-18.199999999953434</v>
          </cell>
          <cell r="CA588">
            <v>32.5</v>
          </cell>
          <cell r="CB588">
            <v>5.0499999999301508</v>
          </cell>
          <cell r="CC588">
            <v>-11.799999999988358</v>
          </cell>
          <cell r="CD588">
            <v>0</v>
          </cell>
          <cell r="CE588">
            <v>84.930000000633299</v>
          </cell>
          <cell r="CF588">
            <v>-25.549999999988358</v>
          </cell>
          <cell r="CG588">
            <v>-15.419999999983702</v>
          </cell>
          <cell r="CH588">
            <v>109.05000000004657</v>
          </cell>
          <cell r="CI588">
            <v>18.5</v>
          </cell>
          <cell r="CJ588">
            <v>0</v>
          </cell>
          <cell r="CK588">
            <v>-0.29999999998835847</v>
          </cell>
          <cell r="CL588">
            <v>1.75</v>
          </cell>
          <cell r="CM588">
            <v>0</v>
          </cell>
          <cell r="CN588">
            <v>2.1999999999534339</v>
          </cell>
          <cell r="CO588">
            <v>22.300000000046566</v>
          </cell>
          <cell r="CP588">
            <v>0</v>
          </cell>
          <cell r="CQ588">
            <v>-27.599999999976717</v>
          </cell>
          <cell r="CR588">
            <v>-22.775000001303852</v>
          </cell>
          <cell r="CS588">
            <v>17.650000000023283</v>
          </cell>
          <cell r="CT588">
            <v>-53.200000000011642</v>
          </cell>
          <cell r="CU588">
            <v>2.5000000023283064E-2</v>
          </cell>
          <cell r="CV588">
            <v>62.149999999965075</v>
          </cell>
          <cell r="CW588">
            <v>0</v>
          </cell>
          <cell r="CX588">
            <v>33.049999999988358</v>
          </cell>
          <cell r="CY588">
            <v>-0.69999999995343387</v>
          </cell>
          <cell r="CZ588">
            <v>-25.25</v>
          </cell>
          <cell r="DA588">
            <v>-14.449999999953434</v>
          </cell>
          <cell r="DB588">
            <v>-17.550000000046566</v>
          </cell>
          <cell r="DC588">
            <v>0</v>
          </cell>
          <cell r="DD588">
            <v>-24.5</v>
          </cell>
          <cell r="DE588">
            <v>130.77999999932945</v>
          </cell>
          <cell r="DF588">
            <v>-25</v>
          </cell>
          <cell r="DG588">
            <v>2.2300000000395812</v>
          </cell>
          <cell r="DH588">
            <v>1.3000000000465661</v>
          </cell>
          <cell r="DI588">
            <v>35.25</v>
          </cell>
          <cell r="DJ588">
            <v>0</v>
          </cell>
          <cell r="DK588">
            <v>-0.25</v>
          </cell>
          <cell r="DL588">
            <v>-6.1500000000232831</v>
          </cell>
          <cell r="DM588">
            <v>11.400000000023283</v>
          </cell>
          <cell r="DN588">
            <v>121.5</v>
          </cell>
          <cell r="DO588">
            <v>11.25</v>
          </cell>
          <cell r="DP588">
            <v>-20.75</v>
          </cell>
          <cell r="DQ588">
            <v>0</v>
          </cell>
          <cell r="DR588">
            <v>-52.420000000856817</v>
          </cell>
          <cell r="DS588">
            <v>-26.350000000034925</v>
          </cell>
          <cell r="DT588">
            <v>0</v>
          </cell>
          <cell r="DU588">
            <v>-9.4699999999720603</v>
          </cell>
          <cell r="DV588">
            <v>0</v>
          </cell>
          <cell r="DW588">
            <v>0</v>
          </cell>
          <cell r="DX588">
            <v>6.5</v>
          </cell>
          <cell r="DY588">
            <v>0</v>
          </cell>
          <cell r="DZ588">
            <v>0</v>
          </cell>
          <cell r="EA588">
            <v>0</v>
          </cell>
          <cell r="EB588">
            <v>-20.849999999976717</v>
          </cell>
          <cell r="EC588">
            <v>-2.25</v>
          </cell>
          <cell r="ED588">
            <v>0</v>
          </cell>
        </row>
        <row r="589">
          <cell r="F589">
            <v>718.5</v>
          </cell>
          <cell r="G589">
            <v>962.29999999981374</v>
          </cell>
          <cell r="H589">
            <v>505.10000000009313</v>
          </cell>
          <cell r="I589">
            <v>101.79999999981374</v>
          </cell>
          <cell r="J589">
            <v>60</v>
          </cell>
          <cell r="K589">
            <v>-98.5</v>
          </cell>
          <cell r="L589">
            <v>-64.799999999813735</v>
          </cell>
          <cell r="M589">
            <v>0.70000000018626451</v>
          </cell>
          <cell r="N589">
            <v>208</v>
          </cell>
          <cell r="O589">
            <v>192.39999999990687</v>
          </cell>
          <cell r="P589">
            <v>647.59999999962747</v>
          </cell>
          <cell r="Q589">
            <v>701.70000000018626</v>
          </cell>
          <cell r="R589">
            <v>3311.3999999985099</v>
          </cell>
          <cell r="S589">
            <v>684.5</v>
          </cell>
          <cell r="T589">
            <v>266.70000000018626</v>
          </cell>
          <cell r="U589">
            <v>466.39999999990687</v>
          </cell>
          <cell r="V589">
            <v>132.5</v>
          </cell>
          <cell r="W589">
            <v>106.79999999981374</v>
          </cell>
          <cell r="X589">
            <v>-211.70000000018626</v>
          </cell>
          <cell r="Y589">
            <v>67.5</v>
          </cell>
          <cell r="Z589">
            <v>0</v>
          </cell>
          <cell r="AA589">
            <v>652</v>
          </cell>
          <cell r="AB589">
            <v>-67.600000000093132</v>
          </cell>
          <cell r="AC589">
            <v>441.70000000018626</v>
          </cell>
          <cell r="AD589">
            <v>772.59999999962747</v>
          </cell>
          <cell r="AE589">
            <v>4057.7999999970198</v>
          </cell>
          <cell r="AF589">
            <v>772.59999999962747</v>
          </cell>
          <cell r="AG589">
            <v>682.79999999981374</v>
          </cell>
          <cell r="AH589">
            <v>55.399999999906868</v>
          </cell>
          <cell r="AI589">
            <v>154.79999999981374</v>
          </cell>
          <cell r="AJ589">
            <v>87.599999999627471</v>
          </cell>
          <cell r="AK589">
            <v>-95.5</v>
          </cell>
          <cell r="AL589">
            <v>15.700000000186265</v>
          </cell>
          <cell r="AM589">
            <v>199</v>
          </cell>
          <cell r="AN589">
            <v>321.40000000037253</v>
          </cell>
          <cell r="AO589">
            <v>337</v>
          </cell>
          <cell r="AP589">
            <v>828.5</v>
          </cell>
          <cell r="AQ589">
            <v>698.5</v>
          </cell>
          <cell r="AR589">
            <v>4799.3500000052154</v>
          </cell>
          <cell r="AS589">
            <v>745</v>
          </cell>
          <cell r="AT589">
            <v>889.5</v>
          </cell>
          <cell r="AU589">
            <v>93</v>
          </cell>
          <cell r="AV589">
            <v>319</v>
          </cell>
          <cell r="AW589">
            <v>146.79999999981374</v>
          </cell>
          <cell r="AX589">
            <v>14.799999999813735</v>
          </cell>
          <cell r="AY589">
            <v>24</v>
          </cell>
          <cell r="AZ589">
            <v>70.299999999813735</v>
          </cell>
          <cell r="BA589">
            <v>428.20000000018626</v>
          </cell>
          <cell r="BB589">
            <v>159.14999999990687</v>
          </cell>
          <cell r="BC589">
            <v>972.29999999981374</v>
          </cell>
          <cell r="BD589">
            <v>937.29999999981374</v>
          </cell>
          <cell r="BE589">
            <v>2359.1000000014901</v>
          </cell>
          <cell r="BF589">
            <v>664.5</v>
          </cell>
          <cell r="BG589">
            <v>786</v>
          </cell>
          <cell r="BH589">
            <v>101.5</v>
          </cell>
          <cell r="BI589">
            <v>223.20000000018626</v>
          </cell>
          <cell r="BJ589">
            <v>201.89999999990687</v>
          </cell>
          <cell r="BK589">
            <v>-1006.7999999998137</v>
          </cell>
          <cell r="BL589">
            <v>1.5</v>
          </cell>
          <cell r="BM589">
            <v>137</v>
          </cell>
          <cell r="BN589">
            <v>137.29999999981374</v>
          </cell>
          <cell r="BO589">
            <v>269</v>
          </cell>
          <cell r="BP589">
            <v>625</v>
          </cell>
          <cell r="BQ589">
            <v>219</v>
          </cell>
          <cell r="BR589">
            <v>1221.8999999985099</v>
          </cell>
          <cell r="BS589">
            <v>-128</v>
          </cell>
          <cell r="BT589">
            <v>648.79999999981374</v>
          </cell>
          <cell r="BU589">
            <v>-125.69999999995343</v>
          </cell>
          <cell r="BV589">
            <v>305.5</v>
          </cell>
          <cell r="BW589">
            <v>161.39999999990687</v>
          </cell>
          <cell r="BX589">
            <v>108.70000000018626</v>
          </cell>
          <cell r="BY589">
            <v>-29</v>
          </cell>
          <cell r="BZ589">
            <v>-137.70000000018626</v>
          </cell>
          <cell r="CA589">
            <v>409</v>
          </cell>
          <cell r="CB589">
            <v>172.5</v>
          </cell>
          <cell r="CC589">
            <v>-72.200000000186265</v>
          </cell>
          <cell r="CD589">
            <v>-91.400000000372529</v>
          </cell>
          <cell r="CE589">
            <v>1215.0000000037253</v>
          </cell>
          <cell r="CF589">
            <v>-42.5</v>
          </cell>
          <cell r="CG589">
            <v>368.29999999981374</v>
          </cell>
          <cell r="CH589">
            <v>-88</v>
          </cell>
          <cell r="CI589">
            <v>159.5</v>
          </cell>
          <cell r="CJ589">
            <v>136.39999999990687</v>
          </cell>
          <cell r="CK589">
            <v>85.399999999906868</v>
          </cell>
          <cell r="CL589">
            <v>144</v>
          </cell>
          <cell r="CM589">
            <v>-93.299999999813735</v>
          </cell>
          <cell r="CN589">
            <v>357.5</v>
          </cell>
          <cell r="CO589">
            <v>-34</v>
          </cell>
          <cell r="CP589">
            <v>340.20000000018626</v>
          </cell>
          <cell r="CQ589">
            <v>-118.5</v>
          </cell>
          <cell r="CR589">
            <v>-178.35999999940395</v>
          </cell>
          <cell r="CS589">
            <v>15.400000000372529</v>
          </cell>
          <cell r="CT589">
            <v>36.800000000279397</v>
          </cell>
          <cell r="CU589">
            <v>73.200000000186265</v>
          </cell>
          <cell r="CV589">
            <v>116.89999999990687</v>
          </cell>
          <cell r="CW589">
            <v>71.899999999906868</v>
          </cell>
          <cell r="CX589">
            <v>45</v>
          </cell>
          <cell r="CY589">
            <v>-2</v>
          </cell>
          <cell r="CZ589">
            <v>18.5</v>
          </cell>
          <cell r="DA589">
            <v>32.299999999813735</v>
          </cell>
          <cell r="DB589">
            <v>-105.45999999996275</v>
          </cell>
          <cell r="DC589">
            <v>-31.700000000186265</v>
          </cell>
          <cell r="DD589">
            <v>-449.20000000018626</v>
          </cell>
          <cell r="DE589">
            <v>175.30000000074506</v>
          </cell>
          <cell r="DF589">
            <v>-202.5</v>
          </cell>
          <cell r="DG589">
            <v>280.89999999990687</v>
          </cell>
          <cell r="DH589">
            <v>-119.69999999995343</v>
          </cell>
          <cell r="DI589">
            <v>210.5999999998603</v>
          </cell>
          <cell r="DJ589">
            <v>-78.899999999906868</v>
          </cell>
          <cell r="DK589">
            <v>130.19999999995343</v>
          </cell>
          <cell r="DL589">
            <v>29</v>
          </cell>
          <cell r="DM589">
            <v>1.2999999998137355</v>
          </cell>
          <cell r="DN589">
            <v>271.70000000018626</v>
          </cell>
          <cell r="DO589">
            <v>114.70000000018626</v>
          </cell>
          <cell r="DP589">
            <v>-41.799999999813735</v>
          </cell>
          <cell r="DQ589">
            <v>-420.20000000018626</v>
          </cell>
          <cell r="DR589">
            <v>-229.5</v>
          </cell>
          <cell r="DS589">
            <v>-164.70000000018626</v>
          </cell>
          <cell r="DT589">
            <v>63.600000000093132</v>
          </cell>
          <cell r="DU589">
            <v>-11.600000000093132</v>
          </cell>
          <cell r="DV589">
            <v>74.200000000186265</v>
          </cell>
          <cell r="DW589">
            <v>110.29999999981374</v>
          </cell>
          <cell r="DX589">
            <v>-44.200000000186265</v>
          </cell>
          <cell r="DY589">
            <v>-3.599999999627471</v>
          </cell>
          <cell r="DZ589">
            <v>4.599999999627471</v>
          </cell>
          <cell r="EA589">
            <v>83.5</v>
          </cell>
          <cell r="EB589">
            <v>-106.10000000009313</v>
          </cell>
          <cell r="EC589">
            <v>-102.79999999981374</v>
          </cell>
          <cell r="ED589">
            <v>-132.70000000018626</v>
          </cell>
        </row>
        <row r="590">
          <cell r="F590">
            <v>211.79999999981374</v>
          </cell>
          <cell r="G590">
            <v>3612.6000000000931</v>
          </cell>
          <cell r="H590">
            <v>286.10000000009313</v>
          </cell>
          <cell r="I590">
            <v>317.5</v>
          </cell>
          <cell r="J590">
            <v>18.700000000186265</v>
          </cell>
          <cell r="K590">
            <v>-227</v>
          </cell>
          <cell r="L590">
            <v>67.979999999981374</v>
          </cell>
          <cell r="M590">
            <v>-95.274000000208616</v>
          </cell>
          <cell r="N590">
            <v>366.29999999981374</v>
          </cell>
          <cell r="O590">
            <v>-239.5</v>
          </cell>
          <cell r="P590">
            <v>724.20000000018626</v>
          </cell>
          <cell r="Q590">
            <v>65</v>
          </cell>
          <cell r="R590">
            <v>4464.6420000046492</v>
          </cell>
          <cell r="S590">
            <v>273</v>
          </cell>
          <cell r="T590">
            <v>570</v>
          </cell>
          <cell r="U590">
            <v>405.89999999990687</v>
          </cell>
          <cell r="V590">
            <v>2599.6999999999534</v>
          </cell>
          <cell r="W590">
            <v>-123.36800000024959</v>
          </cell>
          <cell r="X590">
            <v>-355.29999999981374</v>
          </cell>
          <cell r="Y590">
            <v>1.1400000001303852</v>
          </cell>
          <cell r="Z590">
            <v>-112.42999999970198</v>
          </cell>
          <cell r="AA590">
            <v>114.10000000009313</v>
          </cell>
          <cell r="AB590">
            <v>383.20000000018626</v>
          </cell>
          <cell r="AC590">
            <v>374.79999999981374</v>
          </cell>
          <cell r="AD590">
            <v>333.89999999990687</v>
          </cell>
          <cell r="AE590">
            <v>1921.6910000033677</v>
          </cell>
          <cell r="AF590">
            <v>220.10000000009313</v>
          </cell>
          <cell r="AG590">
            <v>222.4000000001397</v>
          </cell>
          <cell r="AH590">
            <v>157.79999999981374</v>
          </cell>
          <cell r="AI590">
            <v>-18.100000000093132</v>
          </cell>
          <cell r="AJ590">
            <v>-70.949999999953434</v>
          </cell>
          <cell r="AK590">
            <v>-163</v>
          </cell>
          <cell r="AL590">
            <v>341.66999999992549</v>
          </cell>
          <cell r="AM590">
            <v>-70.060000000055879</v>
          </cell>
          <cell r="AN590">
            <v>455.23100000014529</v>
          </cell>
          <cell r="AO590">
            <v>216.70000000018626</v>
          </cell>
          <cell r="AP590">
            <v>229</v>
          </cell>
          <cell r="AQ590">
            <v>400.89999999990687</v>
          </cell>
          <cell r="AR590">
            <v>1759.2099999971688</v>
          </cell>
          <cell r="AS590">
            <v>169.60000000009313</v>
          </cell>
          <cell r="AT590">
            <v>356.39999999990687</v>
          </cell>
          <cell r="AU590">
            <v>142.69999999995343</v>
          </cell>
          <cell r="AV590">
            <v>93.699999999953434</v>
          </cell>
          <cell r="AW590">
            <v>88.440000000176951</v>
          </cell>
          <cell r="AX590">
            <v>11.569999999832362</v>
          </cell>
          <cell r="AY590">
            <v>107.62000000057742</v>
          </cell>
          <cell r="AZ590">
            <v>-103.6800000006333</v>
          </cell>
          <cell r="BA590">
            <v>474.66000000014901</v>
          </cell>
          <cell r="BB590">
            <v>137.5</v>
          </cell>
          <cell r="BC590">
            <v>369.5</v>
          </cell>
          <cell r="BD590">
            <v>-88.799999999813735</v>
          </cell>
          <cell r="BE590">
            <v>29950.842000000179</v>
          </cell>
          <cell r="BF590">
            <v>398.80000000004657</v>
          </cell>
          <cell r="BG590">
            <v>377.44699999992736</v>
          </cell>
          <cell r="BH590">
            <v>332</v>
          </cell>
          <cell r="BI590">
            <v>42.399999999906868</v>
          </cell>
          <cell r="BJ590">
            <v>68.65099999983795</v>
          </cell>
          <cell r="BK590">
            <v>2455.2640000001993</v>
          </cell>
          <cell r="BL590">
            <v>-45.930000000167638</v>
          </cell>
          <cell r="BM590">
            <v>-98.810000000055879</v>
          </cell>
          <cell r="BN590">
            <v>331.72000000020489</v>
          </cell>
          <cell r="BO590">
            <v>154.29999999981374</v>
          </cell>
          <cell r="BP590">
            <v>335.80000000004657</v>
          </cell>
          <cell r="BQ590">
            <v>25599.199999999721</v>
          </cell>
          <cell r="BR590">
            <v>-874.17699999734759</v>
          </cell>
          <cell r="BS590">
            <v>33.800000000279397</v>
          </cell>
          <cell r="BT590">
            <v>2.1000000000931323</v>
          </cell>
          <cell r="BU590">
            <v>132.61999999987893</v>
          </cell>
          <cell r="BV590">
            <v>7.3980000000447035</v>
          </cell>
          <cell r="BW590">
            <v>11.390000000130385</v>
          </cell>
          <cell r="BX590">
            <v>-372.08500000019558</v>
          </cell>
          <cell r="BY590">
            <v>-137.32000000029802</v>
          </cell>
          <cell r="BZ590">
            <v>-210.20999999949709</v>
          </cell>
          <cell r="CA590">
            <v>-146.83499999996275</v>
          </cell>
          <cell r="CB590">
            <v>-89.035000000149012</v>
          </cell>
          <cell r="CC590">
            <v>55.899999999906868</v>
          </cell>
          <cell r="CD590">
            <v>-161.89999999990687</v>
          </cell>
          <cell r="CE590">
            <v>-244.50900000706315</v>
          </cell>
          <cell r="CF590">
            <v>134.60000000009313</v>
          </cell>
          <cell r="CG590">
            <v>37.599999999860302</v>
          </cell>
          <cell r="CH590">
            <v>155.95299999997951</v>
          </cell>
          <cell r="CI590">
            <v>-53.644000000087544</v>
          </cell>
          <cell r="CJ590">
            <v>-19.906999999890104</v>
          </cell>
          <cell r="CK590">
            <v>-117.16599999996834</v>
          </cell>
          <cell r="CL590">
            <v>-96.705000000074506</v>
          </cell>
          <cell r="CM590">
            <v>-195.83000000007451</v>
          </cell>
          <cell r="CN590">
            <v>119.86599999992177</v>
          </cell>
          <cell r="CO590">
            <v>-244.97599999979138</v>
          </cell>
          <cell r="CP590">
            <v>75.300000000046566</v>
          </cell>
          <cell r="CQ590">
            <v>-39.600000000093132</v>
          </cell>
          <cell r="CR590">
            <v>-595.13200000301003</v>
          </cell>
          <cell r="CS590">
            <v>53.200000000186265</v>
          </cell>
          <cell r="CT590">
            <v>-11.050000000046566</v>
          </cell>
          <cell r="CU590">
            <v>138.06399999978021</v>
          </cell>
          <cell r="CV590">
            <v>45.05199999990873</v>
          </cell>
          <cell r="CW590">
            <v>-183.10299999988638</v>
          </cell>
          <cell r="CX590">
            <v>-249.98200000007637</v>
          </cell>
          <cell r="CY590">
            <v>-153.45199999958277</v>
          </cell>
          <cell r="CZ590">
            <v>-167.39500000001863</v>
          </cell>
          <cell r="DA590">
            <v>122.88400000007823</v>
          </cell>
          <cell r="DB590">
            <v>-150.54999999981374</v>
          </cell>
          <cell r="DC590">
            <v>46.700000000186265</v>
          </cell>
          <cell r="DD590">
            <v>-85.5</v>
          </cell>
          <cell r="DE590">
            <v>-278.49899999797344</v>
          </cell>
          <cell r="DF590">
            <v>6.6999999999534339</v>
          </cell>
          <cell r="DG590">
            <v>3.7500000002328306</v>
          </cell>
          <cell r="DH590">
            <v>37.399999999906868</v>
          </cell>
          <cell r="DI590">
            <v>2</v>
          </cell>
          <cell r="DJ590">
            <v>-40.902999999700114</v>
          </cell>
          <cell r="DK590">
            <v>-92.399999999906868</v>
          </cell>
          <cell r="DL590">
            <v>-71.340000000083819</v>
          </cell>
          <cell r="DM590">
            <v>-155.93599999975413</v>
          </cell>
          <cell r="DN590">
            <v>-81.270000000018626</v>
          </cell>
          <cell r="DO590">
            <v>-40</v>
          </cell>
          <cell r="DP590">
            <v>67.800000000046566</v>
          </cell>
          <cell r="DQ590">
            <v>85.699999999953434</v>
          </cell>
          <cell r="DR590">
            <v>-107.40900000557303</v>
          </cell>
          <cell r="DS590">
            <v>105.5</v>
          </cell>
          <cell r="DT590">
            <v>78.549999999813735</v>
          </cell>
          <cell r="DU590">
            <v>-1.8999999999068677</v>
          </cell>
          <cell r="DV590">
            <v>-22.363000000128523</v>
          </cell>
          <cell r="DW590">
            <v>-15.283000000286847</v>
          </cell>
          <cell r="DX590">
            <v>22.716999999945983</v>
          </cell>
          <cell r="DY590">
            <v>-97.760000000242144</v>
          </cell>
          <cell r="DZ590">
            <v>-91.894999999552965</v>
          </cell>
          <cell r="EA590">
            <v>-36.475000000093132</v>
          </cell>
          <cell r="EB590">
            <v>-7.3999999999068677</v>
          </cell>
          <cell r="EC590">
            <v>-101</v>
          </cell>
          <cell r="ED590">
            <v>59.899999999906868</v>
          </cell>
        </row>
        <row r="591">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0</v>
          </cell>
          <cell r="CB591">
            <v>0</v>
          </cell>
          <cell r="CC591">
            <v>0</v>
          </cell>
          <cell r="CD591">
            <v>0</v>
          </cell>
          <cell r="CE591">
            <v>0</v>
          </cell>
          <cell r="CF591">
            <v>0</v>
          </cell>
          <cell r="CG591">
            <v>0</v>
          </cell>
          <cell r="CH591">
            <v>0</v>
          </cell>
          <cell r="CI591">
            <v>0</v>
          </cell>
          <cell r="CJ591">
            <v>0</v>
          </cell>
          <cell r="CK591">
            <v>0</v>
          </cell>
          <cell r="CL591">
            <v>0</v>
          </cell>
          <cell r="CM591">
            <v>0</v>
          </cell>
          <cell r="CN591">
            <v>0</v>
          </cell>
          <cell r="CO591">
            <v>0</v>
          </cell>
          <cell r="CP591">
            <v>0</v>
          </cell>
          <cell r="CQ591">
            <v>0</v>
          </cell>
          <cell r="CR591">
            <v>0</v>
          </cell>
          <cell r="CS591">
            <v>0</v>
          </cell>
          <cell r="CT591">
            <v>0</v>
          </cell>
          <cell r="CU591">
            <v>0</v>
          </cell>
          <cell r="CV591">
            <v>0</v>
          </cell>
          <cell r="CW591">
            <v>0</v>
          </cell>
          <cell r="CX591">
            <v>0</v>
          </cell>
          <cell r="CY591">
            <v>0</v>
          </cell>
          <cell r="CZ591">
            <v>0</v>
          </cell>
          <cell r="DA591">
            <v>0</v>
          </cell>
          <cell r="DB591">
            <v>0</v>
          </cell>
          <cell r="DC591">
            <v>0</v>
          </cell>
          <cell r="DD591">
            <v>0</v>
          </cell>
          <cell r="DE591">
            <v>0</v>
          </cell>
          <cell r="DF591">
            <v>0</v>
          </cell>
          <cell r="DG591">
            <v>0</v>
          </cell>
          <cell r="DH591">
            <v>0</v>
          </cell>
          <cell r="DI591">
            <v>0</v>
          </cell>
          <cell r="DJ591">
            <v>0</v>
          </cell>
          <cell r="DK591">
            <v>0</v>
          </cell>
          <cell r="DL591">
            <v>0</v>
          </cell>
          <cell r="DM591">
            <v>0</v>
          </cell>
          <cell r="DN591">
            <v>0</v>
          </cell>
          <cell r="DO591">
            <v>0</v>
          </cell>
          <cell r="DP591">
            <v>0</v>
          </cell>
          <cell r="DQ591">
            <v>0</v>
          </cell>
          <cell r="DR591">
            <v>0</v>
          </cell>
          <cell r="DS591">
            <v>0</v>
          </cell>
          <cell r="DT591">
            <v>0</v>
          </cell>
          <cell r="DU591">
            <v>0</v>
          </cell>
          <cell r="DV591">
            <v>0</v>
          </cell>
          <cell r="DW591">
            <v>0</v>
          </cell>
          <cell r="DX591">
            <v>0</v>
          </cell>
          <cell r="DY591">
            <v>0</v>
          </cell>
          <cell r="DZ591">
            <v>0</v>
          </cell>
          <cell r="EA591">
            <v>0</v>
          </cell>
          <cell r="EB591">
            <v>0</v>
          </cell>
          <cell r="EC591">
            <v>0</v>
          </cell>
          <cell r="ED591">
            <v>0</v>
          </cell>
        </row>
        <row r="592">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0</v>
          </cell>
          <cell r="CB592">
            <v>0</v>
          </cell>
          <cell r="CC592">
            <v>0</v>
          </cell>
          <cell r="CD592">
            <v>0</v>
          </cell>
          <cell r="CE592">
            <v>0</v>
          </cell>
          <cell r="CF592">
            <v>0</v>
          </cell>
          <cell r="CG592">
            <v>0</v>
          </cell>
          <cell r="CH592">
            <v>0</v>
          </cell>
          <cell r="CI592">
            <v>0</v>
          </cell>
          <cell r="CJ592">
            <v>0</v>
          </cell>
          <cell r="CK592">
            <v>0</v>
          </cell>
          <cell r="CL592">
            <v>0</v>
          </cell>
          <cell r="CM592">
            <v>0</v>
          </cell>
          <cell r="CN592">
            <v>0</v>
          </cell>
          <cell r="CO592">
            <v>0</v>
          </cell>
          <cell r="CP592">
            <v>0</v>
          </cell>
          <cell r="CQ592">
            <v>0</v>
          </cell>
          <cell r="CR592">
            <v>0</v>
          </cell>
          <cell r="CS592">
            <v>0</v>
          </cell>
          <cell r="CT592">
            <v>0</v>
          </cell>
          <cell r="CU592">
            <v>0</v>
          </cell>
          <cell r="CV592">
            <v>0</v>
          </cell>
          <cell r="CW592">
            <v>0</v>
          </cell>
          <cell r="CX592">
            <v>0</v>
          </cell>
          <cell r="CY592">
            <v>0</v>
          </cell>
          <cell r="CZ592">
            <v>0</v>
          </cell>
          <cell r="DA592">
            <v>0</v>
          </cell>
          <cell r="DB592">
            <v>0</v>
          </cell>
          <cell r="DC592">
            <v>0</v>
          </cell>
          <cell r="DD592">
            <v>0</v>
          </cell>
          <cell r="DE592">
            <v>0</v>
          </cell>
          <cell r="DF592">
            <v>0</v>
          </cell>
          <cell r="DG592">
            <v>0</v>
          </cell>
          <cell r="DH592">
            <v>0</v>
          </cell>
          <cell r="DI592">
            <v>0</v>
          </cell>
          <cell r="DJ592">
            <v>0</v>
          </cell>
          <cell r="DK592">
            <v>0</v>
          </cell>
          <cell r="DL592">
            <v>0</v>
          </cell>
          <cell r="DM592">
            <v>0</v>
          </cell>
          <cell r="DN592">
            <v>0</v>
          </cell>
          <cell r="DO592">
            <v>0</v>
          </cell>
          <cell r="DP592">
            <v>0</v>
          </cell>
          <cell r="DQ592">
            <v>0</v>
          </cell>
          <cell r="DR592">
            <v>0</v>
          </cell>
          <cell r="DS592">
            <v>0</v>
          </cell>
          <cell r="DT592">
            <v>0</v>
          </cell>
          <cell r="DU592">
            <v>0</v>
          </cell>
          <cell r="DV592">
            <v>0</v>
          </cell>
          <cell r="DW592">
            <v>0</v>
          </cell>
          <cell r="DX592">
            <v>0</v>
          </cell>
          <cell r="DY592">
            <v>0</v>
          </cell>
          <cell r="DZ592">
            <v>0</v>
          </cell>
          <cell r="EA592">
            <v>0</v>
          </cell>
          <cell r="EB592">
            <v>0</v>
          </cell>
          <cell r="EC592">
            <v>0</v>
          </cell>
          <cell r="ED592">
            <v>0</v>
          </cell>
        </row>
        <row r="593">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0</v>
          </cell>
          <cell r="CB593">
            <v>0</v>
          </cell>
          <cell r="CC593">
            <v>0</v>
          </cell>
          <cell r="CD593">
            <v>0</v>
          </cell>
          <cell r="CE593">
            <v>0</v>
          </cell>
          <cell r="CF593">
            <v>0</v>
          </cell>
          <cell r="CG593">
            <v>0</v>
          </cell>
          <cell r="CH593">
            <v>0</v>
          </cell>
          <cell r="CI593">
            <v>0</v>
          </cell>
          <cell r="CJ593">
            <v>0</v>
          </cell>
          <cell r="CK593">
            <v>0</v>
          </cell>
          <cell r="CL593">
            <v>0</v>
          </cell>
          <cell r="CM593">
            <v>0</v>
          </cell>
          <cell r="CN593">
            <v>0</v>
          </cell>
          <cell r="CO593">
            <v>0</v>
          </cell>
          <cell r="CP593">
            <v>0</v>
          </cell>
          <cell r="CQ593">
            <v>0</v>
          </cell>
          <cell r="CR593">
            <v>0</v>
          </cell>
          <cell r="CS593">
            <v>0</v>
          </cell>
          <cell r="CT593">
            <v>0</v>
          </cell>
          <cell r="CU593">
            <v>0</v>
          </cell>
          <cell r="CV593">
            <v>0</v>
          </cell>
          <cell r="CW593">
            <v>0</v>
          </cell>
          <cell r="CX593">
            <v>0</v>
          </cell>
          <cell r="CY593">
            <v>0</v>
          </cell>
          <cell r="CZ593">
            <v>0</v>
          </cell>
          <cell r="DA593">
            <v>0</v>
          </cell>
          <cell r="DB593">
            <v>0</v>
          </cell>
          <cell r="DC593">
            <v>0</v>
          </cell>
          <cell r="DD593">
            <v>0</v>
          </cell>
          <cell r="DE593">
            <v>0</v>
          </cell>
          <cell r="DF593">
            <v>0</v>
          </cell>
          <cell r="DG593">
            <v>0</v>
          </cell>
          <cell r="DH593">
            <v>0</v>
          </cell>
          <cell r="DI593">
            <v>0</v>
          </cell>
          <cell r="DJ593">
            <v>0</v>
          </cell>
          <cell r="DK593">
            <v>0</v>
          </cell>
          <cell r="DL593">
            <v>0</v>
          </cell>
          <cell r="DM593">
            <v>0</v>
          </cell>
          <cell r="DN593">
            <v>0</v>
          </cell>
          <cell r="DO593">
            <v>0</v>
          </cell>
          <cell r="DP593">
            <v>0</v>
          </cell>
          <cell r="DQ593">
            <v>0</v>
          </cell>
          <cell r="DR593">
            <v>0</v>
          </cell>
          <cell r="DS593">
            <v>0</v>
          </cell>
          <cell r="DT593">
            <v>0</v>
          </cell>
          <cell r="DU593">
            <v>0</v>
          </cell>
          <cell r="DV593">
            <v>0</v>
          </cell>
          <cell r="DW593">
            <v>0</v>
          </cell>
          <cell r="DX593">
            <v>0</v>
          </cell>
          <cell r="DY593">
            <v>0</v>
          </cell>
          <cell r="DZ593">
            <v>0</v>
          </cell>
          <cell r="EA593">
            <v>0</v>
          </cell>
          <cell r="EB593">
            <v>0</v>
          </cell>
          <cell r="EC593">
            <v>0</v>
          </cell>
          <cell r="ED593">
            <v>0</v>
          </cell>
        </row>
        <row r="594">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0</v>
          </cell>
          <cell r="CB594">
            <v>0</v>
          </cell>
          <cell r="CC594">
            <v>0</v>
          </cell>
          <cell r="CD594">
            <v>0</v>
          </cell>
          <cell r="CE594">
            <v>0</v>
          </cell>
          <cell r="CF594">
            <v>0</v>
          </cell>
          <cell r="CG594">
            <v>0</v>
          </cell>
          <cell r="CH594">
            <v>0</v>
          </cell>
          <cell r="CI594">
            <v>0</v>
          </cell>
          <cell r="CJ594">
            <v>0</v>
          </cell>
          <cell r="CK594">
            <v>0</v>
          </cell>
          <cell r="CL594">
            <v>0</v>
          </cell>
          <cell r="CM594">
            <v>0</v>
          </cell>
          <cell r="CN594">
            <v>0</v>
          </cell>
          <cell r="CO594">
            <v>0</v>
          </cell>
          <cell r="CP594">
            <v>0</v>
          </cell>
          <cell r="CQ594">
            <v>0</v>
          </cell>
          <cell r="CR594">
            <v>0</v>
          </cell>
          <cell r="CS594">
            <v>0</v>
          </cell>
          <cell r="CT594">
            <v>0</v>
          </cell>
          <cell r="CU594">
            <v>0</v>
          </cell>
          <cell r="CV594">
            <v>0</v>
          </cell>
          <cell r="CW594">
            <v>0</v>
          </cell>
          <cell r="CX594">
            <v>0</v>
          </cell>
          <cell r="CY594">
            <v>0</v>
          </cell>
          <cell r="CZ594">
            <v>0</v>
          </cell>
          <cell r="DA594">
            <v>0</v>
          </cell>
          <cell r="DB594">
            <v>0</v>
          </cell>
          <cell r="DC594">
            <v>0</v>
          </cell>
          <cell r="DD594">
            <v>0</v>
          </cell>
          <cell r="DE594">
            <v>0</v>
          </cell>
          <cell r="DF594">
            <v>0</v>
          </cell>
          <cell r="DG594">
            <v>0</v>
          </cell>
          <cell r="DH594">
            <v>0</v>
          </cell>
          <cell r="DI594">
            <v>0</v>
          </cell>
          <cell r="DJ594">
            <v>0</v>
          </cell>
          <cell r="DK594">
            <v>0</v>
          </cell>
          <cell r="DL594">
            <v>0</v>
          </cell>
          <cell r="DM594">
            <v>0</v>
          </cell>
          <cell r="DN594">
            <v>0</v>
          </cell>
          <cell r="DO594">
            <v>0</v>
          </cell>
          <cell r="DP594">
            <v>0</v>
          </cell>
          <cell r="DQ594">
            <v>0</v>
          </cell>
          <cell r="DR594">
            <v>0</v>
          </cell>
          <cell r="DS594">
            <v>0</v>
          </cell>
          <cell r="DT594">
            <v>0</v>
          </cell>
          <cell r="DU594">
            <v>0</v>
          </cell>
          <cell r="DV594">
            <v>0</v>
          </cell>
          <cell r="DW594">
            <v>0</v>
          </cell>
          <cell r="DX594">
            <v>0</v>
          </cell>
          <cell r="DY594">
            <v>0</v>
          </cell>
          <cell r="DZ594">
            <v>0</v>
          </cell>
          <cell r="EA594">
            <v>0</v>
          </cell>
          <cell r="EB594">
            <v>0</v>
          </cell>
          <cell r="EC594">
            <v>0</v>
          </cell>
          <cell r="ED594">
            <v>0</v>
          </cell>
        </row>
        <row r="595">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3491.4858730509877</v>
          </cell>
          <cell r="AF595">
            <v>626.29231455433182</v>
          </cell>
          <cell r="AG595">
            <v>897.77751701232046</v>
          </cell>
          <cell r="AH595">
            <v>808.66665575699881</v>
          </cell>
          <cell r="AI595">
            <v>0</v>
          </cell>
          <cell r="AJ595">
            <v>0</v>
          </cell>
          <cell r="AK595">
            <v>0</v>
          </cell>
          <cell r="AL595">
            <v>68.708800391294062</v>
          </cell>
          <cell r="AM595">
            <v>-54.810715350555256</v>
          </cell>
          <cell r="AN595">
            <v>-258.32633673073724</v>
          </cell>
          <cell r="AO595">
            <v>73.587794971652329</v>
          </cell>
          <cell r="AP595">
            <v>419.96472415560856</v>
          </cell>
          <cell r="AQ595">
            <v>909.62511828844436</v>
          </cell>
          <cell r="AR595">
            <v>2577.6526449806988</v>
          </cell>
          <cell r="AS595">
            <v>734.90098303230479</v>
          </cell>
          <cell r="AT595">
            <v>406.25478430488147</v>
          </cell>
          <cell r="AU595">
            <v>729.1436527450569</v>
          </cell>
          <cell r="AV595">
            <v>-28.336027284385636</v>
          </cell>
          <cell r="AW595">
            <v>0</v>
          </cell>
          <cell r="AX595">
            <v>-29.373699476243928</v>
          </cell>
          <cell r="AY595">
            <v>-11.714391050627455</v>
          </cell>
          <cell r="AZ595">
            <v>-0.64024152932688594</v>
          </cell>
          <cell r="BA595">
            <v>-133.10991058009677</v>
          </cell>
          <cell r="BB595">
            <v>10.484459175728261</v>
          </cell>
          <cell r="BC595">
            <v>673.27381834783591</v>
          </cell>
          <cell r="BD595">
            <v>226.76921729603782</v>
          </cell>
          <cell r="BE595">
            <v>-4795.3786648772657</v>
          </cell>
          <cell r="BF595">
            <v>934.17330824537203</v>
          </cell>
          <cell r="BG595">
            <v>334.85583243682049</v>
          </cell>
          <cell r="BH595">
            <v>424.85295756044798</v>
          </cell>
          <cell r="BI595">
            <v>0.79122764500789344</v>
          </cell>
          <cell r="BJ595">
            <v>0</v>
          </cell>
          <cell r="BK595">
            <v>-12.112924162764102</v>
          </cell>
          <cell r="BL595">
            <v>-32.739109451649711</v>
          </cell>
          <cell r="BM595">
            <v>-238.22063154587522</v>
          </cell>
          <cell r="BN595">
            <v>40.831229232950136</v>
          </cell>
          <cell r="BO595">
            <v>704.50123073300347</v>
          </cell>
          <cell r="BP595">
            <v>889.71323762950487</v>
          </cell>
          <cell r="BQ595">
            <v>-7842.025023203576</v>
          </cell>
          <cell r="BR595">
            <v>872.19016297161579</v>
          </cell>
          <cell r="BS595">
            <v>-115.53485668683425</v>
          </cell>
          <cell r="BT595">
            <v>-93.560548464069143</v>
          </cell>
          <cell r="BU595">
            <v>305.04268552339636</v>
          </cell>
          <cell r="BV595">
            <v>692.46566849225201</v>
          </cell>
          <cell r="BW595">
            <v>230.73793776356615</v>
          </cell>
          <cell r="BX595">
            <v>18.345247112447396</v>
          </cell>
          <cell r="BY595">
            <v>28.078870959114283</v>
          </cell>
          <cell r="BZ595">
            <v>-225.50629280460998</v>
          </cell>
          <cell r="CA595">
            <v>-74.281938427593559</v>
          </cell>
          <cell r="CB595">
            <v>175.99952972610481</v>
          </cell>
          <cell r="CC595">
            <v>195.97398098907433</v>
          </cell>
          <cell r="CD595">
            <v>-265.5701212126296</v>
          </cell>
          <cell r="CE595">
            <v>-316.13199753686786</v>
          </cell>
          <cell r="CF595">
            <v>-24.71789694041945</v>
          </cell>
          <cell r="CG595">
            <v>-184.06633446924388</v>
          </cell>
          <cell r="CH595">
            <v>61.53431807574816</v>
          </cell>
          <cell r="CI595">
            <v>473.55842584907077</v>
          </cell>
          <cell r="CJ595">
            <v>321.43683277117088</v>
          </cell>
          <cell r="CK595">
            <v>-906.29988684086129</v>
          </cell>
          <cell r="CL595">
            <v>40.588045214535668</v>
          </cell>
          <cell r="CM595">
            <v>-25.290972563670948</v>
          </cell>
          <cell r="CN595">
            <v>148.67005369323306</v>
          </cell>
          <cell r="CO595">
            <v>182.92332230950706</v>
          </cell>
          <cell r="CP595">
            <v>-68.428365883883089</v>
          </cell>
          <cell r="CQ595">
            <v>-336.03953875182196</v>
          </cell>
          <cell r="CR595">
            <v>2572.1578774116933</v>
          </cell>
          <cell r="CS595">
            <v>29.596901564626023</v>
          </cell>
          <cell r="CT595">
            <v>334.16247938130982</v>
          </cell>
          <cell r="CU595">
            <v>303.35024844715372</v>
          </cell>
          <cell r="CV595">
            <v>433.73039191262797</v>
          </cell>
          <cell r="CW595">
            <v>145.14884277270176</v>
          </cell>
          <cell r="CX595">
            <v>370.60407623345964</v>
          </cell>
          <cell r="CY595">
            <v>-14.307689681183547</v>
          </cell>
          <cell r="CZ595">
            <v>44.580354562262073</v>
          </cell>
          <cell r="DA595">
            <v>336.48162904568017</v>
          </cell>
          <cell r="DB595">
            <v>279.80186945409514</v>
          </cell>
          <cell r="DC595">
            <v>273.97853808803484</v>
          </cell>
          <cell r="DD595">
            <v>35.030235633952543</v>
          </cell>
          <cell r="DE595">
            <v>1868.8223522603512</v>
          </cell>
          <cell r="DF595">
            <v>-158.27664326759987</v>
          </cell>
          <cell r="DG595">
            <v>-14.407421970274299</v>
          </cell>
          <cell r="DH595">
            <v>922.849583838135</v>
          </cell>
          <cell r="DI595">
            <v>502.24898223136552</v>
          </cell>
          <cell r="DJ595">
            <v>165.7802510028705</v>
          </cell>
          <cell r="DK595">
            <v>357.59627568814903</v>
          </cell>
          <cell r="DL595">
            <v>185.80309132952243</v>
          </cell>
          <cell r="DM595">
            <v>11.1101335932035</v>
          </cell>
          <cell r="DN595">
            <v>279.87691387720406</v>
          </cell>
          <cell r="DO595">
            <v>0.71576682408340275</v>
          </cell>
          <cell r="DP595">
            <v>-145.91660927818157</v>
          </cell>
          <cell r="DQ595">
            <v>-238.55797160719521</v>
          </cell>
          <cell r="DR595">
            <v>52.003988016396761</v>
          </cell>
          <cell r="DS595">
            <v>0</v>
          </cell>
          <cell r="DT595">
            <v>0</v>
          </cell>
          <cell r="DU595">
            <v>-8.9790196830872446</v>
          </cell>
          <cell r="DV595">
            <v>0</v>
          </cell>
          <cell r="DW595">
            <v>0</v>
          </cell>
          <cell r="DX595">
            <v>0</v>
          </cell>
          <cell r="DY595">
            <v>0</v>
          </cell>
          <cell r="DZ595">
            <v>0</v>
          </cell>
          <cell r="EA595">
            <v>40.272923037875444</v>
          </cell>
          <cell r="EB595">
            <v>52.394907349022105</v>
          </cell>
          <cell r="EC595">
            <v>-31.684822682989761</v>
          </cell>
          <cell r="ED595">
            <v>0</v>
          </cell>
        </row>
        <row r="596">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0</v>
          </cell>
          <cell r="CB596">
            <v>0</v>
          </cell>
          <cell r="CC596">
            <v>0</v>
          </cell>
          <cell r="CD596">
            <v>0</v>
          </cell>
          <cell r="CE596">
            <v>0</v>
          </cell>
          <cell r="CF596">
            <v>0</v>
          </cell>
          <cell r="CG596">
            <v>0</v>
          </cell>
          <cell r="CH596">
            <v>0</v>
          </cell>
          <cell r="CI596">
            <v>0</v>
          </cell>
          <cell r="CJ596">
            <v>0</v>
          </cell>
          <cell r="CK596">
            <v>0</v>
          </cell>
          <cell r="CL596">
            <v>0</v>
          </cell>
          <cell r="CM596">
            <v>0</v>
          </cell>
          <cell r="CN596">
            <v>0</v>
          </cell>
          <cell r="CO596">
            <v>0</v>
          </cell>
          <cell r="CP596">
            <v>0</v>
          </cell>
          <cell r="CQ596">
            <v>0</v>
          </cell>
          <cell r="CR596">
            <v>0</v>
          </cell>
          <cell r="CS596">
            <v>0</v>
          </cell>
          <cell r="CT596">
            <v>0</v>
          </cell>
          <cell r="CU596">
            <v>0</v>
          </cell>
          <cell r="CV596">
            <v>0</v>
          </cell>
          <cell r="CW596">
            <v>0</v>
          </cell>
          <cell r="CX596">
            <v>0</v>
          </cell>
          <cell r="CY596">
            <v>0</v>
          </cell>
          <cell r="CZ596">
            <v>0</v>
          </cell>
          <cell r="DA596">
            <v>0</v>
          </cell>
          <cell r="DB596">
            <v>0</v>
          </cell>
          <cell r="DC596">
            <v>0</v>
          </cell>
          <cell r="DD596">
            <v>0</v>
          </cell>
          <cell r="DE596">
            <v>0</v>
          </cell>
          <cell r="DF596">
            <v>0</v>
          </cell>
          <cell r="DG596">
            <v>0</v>
          </cell>
          <cell r="DH596">
            <v>0</v>
          </cell>
          <cell r="DI596">
            <v>0</v>
          </cell>
          <cell r="DJ596">
            <v>0</v>
          </cell>
          <cell r="DK596">
            <v>0</v>
          </cell>
          <cell r="DL596">
            <v>0</v>
          </cell>
          <cell r="DM596">
            <v>0</v>
          </cell>
          <cell r="DN596">
            <v>0</v>
          </cell>
          <cell r="DO596">
            <v>0</v>
          </cell>
          <cell r="DP596">
            <v>0</v>
          </cell>
          <cell r="DQ596">
            <v>0</v>
          </cell>
          <cell r="DR596">
            <v>0</v>
          </cell>
          <cell r="DS596">
            <v>0</v>
          </cell>
          <cell r="DT596">
            <v>0</v>
          </cell>
          <cell r="DU596">
            <v>0</v>
          </cell>
          <cell r="DV596">
            <v>0</v>
          </cell>
          <cell r="DW596">
            <v>0</v>
          </cell>
          <cell r="DX596">
            <v>0</v>
          </cell>
          <cell r="DY596">
            <v>0</v>
          </cell>
          <cell r="DZ596">
            <v>0</v>
          </cell>
          <cell r="EA596">
            <v>0</v>
          </cell>
          <cell r="EB596">
            <v>0</v>
          </cell>
          <cell r="EC596">
            <v>0</v>
          </cell>
          <cell r="ED596">
            <v>0</v>
          </cell>
        </row>
        <row r="597">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0</v>
          </cell>
          <cell r="CL597">
            <v>0</v>
          </cell>
          <cell r="CM597">
            <v>0</v>
          </cell>
          <cell r="CN597">
            <v>0</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row>
        <row r="598">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27658.089122600853</v>
          </cell>
          <cell r="BS598">
            <v>5785.3397852762137</v>
          </cell>
          <cell r="BT598">
            <v>4144.5140951140784</v>
          </cell>
          <cell r="BU598">
            <v>1865.4182383264415</v>
          </cell>
          <cell r="BV598">
            <v>1209.2747544064187</v>
          </cell>
          <cell r="BW598">
            <v>296.77738466206938</v>
          </cell>
          <cell r="BX598">
            <v>457.37169524631463</v>
          </cell>
          <cell r="BY598">
            <v>156.73358409642242</v>
          </cell>
          <cell r="BZ598">
            <v>11.421032290905714</v>
          </cell>
          <cell r="CA598">
            <v>991.11072891671211</v>
          </cell>
          <cell r="CB598">
            <v>1694.3173791770823</v>
          </cell>
          <cell r="CC598">
            <v>4530.2992708350066</v>
          </cell>
          <cell r="CD598">
            <v>6515.5111742487643</v>
          </cell>
          <cell r="CE598">
            <v>26890.872009687126</v>
          </cell>
          <cell r="CF598">
            <v>6158.3501424645074</v>
          </cell>
          <cell r="CG598">
            <v>4272.4139081581961</v>
          </cell>
          <cell r="CH598">
            <v>2317.9558744225651</v>
          </cell>
          <cell r="CI598">
            <v>642.93404402933083</v>
          </cell>
          <cell r="CJ598">
            <v>216.2362971175462</v>
          </cell>
          <cell r="CK598">
            <v>386.3754567396827</v>
          </cell>
          <cell r="CL598">
            <v>289.9848626004532</v>
          </cell>
          <cell r="CM598">
            <v>47.076904136687517</v>
          </cell>
          <cell r="CN598">
            <v>517.3262685497757</v>
          </cell>
          <cell r="CO598">
            <v>1753.3716443157755</v>
          </cell>
          <cell r="CP598">
            <v>4263.94221086381</v>
          </cell>
          <cell r="CQ598">
            <v>6024.9043962925207</v>
          </cell>
          <cell r="CR598">
            <v>27717.000979177654</v>
          </cell>
          <cell r="CS598">
            <v>6273.3786442577839</v>
          </cell>
          <cell r="CT598">
            <v>4453.4140884620138</v>
          </cell>
          <cell r="CU598">
            <v>2679.6441476177424</v>
          </cell>
          <cell r="CV598">
            <v>735.05334349768236</v>
          </cell>
          <cell r="CW598">
            <v>359.2887973303441</v>
          </cell>
          <cell r="CX598">
            <v>406.34619337460026</v>
          </cell>
          <cell r="CY598">
            <v>346.89020098675974</v>
          </cell>
          <cell r="CZ598">
            <v>72.707466050516814</v>
          </cell>
          <cell r="DA598">
            <v>616.05838762247004</v>
          </cell>
          <cell r="DB598">
            <v>1750.8932756958529</v>
          </cell>
          <cell r="DC598">
            <v>3748.4937383814249</v>
          </cell>
          <cell r="DD598">
            <v>6274.8326959004626</v>
          </cell>
          <cell r="DE598">
            <v>27200.015806175768</v>
          </cell>
          <cell r="DF598">
            <v>6017.6262383493595</v>
          </cell>
          <cell r="DG598">
            <v>3611.2048119802494</v>
          </cell>
          <cell r="DH598">
            <v>2015.9339444534853</v>
          </cell>
          <cell r="DI598">
            <v>319.7652679522289</v>
          </cell>
          <cell r="DJ598">
            <v>442.93134921579622</v>
          </cell>
          <cell r="DK598">
            <v>620.32372160209343</v>
          </cell>
          <cell r="DL598">
            <v>166.66973016248085</v>
          </cell>
          <cell r="DM598">
            <v>225.33253040281124</v>
          </cell>
          <cell r="DN598">
            <v>728.82655695942231</v>
          </cell>
          <cell r="DO598">
            <v>1545.3758875001222</v>
          </cell>
          <cell r="DP598">
            <v>4212.8008362241089</v>
          </cell>
          <cell r="DQ598">
            <v>7293.2249313753564</v>
          </cell>
          <cell r="DR598">
            <v>29295.717620097101</v>
          </cell>
          <cell r="DS598">
            <v>6864.7816896960139</v>
          </cell>
          <cell r="DT598">
            <v>4363.8844684248324</v>
          </cell>
          <cell r="DU598">
            <v>2184.5449394106399</v>
          </cell>
          <cell r="DV598">
            <v>283.77935834485106</v>
          </cell>
          <cell r="DW598">
            <v>91.454412782099098</v>
          </cell>
          <cell r="DX598">
            <v>304.82574350154027</v>
          </cell>
          <cell r="DY598">
            <v>95.615938378730789</v>
          </cell>
          <cell r="DZ598">
            <v>152.27758623566478</v>
          </cell>
          <cell r="EA598">
            <v>465.79446431132965</v>
          </cell>
          <cell r="EB598">
            <v>1904.4819666654803</v>
          </cell>
          <cell r="EC598">
            <v>4664.9707144147251</v>
          </cell>
          <cell r="ED598">
            <v>7919.306337934453</v>
          </cell>
        </row>
        <row r="599">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0</v>
          </cell>
          <cell r="CB599">
            <v>0</v>
          </cell>
          <cell r="CC599">
            <v>0</v>
          </cell>
          <cell r="CD599">
            <v>0</v>
          </cell>
          <cell r="CE599">
            <v>0</v>
          </cell>
          <cell r="CF599">
            <v>0</v>
          </cell>
          <cell r="CG599">
            <v>0</v>
          </cell>
          <cell r="CH599">
            <v>0</v>
          </cell>
          <cell r="CI599">
            <v>0</v>
          </cell>
          <cell r="CJ599">
            <v>0</v>
          </cell>
          <cell r="CK599">
            <v>0</v>
          </cell>
          <cell r="CL599">
            <v>0</v>
          </cell>
          <cell r="CM599">
            <v>0</v>
          </cell>
          <cell r="CN599">
            <v>0</v>
          </cell>
          <cell r="CO599">
            <v>0</v>
          </cell>
          <cell r="CP599">
            <v>0</v>
          </cell>
          <cell r="CQ599">
            <v>0</v>
          </cell>
          <cell r="CR599">
            <v>0</v>
          </cell>
          <cell r="CS599">
            <v>0</v>
          </cell>
          <cell r="CT599">
            <v>0</v>
          </cell>
          <cell r="CU599">
            <v>0</v>
          </cell>
          <cell r="CV599">
            <v>0</v>
          </cell>
          <cell r="CW599">
            <v>0</v>
          </cell>
          <cell r="CX599">
            <v>0</v>
          </cell>
          <cell r="CY599">
            <v>0</v>
          </cell>
          <cell r="CZ599">
            <v>0</v>
          </cell>
          <cell r="DA599">
            <v>0</v>
          </cell>
          <cell r="DB599">
            <v>0</v>
          </cell>
          <cell r="DC599">
            <v>0</v>
          </cell>
          <cell r="DD599">
            <v>0</v>
          </cell>
          <cell r="DE599">
            <v>0</v>
          </cell>
          <cell r="DF599">
            <v>0</v>
          </cell>
          <cell r="DG599">
            <v>0</v>
          </cell>
          <cell r="DH599">
            <v>0</v>
          </cell>
          <cell r="DI599">
            <v>0</v>
          </cell>
          <cell r="DJ599">
            <v>0</v>
          </cell>
          <cell r="DK599">
            <v>0</v>
          </cell>
          <cell r="DL599">
            <v>0</v>
          </cell>
          <cell r="DM599">
            <v>0</v>
          </cell>
          <cell r="DN599">
            <v>0</v>
          </cell>
          <cell r="DO599">
            <v>0</v>
          </cell>
          <cell r="DP599">
            <v>0</v>
          </cell>
          <cell r="DQ599">
            <v>0</v>
          </cell>
          <cell r="DR599">
            <v>0</v>
          </cell>
          <cell r="DS599">
            <v>0</v>
          </cell>
          <cell r="DT599">
            <v>0</v>
          </cell>
          <cell r="DU599">
            <v>0</v>
          </cell>
          <cell r="DV599">
            <v>0</v>
          </cell>
          <cell r="DW599">
            <v>0</v>
          </cell>
          <cell r="DX599">
            <v>0</v>
          </cell>
          <cell r="DY599">
            <v>0</v>
          </cell>
          <cell r="DZ599">
            <v>0</v>
          </cell>
          <cell r="EA599">
            <v>0</v>
          </cell>
          <cell r="EB599">
            <v>0</v>
          </cell>
          <cell r="EC599">
            <v>0</v>
          </cell>
          <cell r="ED599">
            <v>0</v>
          </cell>
        </row>
        <row r="600">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0</v>
          </cell>
          <cell r="CB600">
            <v>0</v>
          </cell>
          <cell r="CC600">
            <v>0</v>
          </cell>
          <cell r="CD600">
            <v>0</v>
          </cell>
          <cell r="CE600">
            <v>0</v>
          </cell>
          <cell r="CF600">
            <v>0</v>
          </cell>
          <cell r="CG600">
            <v>0</v>
          </cell>
          <cell r="CH600">
            <v>0</v>
          </cell>
          <cell r="CI600">
            <v>0</v>
          </cell>
          <cell r="CJ600">
            <v>0</v>
          </cell>
          <cell r="CK600">
            <v>0</v>
          </cell>
          <cell r="CL600">
            <v>0</v>
          </cell>
          <cell r="CM600">
            <v>0</v>
          </cell>
          <cell r="CN600">
            <v>0</v>
          </cell>
          <cell r="CO600">
            <v>0</v>
          </cell>
          <cell r="CP600">
            <v>0</v>
          </cell>
          <cell r="CQ600">
            <v>0</v>
          </cell>
          <cell r="CR600">
            <v>0</v>
          </cell>
          <cell r="CS600">
            <v>0</v>
          </cell>
          <cell r="CT600">
            <v>0</v>
          </cell>
          <cell r="CU600">
            <v>0</v>
          </cell>
          <cell r="CV600">
            <v>0</v>
          </cell>
          <cell r="CW600">
            <v>0</v>
          </cell>
          <cell r="CX600">
            <v>0</v>
          </cell>
          <cell r="CY600">
            <v>0</v>
          </cell>
          <cell r="CZ600">
            <v>0</v>
          </cell>
          <cell r="DA600">
            <v>0</v>
          </cell>
          <cell r="DB600">
            <v>0</v>
          </cell>
          <cell r="DC600">
            <v>0</v>
          </cell>
          <cell r="DD600">
            <v>0</v>
          </cell>
          <cell r="DE600">
            <v>0</v>
          </cell>
          <cell r="DF600">
            <v>0</v>
          </cell>
          <cell r="DG600">
            <v>0</v>
          </cell>
          <cell r="DH600">
            <v>0</v>
          </cell>
          <cell r="DI600">
            <v>0</v>
          </cell>
          <cell r="DJ600">
            <v>0</v>
          </cell>
          <cell r="DK600">
            <v>0</v>
          </cell>
          <cell r="DL600">
            <v>0</v>
          </cell>
          <cell r="DM600">
            <v>0</v>
          </cell>
          <cell r="DN600">
            <v>0</v>
          </cell>
          <cell r="DO600">
            <v>0</v>
          </cell>
          <cell r="DP600">
            <v>0</v>
          </cell>
          <cell r="DQ600">
            <v>0</v>
          </cell>
          <cell r="DR600">
            <v>0</v>
          </cell>
          <cell r="DS600">
            <v>0</v>
          </cell>
          <cell r="DT600">
            <v>0</v>
          </cell>
          <cell r="DU600">
            <v>0</v>
          </cell>
          <cell r="DV600">
            <v>0</v>
          </cell>
          <cell r="DW600">
            <v>0</v>
          </cell>
          <cell r="DX600">
            <v>0</v>
          </cell>
          <cell r="DY600">
            <v>0</v>
          </cell>
          <cell r="DZ600">
            <v>0</v>
          </cell>
          <cell r="EA600">
            <v>0</v>
          </cell>
          <cell r="EB600">
            <v>0</v>
          </cell>
          <cell r="EC600">
            <v>0</v>
          </cell>
          <cell r="ED600">
            <v>0</v>
          </cell>
        </row>
        <row r="601">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0</v>
          </cell>
          <cell r="CB601">
            <v>0</v>
          </cell>
          <cell r="CC601">
            <v>0</v>
          </cell>
          <cell r="CD601">
            <v>0</v>
          </cell>
          <cell r="CE601">
            <v>0</v>
          </cell>
          <cell r="CF601">
            <v>0</v>
          </cell>
          <cell r="CG601">
            <v>0</v>
          </cell>
          <cell r="CH601">
            <v>0</v>
          </cell>
          <cell r="CI601">
            <v>0</v>
          </cell>
          <cell r="CJ601">
            <v>0</v>
          </cell>
          <cell r="CK601">
            <v>0</v>
          </cell>
          <cell r="CL601">
            <v>0</v>
          </cell>
          <cell r="CM601">
            <v>0</v>
          </cell>
          <cell r="CN601">
            <v>0</v>
          </cell>
          <cell r="CO601">
            <v>0</v>
          </cell>
          <cell r="CP601">
            <v>0</v>
          </cell>
          <cell r="CQ601">
            <v>0</v>
          </cell>
          <cell r="CR601">
            <v>0</v>
          </cell>
          <cell r="CS601">
            <v>0</v>
          </cell>
          <cell r="CT601">
            <v>0</v>
          </cell>
          <cell r="CU601">
            <v>0</v>
          </cell>
          <cell r="CV601">
            <v>0</v>
          </cell>
          <cell r="CW601">
            <v>0</v>
          </cell>
          <cell r="CX601">
            <v>0</v>
          </cell>
          <cell r="CY601">
            <v>0</v>
          </cell>
          <cell r="CZ601">
            <v>0</v>
          </cell>
          <cell r="DA601">
            <v>0</v>
          </cell>
          <cell r="DB601">
            <v>0</v>
          </cell>
          <cell r="DC601">
            <v>0</v>
          </cell>
          <cell r="DD601">
            <v>0</v>
          </cell>
          <cell r="DE601">
            <v>0</v>
          </cell>
          <cell r="DF601">
            <v>0</v>
          </cell>
          <cell r="DG601">
            <v>0</v>
          </cell>
          <cell r="DH601">
            <v>0</v>
          </cell>
          <cell r="DI601">
            <v>0</v>
          </cell>
          <cell r="DJ601">
            <v>0</v>
          </cell>
          <cell r="DK601">
            <v>0</v>
          </cell>
          <cell r="DL601">
            <v>0</v>
          </cell>
          <cell r="DM601">
            <v>0</v>
          </cell>
          <cell r="DN601">
            <v>0</v>
          </cell>
          <cell r="DO601">
            <v>0</v>
          </cell>
          <cell r="DP601">
            <v>0</v>
          </cell>
          <cell r="DQ601">
            <v>0</v>
          </cell>
          <cell r="DR601">
            <v>0</v>
          </cell>
          <cell r="DS601">
            <v>0</v>
          </cell>
          <cell r="DT601">
            <v>0</v>
          </cell>
          <cell r="DU601">
            <v>0</v>
          </cell>
          <cell r="DV601">
            <v>0</v>
          </cell>
          <cell r="DW601">
            <v>0</v>
          </cell>
          <cell r="DX601">
            <v>0</v>
          </cell>
          <cell r="DY601">
            <v>0</v>
          </cell>
          <cell r="DZ601">
            <v>0</v>
          </cell>
          <cell r="EA601">
            <v>0</v>
          </cell>
          <cell r="EB601">
            <v>0</v>
          </cell>
          <cell r="EC601">
            <v>0</v>
          </cell>
          <cell r="ED601">
            <v>0</v>
          </cell>
          <cell r="EE601">
            <v>0</v>
          </cell>
        </row>
        <row r="602">
          <cell r="F602">
            <v>0</v>
          </cell>
          <cell r="G602">
            <v>0</v>
          </cell>
          <cell r="H602">
            <v>0</v>
          </cell>
          <cell r="I602">
            <v>0</v>
          </cell>
          <cell r="J602">
            <v>0</v>
          </cell>
          <cell r="K602">
            <v>0</v>
          </cell>
          <cell r="L602">
            <v>0</v>
          </cell>
          <cell r="M602">
            <v>0</v>
          </cell>
          <cell r="N602">
            <v>0</v>
          </cell>
          <cell r="O602">
            <v>0</v>
          </cell>
          <cell r="P602">
            <v>0</v>
          </cell>
          <cell r="Q602">
            <v>0</v>
          </cell>
          <cell r="S602">
            <v>0</v>
          </cell>
          <cell r="T602">
            <v>0</v>
          </cell>
          <cell r="U602">
            <v>0</v>
          </cell>
          <cell r="V602">
            <v>0</v>
          </cell>
          <cell r="W602">
            <v>0</v>
          </cell>
          <cell r="X602">
            <v>0</v>
          </cell>
          <cell r="Y602">
            <v>0</v>
          </cell>
          <cell r="Z602">
            <v>0</v>
          </cell>
          <cell r="AA602">
            <v>0</v>
          </cell>
          <cell r="AB602">
            <v>0</v>
          </cell>
          <cell r="AC602">
            <v>0</v>
          </cell>
          <cell r="AD602">
            <v>0</v>
          </cell>
          <cell r="AF602">
            <v>0</v>
          </cell>
          <cell r="AG602">
            <v>0</v>
          </cell>
          <cell r="AH602">
            <v>0</v>
          </cell>
          <cell r="AI602">
            <v>0</v>
          </cell>
          <cell r="AJ602">
            <v>0</v>
          </cell>
          <cell r="AK602">
            <v>0</v>
          </cell>
          <cell r="AL602">
            <v>0</v>
          </cell>
          <cell r="AM602">
            <v>0</v>
          </cell>
          <cell r="AN602">
            <v>0</v>
          </cell>
          <cell r="AO602">
            <v>0</v>
          </cell>
          <cell r="AP602">
            <v>0</v>
          </cell>
          <cell r="AQ602">
            <v>0</v>
          </cell>
          <cell r="AS602">
            <v>0</v>
          </cell>
          <cell r="AT602">
            <v>0</v>
          </cell>
          <cell r="AU602">
            <v>0</v>
          </cell>
          <cell r="AV602">
            <v>0</v>
          </cell>
          <cell r="AW602">
            <v>0</v>
          </cell>
          <cell r="AX602">
            <v>0</v>
          </cell>
          <cell r="AY602">
            <v>0</v>
          </cell>
          <cell r="AZ602">
            <v>0</v>
          </cell>
          <cell r="BA602">
            <v>0</v>
          </cell>
          <cell r="BB602">
            <v>0</v>
          </cell>
          <cell r="BC602">
            <v>0</v>
          </cell>
          <cell r="BD602">
            <v>0</v>
          </cell>
          <cell r="BF602">
            <v>0</v>
          </cell>
          <cell r="BG602">
            <v>0</v>
          </cell>
          <cell r="BH602">
            <v>0</v>
          </cell>
          <cell r="BI602">
            <v>0</v>
          </cell>
          <cell r="BJ602">
            <v>0</v>
          </cell>
          <cell r="BK602">
            <v>0</v>
          </cell>
          <cell r="BL602">
            <v>0</v>
          </cell>
          <cell r="BM602">
            <v>0</v>
          </cell>
          <cell r="BN602">
            <v>0</v>
          </cell>
          <cell r="BO602">
            <v>0</v>
          </cell>
          <cell r="BP602">
            <v>0</v>
          </cell>
          <cell r="BQ602">
            <v>0</v>
          </cell>
          <cell r="BS602">
            <v>0</v>
          </cell>
          <cell r="BT602">
            <v>0</v>
          </cell>
          <cell r="BU602">
            <v>0</v>
          </cell>
          <cell r="BV602">
            <v>0</v>
          </cell>
          <cell r="BW602">
            <v>0</v>
          </cell>
          <cell r="BX602">
            <v>0</v>
          </cell>
          <cell r="BY602">
            <v>0</v>
          </cell>
          <cell r="BZ602">
            <v>0</v>
          </cell>
          <cell r="CA602">
            <v>0</v>
          </cell>
          <cell r="CB602">
            <v>0</v>
          </cell>
          <cell r="CC602">
            <v>0</v>
          </cell>
          <cell r="CD602">
            <v>0</v>
          </cell>
          <cell r="CF602">
            <v>0</v>
          </cell>
          <cell r="CG602">
            <v>0</v>
          </cell>
          <cell r="CH602">
            <v>0</v>
          </cell>
          <cell r="CI602">
            <v>0</v>
          </cell>
          <cell r="CJ602">
            <v>0</v>
          </cell>
          <cell r="CK602">
            <v>0</v>
          </cell>
          <cell r="CL602">
            <v>0</v>
          </cell>
          <cell r="CM602">
            <v>0</v>
          </cell>
          <cell r="CN602">
            <v>0</v>
          </cell>
          <cell r="CO602">
            <v>0</v>
          </cell>
          <cell r="CP602">
            <v>0</v>
          </cell>
          <cell r="CQ602">
            <v>0</v>
          </cell>
          <cell r="CS602">
            <v>0</v>
          </cell>
          <cell r="CT602">
            <v>0</v>
          </cell>
          <cell r="CU602">
            <v>0</v>
          </cell>
          <cell r="CV602">
            <v>0</v>
          </cell>
          <cell r="CW602">
            <v>0</v>
          </cell>
          <cell r="CX602">
            <v>0</v>
          </cell>
          <cell r="CY602">
            <v>0</v>
          </cell>
          <cell r="CZ602">
            <v>0</v>
          </cell>
          <cell r="DA602">
            <v>0</v>
          </cell>
          <cell r="DB602">
            <v>0</v>
          </cell>
          <cell r="DC602">
            <v>0</v>
          </cell>
          <cell r="DD602">
            <v>0</v>
          </cell>
          <cell r="DF602">
            <v>0</v>
          </cell>
          <cell r="DG602">
            <v>0</v>
          </cell>
          <cell r="DH602">
            <v>0</v>
          </cell>
          <cell r="DI602">
            <v>0</v>
          </cell>
          <cell r="DJ602">
            <v>0</v>
          </cell>
          <cell r="DK602">
            <v>0</v>
          </cell>
          <cell r="DL602">
            <v>0</v>
          </cell>
          <cell r="DM602">
            <v>0</v>
          </cell>
          <cell r="DN602">
            <v>0</v>
          </cell>
          <cell r="DO602">
            <v>0</v>
          </cell>
          <cell r="DP602">
            <v>0</v>
          </cell>
          <cell r="DQ602">
            <v>0</v>
          </cell>
          <cell r="DS602">
            <v>0</v>
          </cell>
          <cell r="DT602">
            <v>0</v>
          </cell>
          <cell r="DU602">
            <v>0</v>
          </cell>
          <cell r="DV602">
            <v>0</v>
          </cell>
          <cell r="DW602">
            <v>0</v>
          </cell>
          <cell r="DX602">
            <v>0</v>
          </cell>
          <cell r="DY602">
            <v>0</v>
          </cell>
          <cell r="DZ602">
            <v>0</v>
          </cell>
          <cell r="EA602">
            <v>0</v>
          </cell>
          <cell r="EB602">
            <v>0</v>
          </cell>
          <cell r="EC602">
            <v>0</v>
          </cell>
          <cell r="ED602">
            <v>0</v>
          </cell>
        </row>
        <row r="603">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0</v>
          </cell>
          <cell r="CB603">
            <v>0</v>
          </cell>
          <cell r="CC603">
            <v>0</v>
          </cell>
          <cell r="CD603">
            <v>0</v>
          </cell>
          <cell r="CE603">
            <v>0</v>
          </cell>
          <cell r="CF603">
            <v>0</v>
          </cell>
          <cell r="CG603">
            <v>0</v>
          </cell>
          <cell r="CH603">
            <v>0</v>
          </cell>
          <cell r="CI603">
            <v>0</v>
          </cell>
          <cell r="CJ603">
            <v>0</v>
          </cell>
          <cell r="CK603">
            <v>0</v>
          </cell>
          <cell r="CL603">
            <v>0</v>
          </cell>
          <cell r="CM603">
            <v>0</v>
          </cell>
          <cell r="CN603">
            <v>0</v>
          </cell>
          <cell r="CO603">
            <v>0</v>
          </cell>
          <cell r="CP603">
            <v>0</v>
          </cell>
          <cell r="CQ603">
            <v>0</v>
          </cell>
          <cell r="CR603">
            <v>0</v>
          </cell>
          <cell r="CS603">
            <v>0</v>
          </cell>
          <cell r="CT603">
            <v>0</v>
          </cell>
          <cell r="CU603">
            <v>0</v>
          </cell>
          <cell r="CV603">
            <v>0</v>
          </cell>
          <cell r="CW603">
            <v>0</v>
          </cell>
          <cell r="CX603">
            <v>0</v>
          </cell>
          <cell r="CY603">
            <v>0</v>
          </cell>
          <cell r="CZ603">
            <v>0</v>
          </cell>
          <cell r="DA603">
            <v>0</v>
          </cell>
          <cell r="DB603">
            <v>0</v>
          </cell>
          <cell r="DC603">
            <v>0</v>
          </cell>
          <cell r="DD603">
            <v>0</v>
          </cell>
          <cell r="DE603">
            <v>0</v>
          </cell>
          <cell r="DF603">
            <v>0</v>
          </cell>
          <cell r="DG603">
            <v>0</v>
          </cell>
          <cell r="DH603">
            <v>0</v>
          </cell>
          <cell r="DI603">
            <v>0</v>
          </cell>
          <cell r="DJ603">
            <v>0</v>
          </cell>
          <cell r="DK603">
            <v>0</v>
          </cell>
          <cell r="DL603">
            <v>0</v>
          </cell>
          <cell r="DM603">
            <v>0</v>
          </cell>
          <cell r="DN603">
            <v>0</v>
          </cell>
          <cell r="DO603">
            <v>0</v>
          </cell>
          <cell r="DP603">
            <v>0</v>
          </cell>
          <cell r="DQ603">
            <v>0</v>
          </cell>
          <cell r="DR603">
            <v>0</v>
          </cell>
          <cell r="DS603">
            <v>0</v>
          </cell>
          <cell r="DT603">
            <v>0</v>
          </cell>
          <cell r="DU603">
            <v>0</v>
          </cell>
          <cell r="DV603">
            <v>0</v>
          </cell>
          <cell r="DW603">
            <v>0</v>
          </cell>
          <cell r="DX603">
            <v>0</v>
          </cell>
          <cell r="DY603">
            <v>0</v>
          </cell>
          <cell r="DZ603">
            <v>0</v>
          </cell>
          <cell r="EA603">
            <v>0</v>
          </cell>
          <cell r="EB603">
            <v>0</v>
          </cell>
          <cell r="EC603">
            <v>0</v>
          </cell>
          <cell r="ED603">
            <v>0</v>
          </cell>
          <cell r="EE603">
            <v>0</v>
          </cell>
        </row>
        <row r="604">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0</v>
          </cell>
          <cell r="CB604">
            <v>0</v>
          </cell>
          <cell r="CC604">
            <v>0</v>
          </cell>
          <cell r="CD604">
            <v>0</v>
          </cell>
          <cell r="CE604">
            <v>0</v>
          </cell>
          <cell r="CF604">
            <v>0</v>
          </cell>
          <cell r="CG604">
            <v>0</v>
          </cell>
          <cell r="CH604">
            <v>0</v>
          </cell>
          <cell r="CI604">
            <v>0</v>
          </cell>
          <cell r="CJ604">
            <v>0</v>
          </cell>
          <cell r="CK604">
            <v>0</v>
          </cell>
          <cell r="CL604">
            <v>0</v>
          </cell>
          <cell r="CM604">
            <v>0</v>
          </cell>
          <cell r="CN604">
            <v>0</v>
          </cell>
          <cell r="CO604">
            <v>0</v>
          </cell>
          <cell r="CP604">
            <v>0</v>
          </cell>
          <cell r="CQ604">
            <v>0</v>
          </cell>
          <cell r="CR604">
            <v>0</v>
          </cell>
          <cell r="CS604">
            <v>0</v>
          </cell>
          <cell r="CT604">
            <v>0</v>
          </cell>
          <cell r="CU604">
            <v>0</v>
          </cell>
          <cell r="CV604">
            <v>0</v>
          </cell>
          <cell r="CW604">
            <v>0</v>
          </cell>
          <cell r="CX604">
            <v>0</v>
          </cell>
          <cell r="CY604">
            <v>0</v>
          </cell>
          <cell r="CZ604">
            <v>0</v>
          </cell>
          <cell r="DA604">
            <v>0</v>
          </cell>
          <cell r="DB604">
            <v>0</v>
          </cell>
          <cell r="DC604">
            <v>0</v>
          </cell>
          <cell r="DD604">
            <v>0</v>
          </cell>
          <cell r="DE604">
            <v>0</v>
          </cell>
          <cell r="DF604">
            <v>0</v>
          </cell>
          <cell r="DG604">
            <v>0</v>
          </cell>
          <cell r="DH604">
            <v>0</v>
          </cell>
          <cell r="DI604">
            <v>0</v>
          </cell>
          <cell r="DJ604">
            <v>0</v>
          </cell>
          <cell r="DK604">
            <v>0</v>
          </cell>
          <cell r="DL604">
            <v>0</v>
          </cell>
          <cell r="DM604">
            <v>0</v>
          </cell>
          <cell r="DN604">
            <v>0</v>
          </cell>
          <cell r="DO604">
            <v>0</v>
          </cell>
          <cell r="DP604">
            <v>0</v>
          </cell>
          <cell r="DQ604">
            <v>0</v>
          </cell>
          <cell r="DR604">
            <v>0</v>
          </cell>
          <cell r="DS604">
            <v>0</v>
          </cell>
          <cell r="DT604">
            <v>0</v>
          </cell>
          <cell r="DU604">
            <v>0</v>
          </cell>
          <cell r="DV604">
            <v>0</v>
          </cell>
          <cell r="DW604">
            <v>0</v>
          </cell>
          <cell r="DX604">
            <v>0</v>
          </cell>
          <cell r="DY604">
            <v>0</v>
          </cell>
          <cell r="DZ604">
            <v>0</v>
          </cell>
          <cell r="EA604">
            <v>0</v>
          </cell>
          <cell r="EB604">
            <v>0</v>
          </cell>
          <cell r="EC604">
            <v>0</v>
          </cell>
          <cell r="ED604">
            <v>0</v>
          </cell>
          <cell r="EE604">
            <v>0</v>
          </cell>
        </row>
        <row r="605">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0</v>
          </cell>
          <cell r="CB605">
            <v>0</v>
          </cell>
          <cell r="CC605">
            <v>0</v>
          </cell>
          <cell r="CD605">
            <v>0</v>
          </cell>
          <cell r="CE605">
            <v>0</v>
          </cell>
          <cell r="CF605">
            <v>0</v>
          </cell>
          <cell r="CG605">
            <v>0</v>
          </cell>
          <cell r="CH605">
            <v>0</v>
          </cell>
          <cell r="CI605">
            <v>0</v>
          </cell>
          <cell r="CJ605">
            <v>0</v>
          </cell>
          <cell r="CK605">
            <v>0</v>
          </cell>
          <cell r="CL605">
            <v>0</v>
          </cell>
          <cell r="CM605">
            <v>0</v>
          </cell>
          <cell r="CN605">
            <v>0</v>
          </cell>
          <cell r="CO605">
            <v>0</v>
          </cell>
          <cell r="CP605">
            <v>0</v>
          </cell>
          <cell r="CQ605">
            <v>0</v>
          </cell>
          <cell r="CR605">
            <v>0</v>
          </cell>
          <cell r="CS605">
            <v>0</v>
          </cell>
          <cell r="CT605">
            <v>0</v>
          </cell>
          <cell r="CU605">
            <v>0</v>
          </cell>
          <cell r="CV605">
            <v>0</v>
          </cell>
          <cell r="CW605">
            <v>0</v>
          </cell>
          <cell r="CX605">
            <v>0</v>
          </cell>
          <cell r="CY605">
            <v>0</v>
          </cell>
          <cell r="CZ605">
            <v>0</v>
          </cell>
          <cell r="DA605">
            <v>0</v>
          </cell>
          <cell r="DB605">
            <v>0</v>
          </cell>
          <cell r="DC605">
            <v>0</v>
          </cell>
          <cell r="DD605">
            <v>0</v>
          </cell>
          <cell r="DE605">
            <v>0</v>
          </cell>
          <cell r="DF605">
            <v>0</v>
          </cell>
          <cell r="DG605">
            <v>0</v>
          </cell>
          <cell r="DH605">
            <v>0</v>
          </cell>
          <cell r="DI605">
            <v>0</v>
          </cell>
          <cell r="DJ605">
            <v>0</v>
          </cell>
          <cell r="DK605">
            <v>0</v>
          </cell>
          <cell r="DL605">
            <v>0</v>
          </cell>
          <cell r="DM605">
            <v>0</v>
          </cell>
          <cell r="DN605">
            <v>0</v>
          </cell>
          <cell r="DO605">
            <v>0</v>
          </cell>
          <cell r="DP605">
            <v>0</v>
          </cell>
          <cell r="DQ605">
            <v>0</v>
          </cell>
          <cell r="DR605">
            <v>0</v>
          </cell>
          <cell r="DS605">
            <v>0</v>
          </cell>
          <cell r="DT605">
            <v>0</v>
          </cell>
          <cell r="DU605">
            <v>0</v>
          </cell>
          <cell r="DV605">
            <v>0</v>
          </cell>
          <cell r="DW605">
            <v>0</v>
          </cell>
          <cell r="DX605">
            <v>0</v>
          </cell>
          <cell r="DY605">
            <v>0</v>
          </cell>
          <cell r="DZ605">
            <v>0</v>
          </cell>
          <cell r="EA605">
            <v>0</v>
          </cell>
          <cell r="EB605">
            <v>0</v>
          </cell>
          <cell r="EC605">
            <v>0</v>
          </cell>
          <cell r="ED605">
            <v>0</v>
          </cell>
          <cell r="EE605">
            <v>0</v>
          </cell>
        </row>
        <row r="606">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0</v>
          </cell>
          <cell r="CB606">
            <v>0</v>
          </cell>
          <cell r="CC606">
            <v>0</v>
          </cell>
          <cell r="CD606">
            <v>0</v>
          </cell>
          <cell r="CE606">
            <v>0</v>
          </cell>
          <cell r="CF606">
            <v>0</v>
          </cell>
          <cell r="CG606">
            <v>0</v>
          </cell>
          <cell r="CH606">
            <v>0</v>
          </cell>
          <cell r="CI606">
            <v>0</v>
          </cell>
          <cell r="CJ606">
            <v>0</v>
          </cell>
          <cell r="CK606">
            <v>0</v>
          </cell>
          <cell r="CL606">
            <v>0</v>
          </cell>
          <cell r="CM606">
            <v>0</v>
          </cell>
          <cell r="CN606">
            <v>0</v>
          </cell>
          <cell r="CO606">
            <v>0</v>
          </cell>
          <cell r="CP606">
            <v>0</v>
          </cell>
          <cell r="CQ606">
            <v>0</v>
          </cell>
          <cell r="CR606">
            <v>0</v>
          </cell>
          <cell r="CS606">
            <v>0</v>
          </cell>
          <cell r="CT606">
            <v>0</v>
          </cell>
          <cell r="CU606">
            <v>0</v>
          </cell>
          <cell r="CV606">
            <v>0</v>
          </cell>
          <cell r="CW606">
            <v>0</v>
          </cell>
          <cell r="CX606">
            <v>0</v>
          </cell>
          <cell r="CY606">
            <v>0</v>
          </cell>
          <cell r="CZ606">
            <v>0</v>
          </cell>
          <cell r="DA606">
            <v>0</v>
          </cell>
          <cell r="DB606">
            <v>0</v>
          </cell>
          <cell r="DC606">
            <v>0</v>
          </cell>
          <cell r="DD606">
            <v>0</v>
          </cell>
          <cell r="DE606">
            <v>0</v>
          </cell>
          <cell r="DF606">
            <v>0</v>
          </cell>
          <cell r="DG606">
            <v>0</v>
          </cell>
          <cell r="DH606">
            <v>0</v>
          </cell>
          <cell r="DI606">
            <v>0</v>
          </cell>
          <cell r="DJ606">
            <v>0</v>
          </cell>
          <cell r="DK606">
            <v>0</v>
          </cell>
          <cell r="DL606">
            <v>0</v>
          </cell>
          <cell r="DM606">
            <v>0</v>
          </cell>
          <cell r="DN606">
            <v>0</v>
          </cell>
          <cell r="DO606">
            <v>0</v>
          </cell>
          <cell r="DP606">
            <v>0</v>
          </cell>
          <cell r="DQ606">
            <v>0</v>
          </cell>
          <cell r="DR606">
            <v>0</v>
          </cell>
          <cell r="DS606">
            <v>0</v>
          </cell>
          <cell r="DT606">
            <v>0</v>
          </cell>
          <cell r="DU606">
            <v>0</v>
          </cell>
          <cell r="DV606">
            <v>0</v>
          </cell>
          <cell r="DW606">
            <v>0</v>
          </cell>
          <cell r="DX606">
            <v>0</v>
          </cell>
          <cell r="DY606">
            <v>0</v>
          </cell>
          <cell r="DZ606">
            <v>0</v>
          </cell>
          <cell r="EA606">
            <v>0</v>
          </cell>
          <cell r="EB606">
            <v>0</v>
          </cell>
          <cell r="EC606">
            <v>0</v>
          </cell>
          <cell r="ED606">
            <v>0</v>
          </cell>
          <cell r="EE606">
            <v>0</v>
          </cell>
        </row>
        <row r="607">
          <cell r="F607">
            <v>0</v>
          </cell>
          <cell r="G607">
            <v>0</v>
          </cell>
          <cell r="H607">
            <v>0</v>
          </cell>
          <cell r="I607">
            <v>0</v>
          </cell>
          <cell r="J607">
            <v>0</v>
          </cell>
          <cell r="K607">
            <v>0</v>
          </cell>
          <cell r="L607">
            <v>1E-3</v>
          </cell>
          <cell r="M607">
            <v>1E-3</v>
          </cell>
          <cell r="N607">
            <v>0</v>
          </cell>
          <cell r="O607">
            <v>0</v>
          </cell>
          <cell r="P607">
            <v>-1E-3</v>
          </cell>
          <cell r="Q607">
            <v>0</v>
          </cell>
          <cell r="R607">
            <v>0</v>
          </cell>
          <cell r="S607">
            <v>0</v>
          </cell>
          <cell r="T607">
            <v>0</v>
          </cell>
          <cell r="U607">
            <v>0</v>
          </cell>
          <cell r="V607">
            <v>-1E-3</v>
          </cell>
          <cell r="W607">
            <v>0</v>
          </cell>
          <cell r="X607">
            <v>0</v>
          </cell>
          <cell r="Y607">
            <v>1E-3</v>
          </cell>
          <cell r="Z607">
            <v>0</v>
          </cell>
          <cell r="AA607">
            <v>1E-3</v>
          </cell>
          <cell r="AB607">
            <v>0</v>
          </cell>
          <cell r="AC607">
            <v>0</v>
          </cell>
          <cell r="AD607">
            <v>-1E-3</v>
          </cell>
          <cell r="AE607">
            <v>0</v>
          </cell>
          <cell r="AF607">
            <v>-1E-3</v>
          </cell>
          <cell r="AG607">
            <v>0</v>
          </cell>
          <cell r="AH607">
            <v>0</v>
          </cell>
          <cell r="AI607">
            <v>0</v>
          </cell>
          <cell r="AJ607">
            <v>0</v>
          </cell>
          <cell r="AK607">
            <v>0</v>
          </cell>
          <cell r="AL607">
            <v>0</v>
          </cell>
          <cell r="AM607">
            <v>1E-3</v>
          </cell>
          <cell r="AN607">
            <v>-1E-3</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0</v>
          </cell>
          <cell r="CB607">
            <v>0</v>
          </cell>
          <cell r="CC607">
            <v>0</v>
          </cell>
          <cell r="CD607">
            <v>0</v>
          </cell>
          <cell r="CE607">
            <v>0</v>
          </cell>
          <cell r="CF607">
            <v>0</v>
          </cell>
          <cell r="CG607">
            <v>0</v>
          </cell>
          <cell r="CH607">
            <v>0</v>
          </cell>
          <cell r="CI607">
            <v>0</v>
          </cell>
          <cell r="CJ607">
            <v>0</v>
          </cell>
          <cell r="CK607">
            <v>0</v>
          </cell>
          <cell r="CL607">
            <v>0</v>
          </cell>
          <cell r="CM607">
            <v>0</v>
          </cell>
          <cell r="CN607">
            <v>0</v>
          </cell>
          <cell r="CO607">
            <v>0</v>
          </cell>
          <cell r="CP607">
            <v>0</v>
          </cell>
          <cell r="CQ607">
            <v>0</v>
          </cell>
          <cell r="CR607">
            <v>0</v>
          </cell>
          <cell r="CS607">
            <v>0</v>
          </cell>
          <cell r="CT607">
            <v>0</v>
          </cell>
          <cell r="CU607">
            <v>0</v>
          </cell>
          <cell r="CV607">
            <v>0</v>
          </cell>
          <cell r="CW607">
            <v>0</v>
          </cell>
          <cell r="CX607">
            <v>0</v>
          </cell>
          <cell r="CY607">
            <v>0</v>
          </cell>
          <cell r="CZ607">
            <v>0</v>
          </cell>
          <cell r="DA607">
            <v>0</v>
          </cell>
          <cell r="DB607">
            <v>0</v>
          </cell>
          <cell r="DC607">
            <v>0</v>
          </cell>
          <cell r="DD607">
            <v>0</v>
          </cell>
          <cell r="DE607">
            <v>0</v>
          </cell>
          <cell r="DF607">
            <v>0</v>
          </cell>
          <cell r="DG607">
            <v>0</v>
          </cell>
          <cell r="DH607">
            <v>0</v>
          </cell>
          <cell r="DI607">
            <v>0</v>
          </cell>
          <cell r="DJ607">
            <v>0</v>
          </cell>
          <cell r="DK607">
            <v>0</v>
          </cell>
          <cell r="DL607">
            <v>0</v>
          </cell>
          <cell r="DM607">
            <v>0</v>
          </cell>
          <cell r="DN607">
            <v>0</v>
          </cell>
          <cell r="DO607">
            <v>0</v>
          </cell>
          <cell r="DP607">
            <v>0</v>
          </cell>
          <cell r="DQ607">
            <v>0</v>
          </cell>
          <cell r="DR607">
            <v>0</v>
          </cell>
          <cell r="DS607">
            <v>0</v>
          </cell>
          <cell r="DT607">
            <v>0</v>
          </cell>
          <cell r="DU607">
            <v>0</v>
          </cell>
          <cell r="DV607">
            <v>0</v>
          </cell>
          <cell r="DW607">
            <v>0</v>
          </cell>
          <cell r="DX607">
            <v>0</v>
          </cell>
          <cell r="DY607">
            <v>0</v>
          </cell>
          <cell r="DZ607">
            <v>0</v>
          </cell>
          <cell r="EA607">
            <v>0</v>
          </cell>
          <cell r="EB607">
            <v>0</v>
          </cell>
          <cell r="EC607">
            <v>0</v>
          </cell>
          <cell r="ED607">
            <v>0</v>
          </cell>
          <cell r="EE607">
            <v>0</v>
          </cell>
        </row>
        <row r="608">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0</v>
          </cell>
          <cell r="CB608">
            <v>0</v>
          </cell>
          <cell r="CC608">
            <v>0</v>
          </cell>
          <cell r="CD608">
            <v>0</v>
          </cell>
          <cell r="CE608">
            <v>0</v>
          </cell>
          <cell r="CF608">
            <v>0</v>
          </cell>
          <cell r="CG608">
            <v>0</v>
          </cell>
          <cell r="CH608">
            <v>0</v>
          </cell>
          <cell r="CI608">
            <v>0</v>
          </cell>
          <cell r="CJ608">
            <v>0</v>
          </cell>
          <cell r="CK608">
            <v>0</v>
          </cell>
          <cell r="CL608">
            <v>0</v>
          </cell>
          <cell r="CM608">
            <v>0</v>
          </cell>
          <cell r="CN608">
            <v>0</v>
          </cell>
          <cell r="CO608">
            <v>0</v>
          </cell>
          <cell r="CP608">
            <v>0</v>
          </cell>
          <cell r="CQ608">
            <v>0</v>
          </cell>
          <cell r="CR608">
            <v>0</v>
          </cell>
          <cell r="CS608">
            <v>0</v>
          </cell>
          <cell r="CT608">
            <v>0</v>
          </cell>
          <cell r="CU608">
            <v>0</v>
          </cell>
          <cell r="CV608">
            <v>0</v>
          </cell>
          <cell r="CW608">
            <v>0</v>
          </cell>
          <cell r="CX608">
            <v>0</v>
          </cell>
          <cell r="CY608">
            <v>0</v>
          </cell>
          <cell r="CZ608">
            <v>0</v>
          </cell>
          <cell r="DA608">
            <v>0</v>
          </cell>
          <cell r="DB608">
            <v>0</v>
          </cell>
          <cell r="DC608">
            <v>0</v>
          </cell>
          <cell r="DD608">
            <v>0</v>
          </cell>
          <cell r="DE608">
            <v>0</v>
          </cell>
          <cell r="DF608">
            <v>0</v>
          </cell>
          <cell r="DG608">
            <v>0</v>
          </cell>
          <cell r="DH608">
            <v>0</v>
          </cell>
          <cell r="DI608">
            <v>0</v>
          </cell>
          <cell r="DJ608">
            <v>0</v>
          </cell>
          <cell r="DK608">
            <v>0</v>
          </cell>
          <cell r="DL608">
            <v>0</v>
          </cell>
          <cell r="DM608">
            <v>0</v>
          </cell>
          <cell r="DN608">
            <v>0</v>
          </cell>
          <cell r="DO608">
            <v>0</v>
          </cell>
          <cell r="DP608">
            <v>0</v>
          </cell>
          <cell r="DQ608">
            <v>0</v>
          </cell>
          <cell r="DR608">
            <v>0</v>
          </cell>
          <cell r="DS608">
            <v>0</v>
          </cell>
          <cell r="DT608">
            <v>0</v>
          </cell>
          <cell r="DU608">
            <v>0</v>
          </cell>
          <cell r="DV608">
            <v>0</v>
          </cell>
          <cell r="DW608">
            <v>0</v>
          </cell>
          <cell r="DX608">
            <v>0</v>
          </cell>
          <cell r="DY608">
            <v>0</v>
          </cell>
          <cell r="DZ608">
            <v>0</v>
          </cell>
          <cell r="EA608">
            <v>0</v>
          </cell>
          <cell r="EB608">
            <v>0</v>
          </cell>
          <cell r="EC608">
            <v>0</v>
          </cell>
          <cell r="ED608">
            <v>0</v>
          </cell>
          <cell r="EE608">
            <v>0</v>
          </cell>
        </row>
        <row r="609">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0</v>
          </cell>
          <cell r="CB609">
            <v>0</v>
          </cell>
          <cell r="CC609">
            <v>0</v>
          </cell>
          <cell r="CD609">
            <v>0</v>
          </cell>
          <cell r="CE609">
            <v>0</v>
          </cell>
          <cell r="CF609">
            <v>0</v>
          </cell>
          <cell r="CG609">
            <v>0</v>
          </cell>
          <cell r="CH609">
            <v>0</v>
          </cell>
          <cell r="CI609">
            <v>0</v>
          </cell>
          <cell r="CJ609">
            <v>0</v>
          </cell>
          <cell r="CK609">
            <v>0</v>
          </cell>
          <cell r="CL609">
            <v>0</v>
          </cell>
          <cell r="CM609">
            <v>0</v>
          </cell>
          <cell r="CN609">
            <v>0</v>
          </cell>
          <cell r="CO609">
            <v>0</v>
          </cell>
          <cell r="CP609">
            <v>0</v>
          </cell>
          <cell r="CQ609">
            <v>0</v>
          </cell>
          <cell r="CR609">
            <v>0</v>
          </cell>
          <cell r="CS609">
            <v>0</v>
          </cell>
          <cell r="CT609">
            <v>0</v>
          </cell>
          <cell r="CU609">
            <v>0</v>
          </cell>
          <cell r="CV609">
            <v>0</v>
          </cell>
          <cell r="CW609">
            <v>0</v>
          </cell>
          <cell r="CX609">
            <v>0</v>
          </cell>
          <cell r="CY609">
            <v>0</v>
          </cell>
          <cell r="CZ609">
            <v>0</v>
          </cell>
          <cell r="DA609">
            <v>0</v>
          </cell>
          <cell r="DB609">
            <v>0</v>
          </cell>
          <cell r="DC609">
            <v>0</v>
          </cell>
          <cell r="DD609">
            <v>0</v>
          </cell>
          <cell r="DE609">
            <v>0</v>
          </cell>
          <cell r="DF609">
            <v>0</v>
          </cell>
          <cell r="DG609">
            <v>0</v>
          </cell>
          <cell r="DH609">
            <v>0</v>
          </cell>
          <cell r="DI609">
            <v>0</v>
          </cell>
          <cell r="DJ609">
            <v>0</v>
          </cell>
          <cell r="DK609">
            <v>0</v>
          </cell>
          <cell r="DL609">
            <v>0</v>
          </cell>
          <cell r="DM609">
            <v>0</v>
          </cell>
          <cell r="DN609">
            <v>0</v>
          </cell>
          <cell r="DO609">
            <v>0</v>
          </cell>
          <cell r="DP609">
            <v>0</v>
          </cell>
          <cell r="DQ609">
            <v>0</v>
          </cell>
          <cell r="DR609">
            <v>0</v>
          </cell>
          <cell r="DS609">
            <v>0</v>
          </cell>
          <cell r="DT609">
            <v>0</v>
          </cell>
          <cell r="DU609">
            <v>0</v>
          </cell>
          <cell r="DV609">
            <v>0</v>
          </cell>
          <cell r="DW609">
            <v>0</v>
          </cell>
          <cell r="DX609">
            <v>0</v>
          </cell>
          <cell r="DY609">
            <v>0</v>
          </cell>
          <cell r="DZ609">
            <v>0</v>
          </cell>
          <cell r="EA609">
            <v>0</v>
          </cell>
          <cell r="EB609">
            <v>0</v>
          </cell>
          <cell r="EC609">
            <v>0</v>
          </cell>
          <cell r="ED609">
            <v>0</v>
          </cell>
          <cell r="EE609">
            <v>0</v>
          </cell>
        </row>
        <row r="610">
          <cell r="F610">
            <v>-1E-3</v>
          </cell>
          <cell r="G610">
            <v>0</v>
          </cell>
          <cell r="H610">
            <v>-1E-3</v>
          </cell>
          <cell r="I610">
            <v>-1E-3</v>
          </cell>
          <cell r="J610">
            <v>0</v>
          </cell>
          <cell r="K610">
            <v>0</v>
          </cell>
          <cell r="L610">
            <v>0</v>
          </cell>
          <cell r="M610">
            <v>0</v>
          </cell>
          <cell r="N610">
            <v>0</v>
          </cell>
          <cell r="O610">
            <v>0</v>
          </cell>
          <cell r="P610">
            <v>-1E-3</v>
          </cell>
          <cell r="Q610">
            <v>-1E-3</v>
          </cell>
          <cell r="R610">
            <v>0</v>
          </cell>
          <cell r="S610">
            <v>-1E-3</v>
          </cell>
          <cell r="T610">
            <v>-1E-3</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-1E-3</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-1E-3</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0</v>
          </cell>
          <cell r="CB610">
            <v>0</v>
          </cell>
          <cell r="CC610">
            <v>0</v>
          </cell>
          <cell r="CD610">
            <v>0</v>
          </cell>
          <cell r="CE610">
            <v>0</v>
          </cell>
          <cell r="CF610">
            <v>0</v>
          </cell>
          <cell r="CG610">
            <v>0</v>
          </cell>
          <cell r="CH610">
            <v>0</v>
          </cell>
          <cell r="CI610">
            <v>0</v>
          </cell>
          <cell r="CJ610">
            <v>0</v>
          </cell>
          <cell r="CK610">
            <v>0</v>
          </cell>
          <cell r="CL610">
            <v>0</v>
          </cell>
          <cell r="CM610">
            <v>0</v>
          </cell>
          <cell r="CN610">
            <v>0</v>
          </cell>
          <cell r="CO610">
            <v>0</v>
          </cell>
          <cell r="CP610">
            <v>0</v>
          </cell>
          <cell r="CQ610">
            <v>0</v>
          </cell>
          <cell r="CR610">
            <v>0</v>
          </cell>
          <cell r="CS610">
            <v>0</v>
          </cell>
          <cell r="CT610">
            <v>0</v>
          </cell>
          <cell r="CU610">
            <v>0</v>
          </cell>
          <cell r="CV610">
            <v>0</v>
          </cell>
          <cell r="CW610">
            <v>0</v>
          </cell>
          <cell r="CX610">
            <v>0</v>
          </cell>
          <cell r="CY610">
            <v>0</v>
          </cell>
          <cell r="CZ610">
            <v>0</v>
          </cell>
          <cell r="DA610">
            <v>0</v>
          </cell>
          <cell r="DB610">
            <v>0</v>
          </cell>
          <cell r="DC610">
            <v>0</v>
          </cell>
          <cell r="DD610">
            <v>0</v>
          </cell>
          <cell r="DE610">
            <v>0</v>
          </cell>
          <cell r="DF610">
            <v>0</v>
          </cell>
          <cell r="DG610">
            <v>0</v>
          </cell>
          <cell r="DH610">
            <v>0</v>
          </cell>
          <cell r="DI610">
            <v>0</v>
          </cell>
          <cell r="DJ610">
            <v>0</v>
          </cell>
          <cell r="DK610">
            <v>0</v>
          </cell>
          <cell r="DL610">
            <v>0</v>
          </cell>
          <cell r="DM610">
            <v>0</v>
          </cell>
          <cell r="DN610">
            <v>0</v>
          </cell>
          <cell r="DO610">
            <v>0</v>
          </cell>
          <cell r="DP610">
            <v>0</v>
          </cell>
          <cell r="DQ610">
            <v>0</v>
          </cell>
          <cell r="DR610">
            <v>0</v>
          </cell>
          <cell r="DS610">
            <v>0</v>
          </cell>
          <cell r="DT610">
            <v>0</v>
          </cell>
          <cell r="DU610">
            <v>0</v>
          </cell>
          <cell r="DV610">
            <v>0</v>
          </cell>
          <cell r="DW610">
            <v>0</v>
          </cell>
          <cell r="DX610">
            <v>0</v>
          </cell>
          <cell r="DY610">
            <v>0</v>
          </cell>
          <cell r="DZ610">
            <v>0</v>
          </cell>
          <cell r="EA610">
            <v>0</v>
          </cell>
          <cell r="EB610">
            <v>0</v>
          </cell>
          <cell r="EC610">
            <v>0</v>
          </cell>
          <cell r="ED610">
            <v>0</v>
          </cell>
          <cell r="EE610">
            <v>0</v>
          </cell>
        </row>
        <row r="611">
          <cell r="F611">
            <v>-3.0000000000000001E-3</v>
          </cell>
          <cell r="G611">
            <v>-3.0000000000000001E-3</v>
          </cell>
          <cell r="H611">
            <v>-2E-3</v>
          </cell>
          <cell r="I611">
            <v>-1E-3</v>
          </cell>
          <cell r="J611">
            <v>0</v>
          </cell>
          <cell r="K611">
            <v>0</v>
          </cell>
          <cell r="L611">
            <v>1E-3</v>
          </cell>
          <cell r="M611">
            <v>1E-3</v>
          </cell>
          <cell r="N611">
            <v>-1E-3</v>
          </cell>
          <cell r="O611">
            <v>-1E-3</v>
          </cell>
          <cell r="P611">
            <v>-2E-3</v>
          </cell>
          <cell r="Q611">
            <v>-1E-3</v>
          </cell>
          <cell r="R611">
            <v>-1E-3</v>
          </cell>
          <cell r="S611">
            <v>-2E-3</v>
          </cell>
          <cell r="T611">
            <v>-2E-3</v>
          </cell>
          <cell r="U611">
            <v>-2E-3</v>
          </cell>
          <cell r="V611">
            <v>-2E-3</v>
          </cell>
          <cell r="W611">
            <v>1E-3</v>
          </cell>
          <cell r="X611">
            <v>0</v>
          </cell>
          <cell r="Y611">
            <v>0</v>
          </cell>
          <cell r="Z611">
            <v>0</v>
          </cell>
          <cell r="AA611">
            <v>0</v>
          </cell>
          <cell r="AB611">
            <v>-1E-3</v>
          </cell>
          <cell r="AC611">
            <v>-1E-3</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0</v>
          </cell>
          <cell r="CB611">
            <v>0</v>
          </cell>
          <cell r="CC611">
            <v>0</v>
          </cell>
          <cell r="CD611">
            <v>0</v>
          </cell>
          <cell r="CE611">
            <v>0</v>
          </cell>
          <cell r="CF611">
            <v>0</v>
          </cell>
          <cell r="CG611">
            <v>0</v>
          </cell>
          <cell r="CH611">
            <v>0</v>
          </cell>
          <cell r="CI611">
            <v>0</v>
          </cell>
          <cell r="CJ611">
            <v>0</v>
          </cell>
          <cell r="CK611">
            <v>0</v>
          </cell>
          <cell r="CL611">
            <v>0</v>
          </cell>
          <cell r="CM611">
            <v>0</v>
          </cell>
          <cell r="CN611">
            <v>0</v>
          </cell>
          <cell r="CO611">
            <v>0</v>
          </cell>
          <cell r="CP611">
            <v>0</v>
          </cell>
          <cell r="CQ611">
            <v>0</v>
          </cell>
          <cell r="CR611">
            <v>0</v>
          </cell>
          <cell r="CS611">
            <v>0</v>
          </cell>
          <cell r="CT611">
            <v>0</v>
          </cell>
          <cell r="CU611">
            <v>0</v>
          </cell>
          <cell r="CV611">
            <v>0</v>
          </cell>
          <cell r="CW611">
            <v>0</v>
          </cell>
          <cell r="CX611">
            <v>0</v>
          </cell>
          <cell r="CY611">
            <v>0</v>
          </cell>
          <cell r="CZ611">
            <v>0</v>
          </cell>
          <cell r="DA611">
            <v>0</v>
          </cell>
          <cell r="DB611">
            <v>0</v>
          </cell>
          <cell r="DC611">
            <v>0</v>
          </cell>
          <cell r="DD611">
            <v>0</v>
          </cell>
          <cell r="DE611">
            <v>0</v>
          </cell>
          <cell r="DF611">
            <v>0</v>
          </cell>
          <cell r="DG611">
            <v>0</v>
          </cell>
          <cell r="DH611">
            <v>0</v>
          </cell>
          <cell r="DI611">
            <v>0</v>
          </cell>
          <cell r="DJ611">
            <v>0</v>
          </cell>
          <cell r="DK611">
            <v>0</v>
          </cell>
          <cell r="DL611">
            <v>0</v>
          </cell>
          <cell r="DM611">
            <v>0</v>
          </cell>
          <cell r="DN611">
            <v>0</v>
          </cell>
          <cell r="DO611">
            <v>0</v>
          </cell>
          <cell r="DP611">
            <v>0</v>
          </cell>
          <cell r="DQ611">
            <v>0</v>
          </cell>
          <cell r="DR611">
            <v>0</v>
          </cell>
          <cell r="DS611">
            <v>0</v>
          </cell>
          <cell r="DT611">
            <v>0</v>
          </cell>
          <cell r="DU611">
            <v>0</v>
          </cell>
          <cell r="DV611">
            <v>0</v>
          </cell>
          <cell r="DW611">
            <v>0</v>
          </cell>
          <cell r="DX611">
            <v>0</v>
          </cell>
          <cell r="DY611">
            <v>0</v>
          </cell>
          <cell r="DZ611">
            <v>0</v>
          </cell>
          <cell r="EA611">
            <v>0</v>
          </cell>
          <cell r="EB611">
            <v>0</v>
          </cell>
          <cell r="EC611">
            <v>0</v>
          </cell>
          <cell r="ED611">
            <v>0</v>
          </cell>
          <cell r="EE611">
            <v>0</v>
          </cell>
        </row>
        <row r="612">
          <cell r="F612">
            <v>-2E-3</v>
          </cell>
          <cell r="G612">
            <v>-1E-3</v>
          </cell>
          <cell r="H612">
            <v>-1E-3</v>
          </cell>
          <cell r="I612">
            <v>0</v>
          </cell>
          <cell r="J612">
            <v>0</v>
          </cell>
          <cell r="K612">
            <v>0</v>
          </cell>
          <cell r="L612">
            <v>0</v>
          </cell>
          <cell r="M612">
            <v>0</v>
          </cell>
          <cell r="N612">
            <v>0</v>
          </cell>
          <cell r="O612">
            <v>-1E-3</v>
          </cell>
          <cell r="P612">
            <v>-1E-3</v>
          </cell>
          <cell r="Q612">
            <v>-4.0000000000000001E-3</v>
          </cell>
          <cell r="R612">
            <v>-1E-3</v>
          </cell>
          <cell r="S612">
            <v>-2E-3</v>
          </cell>
          <cell r="T612">
            <v>-1E-3</v>
          </cell>
          <cell r="U612">
            <v>-1E-3</v>
          </cell>
          <cell r="V612">
            <v>0</v>
          </cell>
          <cell r="W612">
            <v>0</v>
          </cell>
          <cell r="X612">
            <v>0</v>
          </cell>
          <cell r="Y612">
            <v>0</v>
          </cell>
          <cell r="Z612">
            <v>0</v>
          </cell>
          <cell r="AA612">
            <v>0</v>
          </cell>
          <cell r="AB612">
            <v>-1E-3</v>
          </cell>
          <cell r="AC612">
            <v>-1E-3</v>
          </cell>
          <cell r="AD612">
            <v>-1E-3</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-1E-3</v>
          </cell>
          <cell r="BS612">
            <v>-2E-3</v>
          </cell>
          <cell r="BT612">
            <v>-1E-3</v>
          </cell>
          <cell r="BU612">
            <v>0</v>
          </cell>
          <cell r="BV612">
            <v>0</v>
          </cell>
          <cell r="BW612">
            <v>0</v>
          </cell>
          <cell r="BX612">
            <v>0</v>
          </cell>
          <cell r="BY612">
            <v>0</v>
          </cell>
          <cell r="BZ612">
            <v>0</v>
          </cell>
          <cell r="CA612">
            <v>0</v>
          </cell>
          <cell r="CB612">
            <v>-1E-3</v>
          </cell>
          <cell r="CC612">
            <v>-1E-3</v>
          </cell>
          <cell r="CD612">
            <v>-3.0000000000000001E-3</v>
          </cell>
          <cell r="CE612">
            <v>-1E-3</v>
          </cell>
          <cell r="CF612">
            <v>-2E-3</v>
          </cell>
          <cell r="CG612">
            <v>-1E-3</v>
          </cell>
          <cell r="CH612">
            <v>0</v>
          </cell>
          <cell r="CI612">
            <v>0</v>
          </cell>
          <cell r="CJ612">
            <v>0</v>
          </cell>
          <cell r="CK612">
            <v>0</v>
          </cell>
          <cell r="CL612">
            <v>0</v>
          </cell>
          <cell r="CM612">
            <v>0</v>
          </cell>
          <cell r="CN612">
            <v>0</v>
          </cell>
          <cell r="CO612">
            <v>-1E-3</v>
          </cell>
          <cell r="CP612">
            <v>-1E-3</v>
          </cell>
          <cell r="CQ612">
            <v>-3.0000000000000001E-3</v>
          </cell>
          <cell r="CR612">
            <v>-1E-3</v>
          </cell>
          <cell r="CS612">
            <v>-2E-3</v>
          </cell>
          <cell r="CT612">
            <v>-1E-3</v>
          </cell>
          <cell r="CU612">
            <v>0</v>
          </cell>
          <cell r="CV612">
            <v>0</v>
          </cell>
          <cell r="CW612">
            <v>0</v>
          </cell>
          <cell r="CX612">
            <v>0</v>
          </cell>
          <cell r="CY612">
            <v>0</v>
          </cell>
          <cell r="CZ612">
            <v>0</v>
          </cell>
          <cell r="DA612">
            <v>0</v>
          </cell>
          <cell r="DB612">
            <v>-1E-3</v>
          </cell>
          <cell r="DC612">
            <v>-1E-3</v>
          </cell>
          <cell r="DD612">
            <v>-3.0000000000000001E-3</v>
          </cell>
          <cell r="DE612">
            <v>0</v>
          </cell>
          <cell r="DF612">
            <v>-1E-3</v>
          </cell>
          <cell r="DG612">
            <v>-1E-3</v>
          </cell>
          <cell r="DH612">
            <v>0</v>
          </cell>
          <cell r="DI612">
            <v>0</v>
          </cell>
          <cell r="DJ612">
            <v>0</v>
          </cell>
          <cell r="DK612">
            <v>0</v>
          </cell>
          <cell r="DL612">
            <v>0</v>
          </cell>
          <cell r="DM612">
            <v>0</v>
          </cell>
          <cell r="DN612">
            <v>0</v>
          </cell>
          <cell r="DO612">
            <v>0</v>
          </cell>
          <cell r="DP612">
            <v>0</v>
          </cell>
          <cell r="DQ612">
            <v>0</v>
          </cell>
          <cell r="DR612">
            <v>0</v>
          </cell>
          <cell r="DS612">
            <v>0</v>
          </cell>
          <cell r="DT612">
            <v>0</v>
          </cell>
          <cell r="DU612">
            <v>0</v>
          </cell>
          <cell r="DV612">
            <v>0</v>
          </cell>
          <cell r="DW612">
            <v>0</v>
          </cell>
          <cell r="DX612">
            <v>0</v>
          </cell>
          <cell r="DY612">
            <v>0</v>
          </cell>
          <cell r="DZ612">
            <v>0</v>
          </cell>
          <cell r="EA612">
            <v>0</v>
          </cell>
          <cell r="EB612">
            <v>0</v>
          </cell>
          <cell r="EC612">
            <v>0</v>
          </cell>
          <cell r="ED612">
            <v>0</v>
          </cell>
          <cell r="EE612">
            <v>0</v>
          </cell>
        </row>
        <row r="613">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0</v>
          </cell>
          <cell r="CB613">
            <v>0</v>
          </cell>
          <cell r="CC613">
            <v>0</v>
          </cell>
          <cell r="CD613">
            <v>0</v>
          </cell>
          <cell r="CE613">
            <v>0</v>
          </cell>
          <cell r="CF613">
            <v>0</v>
          </cell>
          <cell r="CG613">
            <v>0</v>
          </cell>
          <cell r="CH613">
            <v>0</v>
          </cell>
          <cell r="CI613">
            <v>0</v>
          </cell>
          <cell r="CJ613">
            <v>0</v>
          </cell>
          <cell r="CK613">
            <v>0</v>
          </cell>
          <cell r="CL613">
            <v>0</v>
          </cell>
          <cell r="CM613">
            <v>0</v>
          </cell>
          <cell r="CN613">
            <v>0</v>
          </cell>
          <cell r="CO613">
            <v>0</v>
          </cell>
          <cell r="CP613">
            <v>0</v>
          </cell>
          <cell r="CQ613">
            <v>0</v>
          </cell>
          <cell r="CR613">
            <v>0</v>
          </cell>
          <cell r="CS613">
            <v>0</v>
          </cell>
          <cell r="CT613">
            <v>0</v>
          </cell>
          <cell r="CU613">
            <v>0</v>
          </cell>
          <cell r="CV613">
            <v>0</v>
          </cell>
          <cell r="CW613">
            <v>0</v>
          </cell>
          <cell r="CX613">
            <v>0</v>
          </cell>
          <cell r="CY613">
            <v>0</v>
          </cell>
          <cell r="CZ613">
            <v>0</v>
          </cell>
          <cell r="DA613">
            <v>0</v>
          </cell>
          <cell r="DB613">
            <v>0</v>
          </cell>
          <cell r="DC613">
            <v>0</v>
          </cell>
          <cell r="DD613">
            <v>0</v>
          </cell>
          <cell r="DE613">
            <v>0</v>
          </cell>
          <cell r="DF613">
            <v>0</v>
          </cell>
          <cell r="DG613">
            <v>0</v>
          </cell>
          <cell r="DH613">
            <v>0</v>
          </cell>
          <cell r="DI613">
            <v>0</v>
          </cell>
          <cell r="DJ613">
            <v>0</v>
          </cell>
          <cell r="DK613">
            <v>0</v>
          </cell>
          <cell r="DL613">
            <v>0</v>
          </cell>
          <cell r="DM613">
            <v>0</v>
          </cell>
          <cell r="DN613">
            <v>0</v>
          </cell>
          <cell r="DO613">
            <v>0</v>
          </cell>
          <cell r="DP613">
            <v>0</v>
          </cell>
          <cell r="DQ613">
            <v>0</v>
          </cell>
          <cell r="DR613">
            <v>0</v>
          </cell>
          <cell r="DS613">
            <v>0</v>
          </cell>
          <cell r="DT613">
            <v>0</v>
          </cell>
          <cell r="DU613">
            <v>0</v>
          </cell>
          <cell r="DV613">
            <v>0</v>
          </cell>
          <cell r="DW613">
            <v>0</v>
          </cell>
          <cell r="DX613">
            <v>0</v>
          </cell>
          <cell r="DY613">
            <v>0</v>
          </cell>
          <cell r="DZ613">
            <v>0</v>
          </cell>
          <cell r="EA613">
            <v>0</v>
          </cell>
          <cell r="EB613">
            <v>0</v>
          </cell>
          <cell r="EC613">
            <v>0</v>
          </cell>
          <cell r="ED613">
            <v>0</v>
          </cell>
        </row>
        <row r="614">
          <cell r="F614">
            <v>0</v>
          </cell>
          <cell r="G614">
            <v>0</v>
          </cell>
          <cell r="H614">
            <v>-1E-3</v>
          </cell>
          <cell r="I614">
            <v>0</v>
          </cell>
          <cell r="J614">
            <v>0</v>
          </cell>
          <cell r="K614">
            <v>0</v>
          </cell>
          <cell r="L614">
            <v>0</v>
          </cell>
          <cell r="M614">
            <v>0</v>
          </cell>
          <cell r="N614">
            <v>0</v>
          </cell>
          <cell r="O614">
            <v>0</v>
          </cell>
          <cell r="P614">
            <v>0</v>
          </cell>
          <cell r="Q614">
            <v>0</v>
          </cell>
          <cell r="R614">
            <v>0</v>
          </cell>
          <cell r="S614">
            <v>-1E-3</v>
          </cell>
          <cell r="T614">
            <v>0</v>
          </cell>
          <cell r="U614">
            <v>-1E-3</v>
          </cell>
          <cell r="V614">
            <v>0</v>
          </cell>
          <cell r="W614">
            <v>0</v>
          </cell>
          <cell r="X614">
            <v>0</v>
          </cell>
          <cell r="Y614">
            <v>0</v>
          </cell>
          <cell r="Z614">
            <v>0</v>
          </cell>
          <cell r="AA614">
            <v>0</v>
          </cell>
          <cell r="AB614">
            <v>0</v>
          </cell>
          <cell r="AC614">
            <v>0</v>
          </cell>
          <cell r="AD614">
            <v>0</v>
          </cell>
          <cell r="AE614">
            <v>0</v>
          </cell>
          <cell r="AF614">
            <v>-1E-3</v>
          </cell>
          <cell r="AG614">
            <v>-1E-3</v>
          </cell>
          <cell r="AH614">
            <v>-1E-3</v>
          </cell>
          <cell r="AI614">
            <v>-1E-3</v>
          </cell>
          <cell r="AJ614">
            <v>0</v>
          </cell>
          <cell r="AK614">
            <v>0</v>
          </cell>
          <cell r="AL614">
            <v>0</v>
          </cell>
          <cell r="AM614">
            <v>0</v>
          </cell>
          <cell r="AN614">
            <v>0</v>
          </cell>
          <cell r="AO614">
            <v>0</v>
          </cell>
          <cell r="AP614">
            <v>-1E-3</v>
          </cell>
          <cell r="AQ614">
            <v>0</v>
          </cell>
          <cell r="AR614">
            <v>0</v>
          </cell>
          <cell r="AS614">
            <v>0</v>
          </cell>
          <cell r="AT614">
            <v>0</v>
          </cell>
          <cell r="AU614">
            <v>-1E-3</v>
          </cell>
          <cell r="AV614">
            <v>-1E-3</v>
          </cell>
          <cell r="AW614">
            <v>0</v>
          </cell>
          <cell r="AX614">
            <v>0</v>
          </cell>
          <cell r="AY614">
            <v>0</v>
          </cell>
          <cell r="AZ614">
            <v>0</v>
          </cell>
          <cell r="BA614">
            <v>0</v>
          </cell>
          <cell r="BB614">
            <v>0</v>
          </cell>
          <cell r="BC614">
            <v>-1E-3</v>
          </cell>
          <cell r="BD614">
            <v>0</v>
          </cell>
          <cell r="BE614">
            <v>0</v>
          </cell>
          <cell r="BF614">
            <v>0</v>
          </cell>
          <cell r="BG614">
            <v>0</v>
          </cell>
          <cell r="BH614">
            <v>-1E-3</v>
          </cell>
          <cell r="BI614">
            <v>-1E-3</v>
          </cell>
          <cell r="BJ614">
            <v>-1E-3</v>
          </cell>
          <cell r="BK614">
            <v>0</v>
          </cell>
          <cell r="BL614">
            <v>0</v>
          </cell>
          <cell r="BM614">
            <v>0</v>
          </cell>
          <cell r="BN614">
            <v>0</v>
          </cell>
          <cell r="BO614">
            <v>0</v>
          </cell>
          <cell r="BP614">
            <v>0</v>
          </cell>
          <cell r="BQ614">
            <v>0</v>
          </cell>
          <cell r="BR614">
            <v>0</v>
          </cell>
          <cell r="BS614">
            <v>0</v>
          </cell>
          <cell r="BT614">
            <v>0</v>
          </cell>
          <cell r="BU614">
            <v>0</v>
          </cell>
          <cell r="BV614">
            <v>-1E-3</v>
          </cell>
          <cell r="BW614">
            <v>0</v>
          </cell>
          <cell r="BX614">
            <v>0</v>
          </cell>
          <cell r="BY614">
            <v>0</v>
          </cell>
          <cell r="BZ614">
            <v>0</v>
          </cell>
          <cell r="CA614">
            <v>0</v>
          </cell>
          <cell r="CB614">
            <v>0</v>
          </cell>
          <cell r="CC614">
            <v>0</v>
          </cell>
          <cell r="CD614">
            <v>0</v>
          </cell>
          <cell r="CE614">
            <v>0</v>
          </cell>
          <cell r="CF614">
            <v>0</v>
          </cell>
          <cell r="CG614">
            <v>0</v>
          </cell>
          <cell r="CH614">
            <v>0</v>
          </cell>
          <cell r="CI614">
            <v>-1E-3</v>
          </cell>
          <cell r="CJ614">
            <v>0</v>
          </cell>
          <cell r="CK614">
            <v>-1E-3</v>
          </cell>
          <cell r="CL614">
            <v>0</v>
          </cell>
          <cell r="CM614">
            <v>0</v>
          </cell>
          <cell r="CN614">
            <v>0</v>
          </cell>
          <cell r="CO614">
            <v>0</v>
          </cell>
          <cell r="CP614">
            <v>0</v>
          </cell>
          <cell r="CQ614">
            <v>0</v>
          </cell>
          <cell r="CR614">
            <v>0</v>
          </cell>
          <cell r="CS614">
            <v>0</v>
          </cell>
          <cell r="CT614">
            <v>0</v>
          </cell>
          <cell r="CU614">
            <v>0</v>
          </cell>
          <cell r="CV614">
            <v>-1E-3</v>
          </cell>
          <cell r="CW614">
            <v>0</v>
          </cell>
          <cell r="CX614">
            <v>-1E-3</v>
          </cell>
          <cell r="CY614">
            <v>0</v>
          </cell>
          <cell r="CZ614">
            <v>0</v>
          </cell>
          <cell r="DA614">
            <v>0</v>
          </cell>
          <cell r="DB614">
            <v>0</v>
          </cell>
          <cell r="DC614">
            <v>0</v>
          </cell>
          <cell r="DD614">
            <v>0</v>
          </cell>
          <cell r="DE614">
            <v>0</v>
          </cell>
          <cell r="DF614">
            <v>0</v>
          </cell>
          <cell r="DG614">
            <v>0</v>
          </cell>
          <cell r="DH614">
            <v>0</v>
          </cell>
          <cell r="DI614">
            <v>0</v>
          </cell>
          <cell r="DJ614">
            <v>0</v>
          </cell>
          <cell r="DK614">
            <v>0</v>
          </cell>
          <cell r="DL614">
            <v>0</v>
          </cell>
          <cell r="DM614">
            <v>0</v>
          </cell>
          <cell r="DN614">
            <v>0</v>
          </cell>
          <cell r="DO614">
            <v>0</v>
          </cell>
          <cell r="DP614">
            <v>0</v>
          </cell>
          <cell r="DQ614">
            <v>0</v>
          </cell>
          <cell r="DR614">
            <v>0</v>
          </cell>
          <cell r="DS614">
            <v>0</v>
          </cell>
          <cell r="DT614">
            <v>0</v>
          </cell>
          <cell r="DU614">
            <v>0</v>
          </cell>
          <cell r="DV614">
            <v>0</v>
          </cell>
          <cell r="DW614">
            <v>0</v>
          </cell>
          <cell r="DX614">
            <v>0</v>
          </cell>
          <cell r="DY614">
            <v>0</v>
          </cell>
          <cell r="DZ614">
            <v>0</v>
          </cell>
          <cell r="EA614">
            <v>0</v>
          </cell>
          <cell r="EB614">
            <v>0</v>
          </cell>
          <cell r="EC614">
            <v>0</v>
          </cell>
          <cell r="ED614">
            <v>0</v>
          </cell>
          <cell r="EE614">
            <v>0</v>
          </cell>
        </row>
        <row r="615">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0</v>
          </cell>
          <cell r="CB615">
            <v>0</v>
          </cell>
          <cell r="CC615">
            <v>0</v>
          </cell>
          <cell r="CD615">
            <v>0</v>
          </cell>
          <cell r="CE615">
            <v>0</v>
          </cell>
          <cell r="CF615">
            <v>0</v>
          </cell>
          <cell r="CG615">
            <v>0</v>
          </cell>
          <cell r="CH615">
            <v>0</v>
          </cell>
          <cell r="CI615">
            <v>0</v>
          </cell>
          <cell r="CJ615">
            <v>0</v>
          </cell>
          <cell r="CK615">
            <v>0</v>
          </cell>
          <cell r="CL615">
            <v>0</v>
          </cell>
          <cell r="CM615">
            <v>0</v>
          </cell>
          <cell r="CN615">
            <v>0</v>
          </cell>
          <cell r="CO615">
            <v>0</v>
          </cell>
          <cell r="CP615">
            <v>0</v>
          </cell>
          <cell r="CQ615">
            <v>0</v>
          </cell>
          <cell r="CR615">
            <v>0</v>
          </cell>
          <cell r="CS615">
            <v>0</v>
          </cell>
          <cell r="CT615">
            <v>0</v>
          </cell>
          <cell r="CU615">
            <v>0</v>
          </cell>
          <cell r="CV615">
            <v>0</v>
          </cell>
          <cell r="CW615">
            <v>0</v>
          </cell>
          <cell r="CX615">
            <v>0</v>
          </cell>
          <cell r="CY615">
            <v>0</v>
          </cell>
          <cell r="CZ615">
            <v>0</v>
          </cell>
          <cell r="DA615">
            <v>0</v>
          </cell>
          <cell r="DB615">
            <v>0</v>
          </cell>
          <cell r="DC615">
            <v>0</v>
          </cell>
          <cell r="DD615">
            <v>0</v>
          </cell>
          <cell r="DE615">
            <v>0</v>
          </cell>
          <cell r="DF615">
            <v>0</v>
          </cell>
          <cell r="DG615">
            <v>0</v>
          </cell>
          <cell r="DH615">
            <v>0</v>
          </cell>
          <cell r="DI615">
            <v>0</v>
          </cell>
          <cell r="DJ615">
            <v>0</v>
          </cell>
          <cell r="DK615">
            <v>0</v>
          </cell>
          <cell r="DL615">
            <v>0</v>
          </cell>
          <cell r="DM615">
            <v>0</v>
          </cell>
          <cell r="DN615">
            <v>0</v>
          </cell>
          <cell r="DO615">
            <v>0</v>
          </cell>
          <cell r="DP615">
            <v>0</v>
          </cell>
          <cell r="DQ615">
            <v>0</v>
          </cell>
          <cell r="DR615">
            <v>0</v>
          </cell>
          <cell r="DS615">
            <v>0</v>
          </cell>
          <cell r="DT615">
            <v>0</v>
          </cell>
          <cell r="DU615">
            <v>0</v>
          </cell>
          <cell r="DV615">
            <v>0</v>
          </cell>
          <cell r="DW615">
            <v>0</v>
          </cell>
          <cell r="DX615">
            <v>0</v>
          </cell>
          <cell r="DY615">
            <v>0</v>
          </cell>
          <cell r="DZ615">
            <v>0</v>
          </cell>
          <cell r="EA615">
            <v>0</v>
          </cell>
          <cell r="EB615">
            <v>0</v>
          </cell>
          <cell r="EC615">
            <v>0</v>
          </cell>
          <cell r="ED615">
            <v>0</v>
          </cell>
          <cell r="EE615">
            <v>0</v>
          </cell>
        </row>
        <row r="616">
          <cell r="F616">
            <v>-1E-3</v>
          </cell>
          <cell r="G616">
            <v>0</v>
          </cell>
          <cell r="H616">
            <v>0</v>
          </cell>
          <cell r="I616">
            <v>0</v>
          </cell>
          <cell r="J616">
            <v>0</v>
          </cell>
          <cell r="K616">
            <v>0</v>
          </cell>
          <cell r="L616">
            <v>0</v>
          </cell>
          <cell r="M616">
            <v>0</v>
          </cell>
          <cell r="N616">
            <v>0</v>
          </cell>
          <cell r="O616">
            <v>0</v>
          </cell>
          <cell r="P616">
            <v>-1E-3</v>
          </cell>
          <cell r="Q616">
            <v>0</v>
          </cell>
          <cell r="R616">
            <v>0</v>
          </cell>
          <cell r="S616">
            <v>-1E-3</v>
          </cell>
          <cell r="T616">
            <v>0</v>
          </cell>
          <cell r="U616">
            <v>-1E-3</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-1E-3</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0</v>
          </cell>
          <cell r="CB616">
            <v>0</v>
          </cell>
          <cell r="CC616">
            <v>0</v>
          </cell>
          <cell r="CD616">
            <v>0</v>
          </cell>
          <cell r="CE616">
            <v>0</v>
          </cell>
          <cell r="CF616">
            <v>0</v>
          </cell>
          <cell r="CG616">
            <v>0</v>
          </cell>
          <cell r="CH616">
            <v>0</v>
          </cell>
          <cell r="CI616">
            <v>0</v>
          </cell>
          <cell r="CJ616">
            <v>0</v>
          </cell>
          <cell r="CK616">
            <v>0</v>
          </cell>
          <cell r="CL616">
            <v>0</v>
          </cell>
          <cell r="CM616">
            <v>0</v>
          </cell>
          <cell r="CN616">
            <v>0</v>
          </cell>
          <cell r="CO616">
            <v>0</v>
          </cell>
          <cell r="CP616">
            <v>0</v>
          </cell>
          <cell r="CQ616">
            <v>0</v>
          </cell>
          <cell r="CR616">
            <v>0</v>
          </cell>
          <cell r="CS616">
            <v>0</v>
          </cell>
          <cell r="CT616">
            <v>0</v>
          </cell>
          <cell r="CU616">
            <v>0</v>
          </cell>
          <cell r="CV616">
            <v>0</v>
          </cell>
          <cell r="CW616">
            <v>0</v>
          </cell>
          <cell r="CX616">
            <v>0</v>
          </cell>
          <cell r="CY616">
            <v>0</v>
          </cell>
          <cell r="CZ616">
            <v>0</v>
          </cell>
          <cell r="DA616">
            <v>0</v>
          </cell>
          <cell r="DB616">
            <v>0</v>
          </cell>
          <cell r="DC616">
            <v>0</v>
          </cell>
          <cell r="DD616">
            <v>0</v>
          </cell>
          <cell r="DE616">
            <v>0</v>
          </cell>
          <cell r="DF616">
            <v>0</v>
          </cell>
          <cell r="DG616">
            <v>0</v>
          </cell>
          <cell r="DH616">
            <v>0</v>
          </cell>
          <cell r="DI616">
            <v>0</v>
          </cell>
          <cell r="DJ616">
            <v>0</v>
          </cell>
          <cell r="DK616">
            <v>0</v>
          </cell>
          <cell r="DL616">
            <v>0</v>
          </cell>
          <cell r="DM616">
            <v>0</v>
          </cell>
          <cell r="DN616">
            <v>0</v>
          </cell>
          <cell r="DO616">
            <v>0</v>
          </cell>
          <cell r="DP616">
            <v>0</v>
          </cell>
          <cell r="DQ616">
            <v>0</v>
          </cell>
          <cell r="DR616">
            <v>0</v>
          </cell>
          <cell r="DS616">
            <v>0</v>
          </cell>
          <cell r="DT616">
            <v>0</v>
          </cell>
          <cell r="DU616">
            <v>0</v>
          </cell>
          <cell r="DV616">
            <v>0</v>
          </cell>
          <cell r="DW616">
            <v>0</v>
          </cell>
          <cell r="DX616">
            <v>0</v>
          </cell>
          <cell r="DY616">
            <v>0</v>
          </cell>
          <cell r="DZ616">
            <v>0</v>
          </cell>
          <cell r="EA616">
            <v>0</v>
          </cell>
          <cell r="EB616">
            <v>0</v>
          </cell>
          <cell r="EC616">
            <v>0</v>
          </cell>
          <cell r="ED616">
            <v>0</v>
          </cell>
          <cell r="EE616">
            <v>0</v>
          </cell>
        </row>
        <row r="617">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1E-3</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0</v>
          </cell>
          <cell r="CB617">
            <v>0</v>
          </cell>
          <cell r="CC617">
            <v>0</v>
          </cell>
          <cell r="CD617">
            <v>0</v>
          </cell>
          <cell r="CE617">
            <v>0</v>
          </cell>
          <cell r="CF617">
            <v>0</v>
          </cell>
          <cell r="CG617">
            <v>0</v>
          </cell>
          <cell r="CH617">
            <v>0</v>
          </cell>
          <cell r="CI617">
            <v>0</v>
          </cell>
          <cell r="CJ617">
            <v>0</v>
          </cell>
          <cell r="CK617">
            <v>0</v>
          </cell>
          <cell r="CL617">
            <v>0</v>
          </cell>
          <cell r="CM617">
            <v>0</v>
          </cell>
          <cell r="CN617">
            <v>0</v>
          </cell>
          <cell r="CO617">
            <v>0</v>
          </cell>
          <cell r="CP617">
            <v>0</v>
          </cell>
          <cell r="CQ617">
            <v>0</v>
          </cell>
          <cell r="CR617">
            <v>0</v>
          </cell>
          <cell r="CS617">
            <v>0</v>
          </cell>
          <cell r="CT617">
            <v>0</v>
          </cell>
          <cell r="CU617">
            <v>0</v>
          </cell>
          <cell r="CV617">
            <v>0</v>
          </cell>
          <cell r="CW617">
            <v>0</v>
          </cell>
          <cell r="CX617">
            <v>0</v>
          </cell>
          <cell r="CY617">
            <v>0</v>
          </cell>
          <cell r="CZ617">
            <v>0</v>
          </cell>
          <cell r="DA617">
            <v>0</v>
          </cell>
          <cell r="DB617">
            <v>0</v>
          </cell>
          <cell r="DC617">
            <v>0</v>
          </cell>
          <cell r="DD617">
            <v>0</v>
          </cell>
          <cell r="DE617">
            <v>0</v>
          </cell>
          <cell r="DF617">
            <v>0</v>
          </cell>
          <cell r="DG617">
            <v>0</v>
          </cell>
          <cell r="DH617">
            <v>0</v>
          </cell>
          <cell r="DI617">
            <v>0</v>
          </cell>
          <cell r="DJ617">
            <v>0</v>
          </cell>
          <cell r="DK617">
            <v>0</v>
          </cell>
          <cell r="DL617">
            <v>0</v>
          </cell>
          <cell r="DM617">
            <v>0</v>
          </cell>
          <cell r="DN617">
            <v>0</v>
          </cell>
          <cell r="DO617">
            <v>0</v>
          </cell>
          <cell r="DP617">
            <v>0</v>
          </cell>
          <cell r="DQ617">
            <v>0</v>
          </cell>
          <cell r="DR617">
            <v>0</v>
          </cell>
          <cell r="DS617">
            <v>0</v>
          </cell>
          <cell r="DT617">
            <v>0</v>
          </cell>
          <cell r="DU617">
            <v>0</v>
          </cell>
          <cell r="DV617">
            <v>0</v>
          </cell>
          <cell r="DW617">
            <v>0</v>
          </cell>
          <cell r="DX617">
            <v>0</v>
          </cell>
          <cell r="DY617">
            <v>0</v>
          </cell>
          <cell r="DZ617">
            <v>0</v>
          </cell>
          <cell r="EA617">
            <v>0</v>
          </cell>
          <cell r="EB617">
            <v>0</v>
          </cell>
          <cell r="EC617">
            <v>0</v>
          </cell>
          <cell r="ED617">
            <v>0</v>
          </cell>
          <cell r="EE617">
            <v>0</v>
          </cell>
        </row>
        <row r="618">
          <cell r="F618">
            <v>0</v>
          </cell>
          <cell r="G618">
            <v>0</v>
          </cell>
          <cell r="H618">
            <v>0</v>
          </cell>
          <cell r="I618">
            <v>-3.0000000000000001E-3</v>
          </cell>
          <cell r="J618">
            <v>0</v>
          </cell>
          <cell r="K618">
            <v>0</v>
          </cell>
          <cell r="L618">
            <v>0</v>
          </cell>
          <cell r="M618">
            <v>2E-3</v>
          </cell>
          <cell r="N618">
            <v>1E-3</v>
          </cell>
          <cell r="O618">
            <v>0</v>
          </cell>
          <cell r="P618">
            <v>0</v>
          </cell>
          <cell r="Q618">
            <v>0</v>
          </cell>
          <cell r="R618">
            <v>0</v>
          </cell>
          <cell r="S618">
            <v>-1E-3</v>
          </cell>
          <cell r="T618">
            <v>-1E-3</v>
          </cell>
          <cell r="U618">
            <v>-1E-3</v>
          </cell>
          <cell r="V618">
            <v>-2E-3</v>
          </cell>
          <cell r="W618">
            <v>-1E-3</v>
          </cell>
          <cell r="X618">
            <v>0</v>
          </cell>
          <cell r="Y618">
            <v>1E-3</v>
          </cell>
          <cell r="Z618">
            <v>1E-3</v>
          </cell>
          <cell r="AA618">
            <v>0</v>
          </cell>
          <cell r="AB618">
            <v>0</v>
          </cell>
          <cell r="AC618">
            <v>-2E-3</v>
          </cell>
          <cell r="AD618">
            <v>-1E-3</v>
          </cell>
          <cell r="AE618">
            <v>-2E-3</v>
          </cell>
          <cell r="AF618">
            <v>-2E-3</v>
          </cell>
          <cell r="AG618">
            <v>-2E-3</v>
          </cell>
          <cell r="AH618">
            <v>-1E-3</v>
          </cell>
          <cell r="AI618">
            <v>0</v>
          </cell>
          <cell r="AJ618">
            <v>0</v>
          </cell>
          <cell r="AK618">
            <v>0</v>
          </cell>
          <cell r="AL618">
            <v>3.0000000000000001E-3</v>
          </cell>
          <cell r="AM618">
            <v>-2E-3</v>
          </cell>
          <cell r="AN618">
            <v>-4.0000000000000001E-3</v>
          </cell>
          <cell r="AO618">
            <v>0</v>
          </cell>
          <cell r="AP618">
            <v>-2.7E-2</v>
          </cell>
          <cell r="AQ618">
            <v>-3.0000000000000001E-3</v>
          </cell>
          <cell r="AR618">
            <v>0</v>
          </cell>
          <cell r="AS618">
            <v>-1.0999999999999999E-2</v>
          </cell>
          <cell r="AT618">
            <v>-2E-3</v>
          </cell>
          <cell r="AU618">
            <v>-1E-3</v>
          </cell>
          <cell r="AV618">
            <v>0</v>
          </cell>
          <cell r="AW618">
            <v>0</v>
          </cell>
          <cell r="AX618">
            <v>0</v>
          </cell>
          <cell r="AY618">
            <v>-1E-3</v>
          </cell>
          <cell r="AZ618">
            <v>2E-3</v>
          </cell>
          <cell r="BA618">
            <v>1E-3</v>
          </cell>
          <cell r="BB618">
            <v>0</v>
          </cell>
          <cell r="BC618">
            <v>-3.0000000000000001E-3</v>
          </cell>
          <cell r="BD618">
            <v>-4.0000000000000001E-3</v>
          </cell>
          <cell r="BE618">
            <v>-1E-3</v>
          </cell>
          <cell r="BF618">
            <v>-3.0000000000000001E-3</v>
          </cell>
          <cell r="BG618">
            <v>-3.0000000000000001E-3</v>
          </cell>
          <cell r="BH618">
            <v>0</v>
          </cell>
          <cell r="BI618">
            <v>0</v>
          </cell>
          <cell r="BJ618">
            <v>0</v>
          </cell>
          <cell r="BK618">
            <v>0</v>
          </cell>
          <cell r="BL618">
            <v>1E-3</v>
          </cell>
          <cell r="BM618">
            <v>3.0000000000000001E-3</v>
          </cell>
          <cell r="BN618">
            <v>1E-3</v>
          </cell>
          <cell r="BO618">
            <v>0</v>
          </cell>
          <cell r="BP618">
            <v>-2E-3</v>
          </cell>
          <cell r="BQ618">
            <v>-4.2999999999999997E-2</v>
          </cell>
          <cell r="BR618">
            <v>0</v>
          </cell>
          <cell r="BS618">
            <v>0</v>
          </cell>
          <cell r="BT618">
            <v>0</v>
          </cell>
          <cell r="BU618">
            <v>0</v>
          </cell>
          <cell r="BV618">
            <v>0</v>
          </cell>
          <cell r="BW618">
            <v>0</v>
          </cell>
          <cell r="BX618">
            <v>0</v>
          </cell>
          <cell r="BY618">
            <v>0</v>
          </cell>
          <cell r="BZ618">
            <v>0</v>
          </cell>
          <cell r="CA618">
            <v>0</v>
          </cell>
          <cell r="CB618">
            <v>0</v>
          </cell>
          <cell r="CC618">
            <v>0</v>
          </cell>
          <cell r="CD618">
            <v>0</v>
          </cell>
          <cell r="CE618">
            <v>0</v>
          </cell>
          <cell r="CF618">
            <v>0</v>
          </cell>
          <cell r="CG618">
            <v>0</v>
          </cell>
          <cell r="CH618">
            <v>0</v>
          </cell>
          <cell r="CI618">
            <v>0</v>
          </cell>
          <cell r="CJ618">
            <v>0</v>
          </cell>
          <cell r="CK618">
            <v>0</v>
          </cell>
          <cell r="CL618">
            <v>0</v>
          </cell>
          <cell r="CM618">
            <v>0</v>
          </cell>
          <cell r="CN618">
            <v>0</v>
          </cell>
          <cell r="CO618">
            <v>0</v>
          </cell>
          <cell r="CP618">
            <v>0</v>
          </cell>
          <cell r="CQ618">
            <v>0</v>
          </cell>
          <cell r="CR618">
            <v>0</v>
          </cell>
          <cell r="CS618">
            <v>0</v>
          </cell>
          <cell r="CT618">
            <v>0</v>
          </cell>
          <cell r="CU618">
            <v>0</v>
          </cell>
          <cell r="CV618">
            <v>0</v>
          </cell>
          <cell r="CW618">
            <v>0</v>
          </cell>
          <cell r="CX618">
            <v>0</v>
          </cell>
          <cell r="CY618">
            <v>0</v>
          </cell>
          <cell r="CZ618">
            <v>0</v>
          </cell>
          <cell r="DA618">
            <v>0</v>
          </cell>
          <cell r="DB618">
            <v>0</v>
          </cell>
          <cell r="DC618">
            <v>0</v>
          </cell>
          <cell r="DD618">
            <v>0</v>
          </cell>
          <cell r="DE618">
            <v>0</v>
          </cell>
          <cell r="DF618">
            <v>0</v>
          </cell>
          <cell r="DG618">
            <v>0</v>
          </cell>
          <cell r="DH618">
            <v>0</v>
          </cell>
          <cell r="DI618">
            <v>0</v>
          </cell>
          <cell r="DJ618">
            <v>0</v>
          </cell>
          <cell r="DK618">
            <v>0</v>
          </cell>
          <cell r="DL618">
            <v>0</v>
          </cell>
          <cell r="DM618">
            <v>0</v>
          </cell>
          <cell r="DN618">
            <v>0</v>
          </cell>
          <cell r="DO618">
            <v>0</v>
          </cell>
          <cell r="DP618">
            <v>0</v>
          </cell>
          <cell r="DQ618">
            <v>0</v>
          </cell>
          <cell r="DR618">
            <v>0</v>
          </cell>
          <cell r="DS618">
            <v>0</v>
          </cell>
          <cell r="DT618">
            <v>0</v>
          </cell>
          <cell r="DU618">
            <v>0</v>
          </cell>
          <cell r="DV618">
            <v>0</v>
          </cell>
          <cell r="DW618">
            <v>0</v>
          </cell>
          <cell r="DX618">
            <v>0</v>
          </cell>
          <cell r="DY618">
            <v>0</v>
          </cell>
          <cell r="DZ618">
            <v>0</v>
          </cell>
          <cell r="EA618">
            <v>0</v>
          </cell>
          <cell r="EB618">
            <v>0</v>
          </cell>
          <cell r="EC618">
            <v>0</v>
          </cell>
          <cell r="ED618">
            <v>0</v>
          </cell>
          <cell r="EE618">
            <v>0</v>
          </cell>
        </row>
        <row r="619">
          <cell r="F619">
            <v>0</v>
          </cell>
          <cell r="G619">
            <v>-1E-3</v>
          </cell>
          <cell r="H619">
            <v>0</v>
          </cell>
          <cell r="I619">
            <v>0</v>
          </cell>
          <cell r="J619">
            <v>0</v>
          </cell>
          <cell r="K619">
            <v>0</v>
          </cell>
          <cell r="L619">
            <v>0</v>
          </cell>
          <cell r="M619">
            <v>0</v>
          </cell>
          <cell r="N619">
            <v>0</v>
          </cell>
          <cell r="O619">
            <v>0</v>
          </cell>
          <cell r="P619">
            <v>0</v>
          </cell>
          <cell r="Q619">
            <v>0</v>
          </cell>
          <cell r="R619">
            <v>0</v>
          </cell>
          <cell r="S619">
            <v>0</v>
          </cell>
          <cell r="T619">
            <v>0</v>
          </cell>
          <cell r="U619">
            <v>-1E-3</v>
          </cell>
          <cell r="V619">
            <v>0</v>
          </cell>
          <cell r="W619">
            <v>0</v>
          </cell>
          <cell r="X619">
            <v>0</v>
          </cell>
          <cell r="Y619">
            <v>0</v>
          </cell>
          <cell r="Z619">
            <v>0</v>
          </cell>
          <cell r="AA619">
            <v>0</v>
          </cell>
          <cell r="AB619">
            <v>0</v>
          </cell>
          <cell r="AC619">
            <v>0</v>
          </cell>
          <cell r="AD619">
            <v>0</v>
          </cell>
          <cell r="AE619">
            <v>0</v>
          </cell>
          <cell r="AF619">
            <v>0</v>
          </cell>
          <cell r="AG619">
            <v>-1E-3</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0</v>
          </cell>
          <cell r="CB619">
            <v>0</v>
          </cell>
          <cell r="CC619">
            <v>0</v>
          </cell>
          <cell r="CD619">
            <v>0</v>
          </cell>
          <cell r="CE619">
            <v>0</v>
          </cell>
          <cell r="CF619">
            <v>0</v>
          </cell>
          <cell r="CG619">
            <v>0</v>
          </cell>
          <cell r="CH619">
            <v>0</v>
          </cell>
          <cell r="CI619">
            <v>0</v>
          </cell>
          <cell r="CJ619">
            <v>0</v>
          </cell>
          <cell r="CK619">
            <v>0</v>
          </cell>
          <cell r="CL619">
            <v>0</v>
          </cell>
          <cell r="CM619">
            <v>0</v>
          </cell>
          <cell r="CN619">
            <v>0</v>
          </cell>
          <cell r="CO619">
            <v>0</v>
          </cell>
          <cell r="CP619">
            <v>0</v>
          </cell>
          <cell r="CQ619">
            <v>0</v>
          </cell>
          <cell r="CR619">
            <v>0</v>
          </cell>
          <cell r="CS619">
            <v>0</v>
          </cell>
          <cell r="CT619">
            <v>0</v>
          </cell>
          <cell r="CU619">
            <v>0</v>
          </cell>
          <cell r="CV619">
            <v>0</v>
          </cell>
          <cell r="CW619">
            <v>0</v>
          </cell>
          <cell r="CX619">
            <v>0</v>
          </cell>
          <cell r="CY619">
            <v>0</v>
          </cell>
          <cell r="CZ619">
            <v>0</v>
          </cell>
          <cell r="DA619">
            <v>0</v>
          </cell>
          <cell r="DB619">
            <v>0</v>
          </cell>
          <cell r="DC619">
            <v>0</v>
          </cell>
          <cell r="DD619">
            <v>0</v>
          </cell>
          <cell r="DE619">
            <v>0</v>
          </cell>
          <cell r="DF619">
            <v>0</v>
          </cell>
          <cell r="DG619">
            <v>0</v>
          </cell>
          <cell r="DH619">
            <v>0</v>
          </cell>
          <cell r="DI619">
            <v>0</v>
          </cell>
          <cell r="DJ619">
            <v>0</v>
          </cell>
          <cell r="DK619">
            <v>0</v>
          </cell>
          <cell r="DL619">
            <v>0</v>
          </cell>
          <cell r="DM619">
            <v>0</v>
          </cell>
          <cell r="DN619">
            <v>0</v>
          </cell>
          <cell r="DO619">
            <v>0</v>
          </cell>
          <cell r="DP619">
            <v>0</v>
          </cell>
          <cell r="DQ619">
            <v>0</v>
          </cell>
          <cell r="DR619">
            <v>0</v>
          </cell>
          <cell r="DS619">
            <v>0</v>
          </cell>
          <cell r="DT619">
            <v>0</v>
          </cell>
          <cell r="DU619">
            <v>0</v>
          </cell>
          <cell r="DV619">
            <v>0</v>
          </cell>
          <cell r="DW619">
            <v>0</v>
          </cell>
          <cell r="DX619">
            <v>0</v>
          </cell>
          <cell r="DY619">
            <v>0</v>
          </cell>
          <cell r="DZ619">
            <v>0</v>
          </cell>
          <cell r="EA619">
            <v>0</v>
          </cell>
          <cell r="EB619">
            <v>0</v>
          </cell>
          <cell r="EC619">
            <v>0</v>
          </cell>
          <cell r="ED619">
            <v>0</v>
          </cell>
          <cell r="EE619">
            <v>0</v>
          </cell>
        </row>
        <row r="620">
          <cell r="F620">
            <v>0</v>
          </cell>
          <cell r="G620">
            <v>-1E-3</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-1E-3</v>
          </cell>
          <cell r="AP620">
            <v>0</v>
          </cell>
          <cell r="AQ620">
            <v>0</v>
          </cell>
          <cell r="AR620">
            <v>0</v>
          </cell>
          <cell r="AS620">
            <v>0</v>
          </cell>
          <cell r="AT620">
            <v>-1E-3</v>
          </cell>
          <cell r="AU620">
            <v>0</v>
          </cell>
          <cell r="AV620">
            <v>0</v>
          </cell>
          <cell r="AW620">
            <v>0</v>
          </cell>
          <cell r="AX620">
            <v>0</v>
          </cell>
          <cell r="AY620">
            <v>0</v>
          </cell>
          <cell r="AZ620">
            <v>0</v>
          </cell>
          <cell r="BA620">
            <v>0</v>
          </cell>
          <cell r="BB620">
            <v>0</v>
          </cell>
          <cell r="BC620">
            <v>-1E-3</v>
          </cell>
          <cell r="BD620">
            <v>-1E-3</v>
          </cell>
          <cell r="BE620">
            <v>0</v>
          </cell>
          <cell r="BF620">
            <v>0</v>
          </cell>
          <cell r="BG620">
            <v>-1E-3</v>
          </cell>
          <cell r="BH620">
            <v>0</v>
          </cell>
          <cell r="BI620">
            <v>0</v>
          </cell>
          <cell r="BJ620">
            <v>0</v>
          </cell>
          <cell r="BK620">
            <v>1E-3</v>
          </cell>
          <cell r="BL620">
            <v>0</v>
          </cell>
          <cell r="BM620">
            <v>0</v>
          </cell>
          <cell r="BN620">
            <v>0</v>
          </cell>
          <cell r="BO620">
            <v>0</v>
          </cell>
          <cell r="BP620">
            <v>0</v>
          </cell>
          <cell r="BQ620">
            <v>0</v>
          </cell>
          <cell r="BR620">
            <v>0</v>
          </cell>
          <cell r="BS620">
            <v>0</v>
          </cell>
          <cell r="BT620">
            <v>-1E-3</v>
          </cell>
          <cell r="BU620">
            <v>0</v>
          </cell>
          <cell r="BV620">
            <v>0</v>
          </cell>
          <cell r="BW620">
            <v>0</v>
          </cell>
          <cell r="BX620">
            <v>0</v>
          </cell>
          <cell r="BY620">
            <v>0</v>
          </cell>
          <cell r="BZ620">
            <v>0</v>
          </cell>
          <cell r="CA620">
            <v>0</v>
          </cell>
          <cell r="CB620">
            <v>0</v>
          </cell>
          <cell r="CC620">
            <v>0</v>
          </cell>
          <cell r="CD620">
            <v>0</v>
          </cell>
          <cell r="CE620">
            <v>0</v>
          </cell>
          <cell r="CF620">
            <v>0</v>
          </cell>
          <cell r="CG620">
            <v>0</v>
          </cell>
          <cell r="CH620">
            <v>0</v>
          </cell>
          <cell r="CI620">
            <v>0</v>
          </cell>
          <cell r="CJ620">
            <v>0</v>
          </cell>
          <cell r="CK620">
            <v>0</v>
          </cell>
          <cell r="CL620">
            <v>0</v>
          </cell>
          <cell r="CM620">
            <v>0</v>
          </cell>
          <cell r="CN620">
            <v>0</v>
          </cell>
          <cell r="CO620">
            <v>0</v>
          </cell>
          <cell r="CP620">
            <v>0</v>
          </cell>
          <cell r="CQ620">
            <v>0</v>
          </cell>
          <cell r="CR620">
            <v>0</v>
          </cell>
          <cell r="CS620">
            <v>0</v>
          </cell>
          <cell r="CT620">
            <v>0</v>
          </cell>
          <cell r="CU620">
            <v>0</v>
          </cell>
          <cell r="CV620">
            <v>0</v>
          </cell>
          <cell r="CW620">
            <v>0</v>
          </cell>
          <cell r="CX620">
            <v>0</v>
          </cell>
          <cell r="CY620">
            <v>0</v>
          </cell>
          <cell r="CZ620">
            <v>0</v>
          </cell>
          <cell r="DA620">
            <v>0</v>
          </cell>
          <cell r="DB620">
            <v>0</v>
          </cell>
          <cell r="DC620">
            <v>0</v>
          </cell>
          <cell r="DD620">
            <v>0</v>
          </cell>
          <cell r="DE620">
            <v>0</v>
          </cell>
          <cell r="DF620">
            <v>0</v>
          </cell>
          <cell r="DG620">
            <v>0</v>
          </cell>
          <cell r="DH620">
            <v>0</v>
          </cell>
          <cell r="DI620">
            <v>0</v>
          </cell>
          <cell r="DJ620">
            <v>0</v>
          </cell>
          <cell r="DK620">
            <v>0</v>
          </cell>
          <cell r="DL620">
            <v>0</v>
          </cell>
          <cell r="DM620">
            <v>0</v>
          </cell>
          <cell r="DN620">
            <v>0</v>
          </cell>
          <cell r="DO620">
            <v>0</v>
          </cell>
          <cell r="DP620">
            <v>0</v>
          </cell>
          <cell r="DQ620">
            <v>0</v>
          </cell>
          <cell r="DR620">
            <v>0</v>
          </cell>
          <cell r="DS620">
            <v>0</v>
          </cell>
          <cell r="DT620">
            <v>0</v>
          </cell>
          <cell r="DU620">
            <v>0</v>
          </cell>
          <cell r="DV620">
            <v>0</v>
          </cell>
          <cell r="DW620">
            <v>0</v>
          </cell>
          <cell r="DX620">
            <v>0</v>
          </cell>
          <cell r="DY620">
            <v>0</v>
          </cell>
          <cell r="DZ620">
            <v>0</v>
          </cell>
          <cell r="EA620">
            <v>0</v>
          </cell>
          <cell r="EB620">
            <v>0</v>
          </cell>
          <cell r="EC620">
            <v>0</v>
          </cell>
          <cell r="ED620">
            <v>0</v>
          </cell>
          <cell r="EE620">
            <v>0</v>
          </cell>
        </row>
        <row r="621">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1E-3</v>
          </cell>
          <cell r="BR621">
            <v>0</v>
          </cell>
          <cell r="BS621">
            <v>0</v>
          </cell>
          <cell r="BT621">
            <v>0</v>
          </cell>
          <cell r="BU621">
            <v>0</v>
          </cell>
          <cell r="BV621">
            <v>0</v>
          </cell>
          <cell r="BW621">
            <v>0</v>
          </cell>
          <cell r="BX621">
            <v>0</v>
          </cell>
          <cell r="BY621">
            <v>0</v>
          </cell>
          <cell r="BZ621">
            <v>0</v>
          </cell>
          <cell r="CA621">
            <v>0</v>
          </cell>
          <cell r="CB621">
            <v>0</v>
          </cell>
          <cell r="CC621">
            <v>0</v>
          </cell>
          <cell r="CD621">
            <v>0</v>
          </cell>
          <cell r="CE621">
            <v>0</v>
          </cell>
          <cell r="CF621">
            <v>0</v>
          </cell>
          <cell r="CG621">
            <v>0</v>
          </cell>
          <cell r="CH621">
            <v>0</v>
          </cell>
          <cell r="CI621">
            <v>0</v>
          </cell>
          <cell r="CJ621">
            <v>0</v>
          </cell>
          <cell r="CK621">
            <v>0</v>
          </cell>
          <cell r="CL621">
            <v>0</v>
          </cell>
          <cell r="CM621">
            <v>0</v>
          </cell>
          <cell r="CN621">
            <v>0</v>
          </cell>
          <cell r="CO621">
            <v>0</v>
          </cell>
          <cell r="CP621">
            <v>0</v>
          </cell>
          <cell r="CQ621">
            <v>0</v>
          </cell>
          <cell r="CR621">
            <v>0</v>
          </cell>
          <cell r="CS621">
            <v>0</v>
          </cell>
          <cell r="CT621">
            <v>0</v>
          </cell>
          <cell r="CU621">
            <v>0</v>
          </cell>
          <cell r="CV621">
            <v>0</v>
          </cell>
          <cell r="CW621">
            <v>0</v>
          </cell>
          <cell r="CX621">
            <v>0</v>
          </cell>
          <cell r="CY621">
            <v>0</v>
          </cell>
          <cell r="CZ621">
            <v>0</v>
          </cell>
          <cell r="DA621">
            <v>0</v>
          </cell>
          <cell r="DB621">
            <v>0</v>
          </cell>
          <cell r="DC621">
            <v>0</v>
          </cell>
          <cell r="DD621">
            <v>0</v>
          </cell>
          <cell r="DE621">
            <v>0</v>
          </cell>
          <cell r="DF621">
            <v>0</v>
          </cell>
          <cell r="DG621">
            <v>0</v>
          </cell>
          <cell r="DH621">
            <v>0</v>
          </cell>
          <cell r="DI621">
            <v>0</v>
          </cell>
          <cell r="DJ621">
            <v>0</v>
          </cell>
          <cell r="DK621">
            <v>0</v>
          </cell>
          <cell r="DL621">
            <v>0</v>
          </cell>
          <cell r="DM621">
            <v>0</v>
          </cell>
          <cell r="DN621">
            <v>0</v>
          </cell>
          <cell r="DO621">
            <v>0</v>
          </cell>
          <cell r="DP621">
            <v>0</v>
          </cell>
          <cell r="DQ621">
            <v>0</v>
          </cell>
          <cell r="DR621">
            <v>0</v>
          </cell>
          <cell r="DS621">
            <v>0</v>
          </cell>
          <cell r="DT621">
            <v>0</v>
          </cell>
          <cell r="DU621">
            <v>0</v>
          </cell>
          <cell r="DV621">
            <v>0</v>
          </cell>
          <cell r="DW621">
            <v>0</v>
          </cell>
          <cell r="DX621">
            <v>0</v>
          </cell>
          <cell r="DY621">
            <v>0</v>
          </cell>
          <cell r="DZ621">
            <v>0</v>
          </cell>
          <cell r="EA621">
            <v>0</v>
          </cell>
          <cell r="EB621">
            <v>0</v>
          </cell>
          <cell r="EC621">
            <v>0</v>
          </cell>
          <cell r="ED621">
            <v>0</v>
          </cell>
          <cell r="EE621">
            <v>0</v>
          </cell>
        </row>
        <row r="622">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0</v>
          </cell>
          <cell r="CB622">
            <v>0</v>
          </cell>
          <cell r="CC622">
            <v>0</v>
          </cell>
          <cell r="CD622">
            <v>0</v>
          </cell>
          <cell r="CE622">
            <v>0</v>
          </cell>
          <cell r="CF622">
            <v>0</v>
          </cell>
          <cell r="CG622">
            <v>0</v>
          </cell>
          <cell r="CH622">
            <v>0</v>
          </cell>
          <cell r="CI622">
            <v>0</v>
          </cell>
          <cell r="CJ622">
            <v>0</v>
          </cell>
          <cell r="CK622">
            <v>0</v>
          </cell>
          <cell r="CL622">
            <v>0</v>
          </cell>
          <cell r="CM622">
            <v>0</v>
          </cell>
          <cell r="CN622">
            <v>0</v>
          </cell>
          <cell r="CO622">
            <v>0</v>
          </cell>
          <cell r="CP622">
            <v>0</v>
          </cell>
          <cell r="CQ622">
            <v>0</v>
          </cell>
          <cell r="CR622">
            <v>0</v>
          </cell>
          <cell r="CS622">
            <v>0</v>
          </cell>
          <cell r="CT622">
            <v>0</v>
          </cell>
          <cell r="CU622">
            <v>0</v>
          </cell>
          <cell r="CV622">
            <v>0</v>
          </cell>
          <cell r="CW622">
            <v>0</v>
          </cell>
          <cell r="CX622">
            <v>0</v>
          </cell>
          <cell r="CY622">
            <v>0</v>
          </cell>
          <cell r="CZ622">
            <v>0</v>
          </cell>
          <cell r="DA622">
            <v>0</v>
          </cell>
          <cell r="DB622">
            <v>0</v>
          </cell>
          <cell r="DC622">
            <v>0</v>
          </cell>
          <cell r="DD622">
            <v>0</v>
          </cell>
          <cell r="DE622">
            <v>0</v>
          </cell>
          <cell r="DF622">
            <v>0</v>
          </cell>
          <cell r="DG622">
            <v>0</v>
          </cell>
          <cell r="DH622">
            <v>0</v>
          </cell>
          <cell r="DI622">
            <v>0</v>
          </cell>
          <cell r="DJ622">
            <v>0</v>
          </cell>
          <cell r="DK622">
            <v>0</v>
          </cell>
          <cell r="DL622">
            <v>0</v>
          </cell>
          <cell r="DM622">
            <v>0</v>
          </cell>
          <cell r="DN622">
            <v>0</v>
          </cell>
          <cell r="DO622">
            <v>0</v>
          </cell>
          <cell r="DP622">
            <v>0</v>
          </cell>
          <cell r="DQ622">
            <v>0</v>
          </cell>
          <cell r="DR622">
            <v>0</v>
          </cell>
          <cell r="DS622">
            <v>0</v>
          </cell>
          <cell r="DT622">
            <v>0</v>
          </cell>
          <cell r="DU622">
            <v>0</v>
          </cell>
          <cell r="DV622">
            <v>0</v>
          </cell>
          <cell r="DW622">
            <v>0</v>
          </cell>
          <cell r="DX622">
            <v>0</v>
          </cell>
          <cell r="DY622">
            <v>0</v>
          </cell>
          <cell r="DZ622">
            <v>0</v>
          </cell>
          <cell r="EA622">
            <v>0</v>
          </cell>
          <cell r="EB622">
            <v>0</v>
          </cell>
          <cell r="EC622">
            <v>0</v>
          </cell>
          <cell r="ED622">
            <v>0</v>
          </cell>
          <cell r="EE622">
            <v>0</v>
          </cell>
        </row>
        <row r="623">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0</v>
          </cell>
          <cell r="CB623">
            <v>0</v>
          </cell>
          <cell r="CC623">
            <v>0</v>
          </cell>
          <cell r="CD623">
            <v>0</v>
          </cell>
          <cell r="CE623">
            <v>0</v>
          </cell>
          <cell r="CF623">
            <v>0</v>
          </cell>
          <cell r="CG623">
            <v>0</v>
          </cell>
          <cell r="CH623">
            <v>0</v>
          </cell>
          <cell r="CI623">
            <v>0</v>
          </cell>
          <cell r="CJ623">
            <v>0</v>
          </cell>
          <cell r="CK623">
            <v>0</v>
          </cell>
          <cell r="CL623">
            <v>0</v>
          </cell>
          <cell r="CM623">
            <v>0</v>
          </cell>
          <cell r="CN623">
            <v>0</v>
          </cell>
          <cell r="CO623">
            <v>0</v>
          </cell>
          <cell r="CP623">
            <v>0</v>
          </cell>
          <cell r="CQ623">
            <v>0</v>
          </cell>
          <cell r="CR623">
            <v>0</v>
          </cell>
          <cell r="CS623">
            <v>0</v>
          </cell>
          <cell r="CT623">
            <v>0</v>
          </cell>
          <cell r="CU623">
            <v>0</v>
          </cell>
          <cell r="CV623">
            <v>0</v>
          </cell>
          <cell r="CW623">
            <v>0</v>
          </cell>
          <cell r="CX623">
            <v>0</v>
          </cell>
          <cell r="CY623">
            <v>0</v>
          </cell>
          <cell r="CZ623">
            <v>0</v>
          </cell>
          <cell r="DA623">
            <v>0</v>
          </cell>
          <cell r="DB623">
            <v>0</v>
          </cell>
          <cell r="DC623">
            <v>0</v>
          </cell>
          <cell r="DD623">
            <v>0</v>
          </cell>
          <cell r="DE623">
            <v>0</v>
          </cell>
          <cell r="DF623">
            <v>0</v>
          </cell>
          <cell r="DG623">
            <v>0</v>
          </cell>
          <cell r="DH623">
            <v>0</v>
          </cell>
          <cell r="DI623">
            <v>0</v>
          </cell>
          <cell r="DJ623">
            <v>0</v>
          </cell>
          <cell r="DK623">
            <v>0</v>
          </cell>
          <cell r="DL623">
            <v>0</v>
          </cell>
          <cell r="DM623">
            <v>0</v>
          </cell>
          <cell r="DN623">
            <v>0</v>
          </cell>
          <cell r="DO623">
            <v>0</v>
          </cell>
          <cell r="DP623">
            <v>0</v>
          </cell>
          <cell r="DQ623">
            <v>0</v>
          </cell>
          <cell r="DR623">
            <v>0</v>
          </cell>
          <cell r="DS623">
            <v>0</v>
          </cell>
          <cell r="DT623">
            <v>0</v>
          </cell>
          <cell r="DU623">
            <v>0</v>
          </cell>
          <cell r="DV623">
            <v>0</v>
          </cell>
          <cell r="DW623">
            <v>0</v>
          </cell>
          <cell r="DX623">
            <v>0</v>
          </cell>
          <cell r="DY623">
            <v>0</v>
          </cell>
          <cell r="DZ623">
            <v>0</v>
          </cell>
          <cell r="EA623">
            <v>0</v>
          </cell>
          <cell r="EB623">
            <v>0</v>
          </cell>
          <cell r="EC623">
            <v>0</v>
          </cell>
          <cell r="ED623">
            <v>0</v>
          </cell>
          <cell r="EE623">
            <v>0</v>
          </cell>
        </row>
        <row r="624">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0</v>
          </cell>
          <cell r="CB624">
            <v>0</v>
          </cell>
          <cell r="CC624">
            <v>0</v>
          </cell>
          <cell r="CD624">
            <v>0</v>
          </cell>
          <cell r="CE624">
            <v>0</v>
          </cell>
          <cell r="CF624">
            <v>0</v>
          </cell>
          <cell r="CG624">
            <v>0</v>
          </cell>
          <cell r="CH624">
            <v>0</v>
          </cell>
          <cell r="CI624">
            <v>0</v>
          </cell>
          <cell r="CJ624">
            <v>0</v>
          </cell>
          <cell r="CK624">
            <v>0</v>
          </cell>
          <cell r="CL624">
            <v>0</v>
          </cell>
          <cell r="CM624">
            <v>0</v>
          </cell>
          <cell r="CN624">
            <v>0</v>
          </cell>
          <cell r="CO624">
            <v>0</v>
          </cell>
          <cell r="CP624">
            <v>0</v>
          </cell>
          <cell r="CQ624">
            <v>0</v>
          </cell>
          <cell r="CR624">
            <v>0</v>
          </cell>
          <cell r="CS624">
            <v>0</v>
          </cell>
          <cell r="CT624">
            <v>0</v>
          </cell>
          <cell r="CU624">
            <v>0</v>
          </cell>
          <cell r="CV624">
            <v>0</v>
          </cell>
          <cell r="CW624">
            <v>0</v>
          </cell>
          <cell r="CX624">
            <v>0</v>
          </cell>
          <cell r="CY624">
            <v>0</v>
          </cell>
          <cell r="CZ624">
            <v>0</v>
          </cell>
          <cell r="DA624">
            <v>0</v>
          </cell>
          <cell r="DB624">
            <v>0</v>
          </cell>
          <cell r="DC624">
            <v>0</v>
          </cell>
          <cell r="DD624">
            <v>0</v>
          </cell>
          <cell r="DE624">
            <v>0</v>
          </cell>
          <cell r="DF624">
            <v>0</v>
          </cell>
          <cell r="DG624">
            <v>0</v>
          </cell>
          <cell r="DH624">
            <v>0</v>
          </cell>
          <cell r="DI624">
            <v>0</v>
          </cell>
          <cell r="DJ624">
            <v>0</v>
          </cell>
          <cell r="DK624">
            <v>0</v>
          </cell>
          <cell r="DL624">
            <v>0</v>
          </cell>
          <cell r="DM624">
            <v>0</v>
          </cell>
          <cell r="DN624">
            <v>0</v>
          </cell>
          <cell r="DO624">
            <v>0</v>
          </cell>
          <cell r="DP624">
            <v>0</v>
          </cell>
          <cell r="DQ624">
            <v>0</v>
          </cell>
          <cell r="DR624">
            <v>0</v>
          </cell>
          <cell r="DS624">
            <v>0</v>
          </cell>
          <cell r="DT624">
            <v>0</v>
          </cell>
          <cell r="DU624">
            <v>0</v>
          </cell>
          <cell r="DV624">
            <v>0</v>
          </cell>
          <cell r="DW624">
            <v>0</v>
          </cell>
          <cell r="DX624">
            <v>0</v>
          </cell>
          <cell r="DY624">
            <v>0</v>
          </cell>
          <cell r="DZ624">
            <v>0</v>
          </cell>
          <cell r="EA624">
            <v>0</v>
          </cell>
          <cell r="EB624">
            <v>0</v>
          </cell>
          <cell r="EC624">
            <v>0</v>
          </cell>
          <cell r="ED624">
            <v>0</v>
          </cell>
          <cell r="EE624">
            <v>0</v>
          </cell>
        </row>
        <row r="625">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0</v>
          </cell>
          <cell r="CB625">
            <v>0</v>
          </cell>
          <cell r="CC625">
            <v>0</v>
          </cell>
          <cell r="CD625">
            <v>0</v>
          </cell>
          <cell r="CE625">
            <v>0</v>
          </cell>
          <cell r="CF625">
            <v>0</v>
          </cell>
          <cell r="CG625">
            <v>0</v>
          </cell>
          <cell r="CH625">
            <v>0</v>
          </cell>
          <cell r="CI625">
            <v>0</v>
          </cell>
          <cell r="CJ625">
            <v>0</v>
          </cell>
          <cell r="CK625">
            <v>0</v>
          </cell>
          <cell r="CL625">
            <v>0</v>
          </cell>
          <cell r="CM625">
            <v>0</v>
          </cell>
          <cell r="CN625">
            <v>0</v>
          </cell>
          <cell r="CO625">
            <v>0</v>
          </cell>
          <cell r="CP625">
            <v>0</v>
          </cell>
          <cell r="CQ625">
            <v>0</v>
          </cell>
          <cell r="CR625">
            <v>0</v>
          </cell>
          <cell r="CS625">
            <v>0</v>
          </cell>
          <cell r="CT625">
            <v>0</v>
          </cell>
          <cell r="CU625">
            <v>0</v>
          </cell>
          <cell r="CV625">
            <v>0</v>
          </cell>
          <cell r="CW625">
            <v>0</v>
          </cell>
          <cell r="CX625">
            <v>0</v>
          </cell>
          <cell r="CY625">
            <v>0</v>
          </cell>
          <cell r="CZ625">
            <v>0</v>
          </cell>
          <cell r="DA625">
            <v>0</v>
          </cell>
          <cell r="DB625">
            <v>0</v>
          </cell>
          <cell r="DC625">
            <v>0</v>
          </cell>
          <cell r="DD625">
            <v>0</v>
          </cell>
          <cell r="DE625">
            <v>0</v>
          </cell>
          <cell r="DF625">
            <v>0</v>
          </cell>
          <cell r="DG625">
            <v>0</v>
          </cell>
          <cell r="DH625">
            <v>0</v>
          </cell>
          <cell r="DI625">
            <v>0</v>
          </cell>
          <cell r="DJ625">
            <v>0</v>
          </cell>
          <cell r="DK625">
            <v>0</v>
          </cell>
          <cell r="DL625">
            <v>0</v>
          </cell>
          <cell r="DM625">
            <v>0</v>
          </cell>
          <cell r="DN625">
            <v>0</v>
          </cell>
          <cell r="DO625">
            <v>0</v>
          </cell>
          <cell r="DP625">
            <v>0</v>
          </cell>
          <cell r="DQ625">
            <v>0</v>
          </cell>
          <cell r="DR625">
            <v>0</v>
          </cell>
          <cell r="DS625">
            <v>0</v>
          </cell>
          <cell r="DT625">
            <v>0</v>
          </cell>
          <cell r="DU625">
            <v>0</v>
          </cell>
          <cell r="DV625">
            <v>0</v>
          </cell>
          <cell r="DW625">
            <v>0</v>
          </cell>
          <cell r="DX625">
            <v>0</v>
          </cell>
          <cell r="DY625">
            <v>0</v>
          </cell>
          <cell r="DZ625">
            <v>0</v>
          </cell>
          <cell r="EA625">
            <v>0</v>
          </cell>
          <cell r="EB625">
            <v>0</v>
          </cell>
          <cell r="EC625">
            <v>0</v>
          </cell>
          <cell r="ED625">
            <v>0</v>
          </cell>
          <cell r="EE625">
            <v>0</v>
          </cell>
        </row>
        <row r="626">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-1E-3</v>
          </cell>
          <cell r="AG626">
            <v>-1E-3</v>
          </cell>
          <cell r="AH626">
            <v>-1E-3</v>
          </cell>
          <cell r="AI626">
            <v>0</v>
          </cell>
          <cell r="AJ626">
            <v>0</v>
          </cell>
          <cell r="AK626">
            <v>0</v>
          </cell>
          <cell r="AL626">
            <v>0</v>
          </cell>
          <cell r="AM626">
            <v>0</v>
          </cell>
          <cell r="AN626">
            <v>0</v>
          </cell>
          <cell r="AO626">
            <v>0</v>
          </cell>
          <cell r="AP626">
            <v>0</v>
          </cell>
          <cell r="AQ626">
            <v>-1E-3</v>
          </cell>
          <cell r="AR626">
            <v>0</v>
          </cell>
          <cell r="AS626">
            <v>-1E-3</v>
          </cell>
          <cell r="AT626">
            <v>0</v>
          </cell>
          <cell r="AU626">
            <v>-1E-3</v>
          </cell>
          <cell r="AV626">
            <v>0</v>
          </cell>
          <cell r="AW626">
            <v>0</v>
          </cell>
          <cell r="AX626">
            <v>0</v>
          </cell>
          <cell r="AY626">
            <v>0</v>
          </cell>
          <cell r="AZ626">
            <v>0</v>
          </cell>
          <cell r="BA626">
            <v>0</v>
          </cell>
          <cell r="BB626">
            <v>0</v>
          </cell>
          <cell r="BC626">
            <v>0</v>
          </cell>
          <cell r="BD626">
            <v>0</v>
          </cell>
          <cell r="BE626">
            <v>1E-3</v>
          </cell>
          <cell r="BF626">
            <v>-1E-3</v>
          </cell>
          <cell r="BG626">
            <v>0</v>
          </cell>
          <cell r="BH626">
            <v>0</v>
          </cell>
          <cell r="BI626">
            <v>0</v>
          </cell>
          <cell r="BJ626">
            <v>0</v>
          </cell>
          <cell r="BK626">
            <v>0</v>
          </cell>
          <cell r="BL626">
            <v>0</v>
          </cell>
          <cell r="BM626">
            <v>0</v>
          </cell>
          <cell r="BN626">
            <v>0</v>
          </cell>
          <cell r="BO626">
            <v>-1E-3</v>
          </cell>
          <cell r="BP626">
            <v>-1E-3</v>
          </cell>
          <cell r="BQ626">
            <v>0.01</v>
          </cell>
          <cell r="BR626">
            <v>0</v>
          </cell>
          <cell r="BS626">
            <v>0</v>
          </cell>
          <cell r="BT626">
            <v>0</v>
          </cell>
          <cell r="BU626">
            <v>0</v>
          </cell>
          <cell r="BV626">
            <v>-1E-3</v>
          </cell>
          <cell r="BW626">
            <v>-1E-3</v>
          </cell>
          <cell r="BX626">
            <v>0</v>
          </cell>
          <cell r="BY626">
            <v>0</v>
          </cell>
          <cell r="BZ626">
            <v>0</v>
          </cell>
          <cell r="CA626">
            <v>0</v>
          </cell>
          <cell r="CB626">
            <v>0</v>
          </cell>
          <cell r="CC626">
            <v>0</v>
          </cell>
          <cell r="CD626">
            <v>0</v>
          </cell>
          <cell r="CE626">
            <v>0</v>
          </cell>
          <cell r="CF626">
            <v>0</v>
          </cell>
          <cell r="CG626">
            <v>0</v>
          </cell>
          <cell r="CH626">
            <v>0</v>
          </cell>
          <cell r="CI626">
            <v>-1E-3</v>
          </cell>
          <cell r="CJ626">
            <v>-1E-3</v>
          </cell>
          <cell r="CK626">
            <v>2E-3</v>
          </cell>
          <cell r="CL626">
            <v>0</v>
          </cell>
          <cell r="CM626">
            <v>0</v>
          </cell>
          <cell r="CN626">
            <v>0</v>
          </cell>
          <cell r="CO626">
            <v>0</v>
          </cell>
          <cell r="CP626">
            <v>0</v>
          </cell>
          <cell r="CQ626">
            <v>0</v>
          </cell>
          <cell r="CR626">
            <v>0</v>
          </cell>
          <cell r="CS626">
            <v>0</v>
          </cell>
          <cell r="CT626">
            <v>0</v>
          </cell>
          <cell r="CU626">
            <v>0</v>
          </cell>
          <cell r="CV626">
            <v>-1E-3</v>
          </cell>
          <cell r="CW626">
            <v>0</v>
          </cell>
          <cell r="CX626">
            <v>0</v>
          </cell>
          <cell r="CY626">
            <v>0</v>
          </cell>
          <cell r="CZ626">
            <v>0</v>
          </cell>
          <cell r="DA626">
            <v>0</v>
          </cell>
          <cell r="DB626">
            <v>0</v>
          </cell>
          <cell r="DC626">
            <v>0</v>
          </cell>
          <cell r="DD626">
            <v>0</v>
          </cell>
          <cell r="DE626">
            <v>0</v>
          </cell>
          <cell r="DF626">
            <v>0</v>
          </cell>
          <cell r="DG626">
            <v>0</v>
          </cell>
          <cell r="DH626">
            <v>-1E-3</v>
          </cell>
          <cell r="DI626">
            <v>-1E-3</v>
          </cell>
          <cell r="DJ626">
            <v>-1E-3</v>
          </cell>
          <cell r="DK626">
            <v>-1E-3</v>
          </cell>
          <cell r="DL626">
            <v>0</v>
          </cell>
          <cell r="DM626">
            <v>0</v>
          </cell>
          <cell r="DN626">
            <v>0</v>
          </cell>
          <cell r="DO626">
            <v>0</v>
          </cell>
          <cell r="DP626">
            <v>0</v>
          </cell>
          <cell r="DQ626">
            <v>0</v>
          </cell>
          <cell r="DR626">
            <v>0</v>
          </cell>
          <cell r="DS626">
            <v>0</v>
          </cell>
          <cell r="DT626">
            <v>0</v>
          </cell>
          <cell r="DU626">
            <v>0</v>
          </cell>
          <cell r="DV626">
            <v>0</v>
          </cell>
          <cell r="DW626">
            <v>0</v>
          </cell>
          <cell r="DX626">
            <v>0</v>
          </cell>
          <cell r="DY626">
            <v>0</v>
          </cell>
          <cell r="DZ626">
            <v>0</v>
          </cell>
          <cell r="EA626">
            <v>0</v>
          </cell>
          <cell r="EB626">
            <v>0</v>
          </cell>
          <cell r="EC626">
            <v>0</v>
          </cell>
          <cell r="ED626">
            <v>0</v>
          </cell>
          <cell r="EE626">
            <v>0</v>
          </cell>
        </row>
        <row r="627">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0</v>
          </cell>
          <cell r="CB627">
            <v>0</v>
          </cell>
          <cell r="CC627">
            <v>0</v>
          </cell>
          <cell r="CD627">
            <v>0</v>
          </cell>
          <cell r="CE627">
            <v>0</v>
          </cell>
          <cell r="CF627">
            <v>0</v>
          </cell>
          <cell r="CG627">
            <v>0</v>
          </cell>
          <cell r="CH627">
            <v>0</v>
          </cell>
          <cell r="CI627">
            <v>0</v>
          </cell>
          <cell r="CJ627">
            <v>0</v>
          </cell>
          <cell r="CK627">
            <v>0</v>
          </cell>
          <cell r="CL627">
            <v>0</v>
          </cell>
          <cell r="CM627">
            <v>0</v>
          </cell>
          <cell r="CN627">
            <v>0</v>
          </cell>
          <cell r="CO627">
            <v>0</v>
          </cell>
          <cell r="CP627">
            <v>0</v>
          </cell>
          <cell r="CQ627">
            <v>0</v>
          </cell>
          <cell r="CR627">
            <v>0</v>
          </cell>
          <cell r="CS627">
            <v>0</v>
          </cell>
          <cell r="CT627">
            <v>0</v>
          </cell>
          <cell r="CU627">
            <v>0</v>
          </cell>
          <cell r="CV627">
            <v>0</v>
          </cell>
          <cell r="CW627">
            <v>0</v>
          </cell>
          <cell r="CX627">
            <v>0</v>
          </cell>
          <cell r="CY627">
            <v>0</v>
          </cell>
          <cell r="CZ627">
            <v>0</v>
          </cell>
          <cell r="DA627">
            <v>0</v>
          </cell>
          <cell r="DB627">
            <v>0</v>
          </cell>
          <cell r="DC627">
            <v>0</v>
          </cell>
          <cell r="DD627">
            <v>0</v>
          </cell>
          <cell r="DE627">
            <v>0</v>
          </cell>
          <cell r="DF627">
            <v>0</v>
          </cell>
          <cell r="DG627">
            <v>0</v>
          </cell>
          <cell r="DH627">
            <v>0</v>
          </cell>
          <cell r="DI627">
            <v>0</v>
          </cell>
          <cell r="DJ627">
            <v>0</v>
          </cell>
          <cell r="DK627">
            <v>0</v>
          </cell>
          <cell r="DL627">
            <v>0</v>
          </cell>
          <cell r="DM627">
            <v>0</v>
          </cell>
          <cell r="DN627">
            <v>0</v>
          </cell>
          <cell r="DO627">
            <v>0</v>
          </cell>
          <cell r="DP627">
            <v>0</v>
          </cell>
          <cell r="DQ627">
            <v>0</v>
          </cell>
          <cell r="DR627">
            <v>0</v>
          </cell>
          <cell r="DS627">
            <v>0</v>
          </cell>
          <cell r="DT627">
            <v>0</v>
          </cell>
          <cell r="DU627">
            <v>0</v>
          </cell>
          <cell r="DV627">
            <v>0</v>
          </cell>
          <cell r="DW627">
            <v>0</v>
          </cell>
          <cell r="DX627">
            <v>0</v>
          </cell>
          <cell r="DY627">
            <v>0</v>
          </cell>
          <cell r="DZ627">
            <v>0</v>
          </cell>
          <cell r="EA627">
            <v>0</v>
          </cell>
          <cell r="EB627">
            <v>0</v>
          </cell>
          <cell r="EC627">
            <v>0</v>
          </cell>
          <cell r="ED627">
            <v>0</v>
          </cell>
          <cell r="EE627">
            <v>0</v>
          </cell>
        </row>
        <row r="628">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0</v>
          </cell>
          <cell r="CB628">
            <v>0</v>
          </cell>
          <cell r="CC628">
            <v>0</v>
          </cell>
          <cell r="CD628">
            <v>0</v>
          </cell>
          <cell r="CE628">
            <v>0</v>
          </cell>
          <cell r="CF628">
            <v>0</v>
          </cell>
          <cell r="CG628">
            <v>0</v>
          </cell>
          <cell r="CH628">
            <v>0</v>
          </cell>
          <cell r="CI628">
            <v>0</v>
          </cell>
          <cell r="CJ628">
            <v>0</v>
          </cell>
          <cell r="CK628">
            <v>0</v>
          </cell>
          <cell r="CL628">
            <v>0</v>
          </cell>
          <cell r="CM628">
            <v>0</v>
          </cell>
          <cell r="CN628">
            <v>0</v>
          </cell>
          <cell r="CO628">
            <v>0</v>
          </cell>
          <cell r="CP628">
            <v>0</v>
          </cell>
          <cell r="CQ628">
            <v>0</v>
          </cell>
          <cell r="CR628">
            <v>0</v>
          </cell>
          <cell r="CS628">
            <v>0</v>
          </cell>
          <cell r="CT628">
            <v>0</v>
          </cell>
          <cell r="CU628">
            <v>0</v>
          </cell>
          <cell r="CV628">
            <v>0</v>
          </cell>
          <cell r="CW628">
            <v>0</v>
          </cell>
          <cell r="CX628">
            <v>0</v>
          </cell>
          <cell r="CY628">
            <v>0</v>
          </cell>
          <cell r="CZ628">
            <v>0</v>
          </cell>
          <cell r="DA628">
            <v>0</v>
          </cell>
          <cell r="DB628">
            <v>0</v>
          </cell>
          <cell r="DC628">
            <v>0</v>
          </cell>
          <cell r="DD628">
            <v>0</v>
          </cell>
          <cell r="DE628">
            <v>0</v>
          </cell>
          <cell r="DF628">
            <v>0</v>
          </cell>
          <cell r="DG628">
            <v>0</v>
          </cell>
          <cell r="DH628">
            <v>0</v>
          </cell>
          <cell r="DI628">
            <v>0</v>
          </cell>
          <cell r="DJ628">
            <v>0</v>
          </cell>
          <cell r="DK628">
            <v>0</v>
          </cell>
          <cell r="DL628">
            <v>0</v>
          </cell>
          <cell r="DM628">
            <v>0</v>
          </cell>
          <cell r="DN628">
            <v>0</v>
          </cell>
          <cell r="DO628">
            <v>0</v>
          </cell>
          <cell r="DP628">
            <v>0</v>
          </cell>
          <cell r="DQ628">
            <v>0</v>
          </cell>
          <cell r="DR628">
            <v>0</v>
          </cell>
          <cell r="DS628">
            <v>0</v>
          </cell>
          <cell r="DT628">
            <v>0</v>
          </cell>
          <cell r="DU628">
            <v>0</v>
          </cell>
          <cell r="DV628">
            <v>0</v>
          </cell>
          <cell r="DW628">
            <v>0</v>
          </cell>
          <cell r="DX628">
            <v>0</v>
          </cell>
          <cell r="DY628">
            <v>0</v>
          </cell>
          <cell r="DZ628">
            <v>0</v>
          </cell>
          <cell r="EA628">
            <v>0</v>
          </cell>
          <cell r="EB628">
            <v>0</v>
          </cell>
          <cell r="EC628">
            <v>0</v>
          </cell>
          <cell r="ED628">
            <v>0</v>
          </cell>
          <cell r="EE628">
            <v>0</v>
          </cell>
        </row>
        <row r="629">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-2E-3</v>
          </cell>
          <cell r="BS629">
            <v>-6.0000000000000001E-3</v>
          </cell>
          <cell r="BT629">
            <v>-4.0000000000000001E-3</v>
          </cell>
          <cell r="BU629">
            <v>-2E-3</v>
          </cell>
          <cell r="BV629">
            <v>-1E-3</v>
          </cell>
          <cell r="BW629">
            <v>0</v>
          </cell>
          <cell r="BX629">
            <v>0</v>
          </cell>
          <cell r="BY629">
            <v>0</v>
          </cell>
          <cell r="BZ629">
            <v>0</v>
          </cell>
          <cell r="CA629">
            <v>-1E-3</v>
          </cell>
          <cell r="CB629">
            <v>-2E-3</v>
          </cell>
          <cell r="CC629">
            <v>-5.0000000000000001E-3</v>
          </cell>
          <cell r="CD629">
            <v>-7.0000000000000001E-3</v>
          </cell>
          <cell r="CE629">
            <v>-2E-3</v>
          </cell>
          <cell r="CF629">
            <v>-6.0000000000000001E-3</v>
          </cell>
          <cell r="CG629">
            <v>-4.0000000000000001E-3</v>
          </cell>
          <cell r="CH629">
            <v>-3.0000000000000001E-3</v>
          </cell>
          <cell r="CI629">
            <v>-1E-3</v>
          </cell>
          <cell r="CJ629">
            <v>0</v>
          </cell>
          <cell r="CK629">
            <v>0</v>
          </cell>
          <cell r="CL629">
            <v>0</v>
          </cell>
          <cell r="CM629">
            <v>0</v>
          </cell>
          <cell r="CN629">
            <v>-1E-3</v>
          </cell>
          <cell r="CO629">
            <v>-2E-3</v>
          </cell>
          <cell r="CP629">
            <v>-5.0000000000000001E-3</v>
          </cell>
          <cell r="CQ629">
            <v>-7.0000000000000001E-3</v>
          </cell>
          <cell r="CR629">
            <v>-2E-3</v>
          </cell>
          <cell r="CS629">
            <v>-6.0000000000000001E-3</v>
          </cell>
          <cell r="CT629">
            <v>-4.0000000000000001E-3</v>
          </cell>
          <cell r="CU629">
            <v>-3.0000000000000001E-3</v>
          </cell>
          <cell r="CV629">
            <v>-1E-3</v>
          </cell>
          <cell r="CW629">
            <v>0</v>
          </cell>
          <cell r="CX629">
            <v>0</v>
          </cell>
          <cell r="CY629">
            <v>0</v>
          </cell>
          <cell r="CZ629">
            <v>0</v>
          </cell>
          <cell r="DA629">
            <v>-1E-3</v>
          </cell>
          <cell r="DB629">
            <v>-2E-3</v>
          </cell>
          <cell r="DC629">
            <v>-4.0000000000000001E-3</v>
          </cell>
          <cell r="DD629">
            <v>-7.0000000000000001E-3</v>
          </cell>
          <cell r="DE629">
            <v>-3.0000000000000001E-3</v>
          </cell>
          <cell r="DF629">
            <v>-6.0000000000000001E-3</v>
          </cell>
          <cell r="DG629">
            <v>-4.0000000000000001E-3</v>
          </cell>
          <cell r="DH629">
            <v>-3.0000000000000001E-3</v>
          </cell>
          <cell r="DI629">
            <v>-1E-3</v>
          </cell>
          <cell r="DJ629">
            <v>-1E-3</v>
          </cell>
          <cell r="DK629">
            <v>-1E-3</v>
          </cell>
          <cell r="DL629">
            <v>0</v>
          </cell>
          <cell r="DM629">
            <v>0</v>
          </cell>
          <cell r="DN629">
            <v>-1E-3</v>
          </cell>
          <cell r="DO629">
            <v>-2E-3</v>
          </cell>
          <cell r="DP629">
            <v>-4.0000000000000001E-3</v>
          </cell>
          <cell r="DQ629">
            <v>-8.9999999999999993E-3</v>
          </cell>
          <cell r="DR629">
            <v>-2E-3</v>
          </cell>
          <cell r="DS629">
            <v>-6.0000000000000001E-3</v>
          </cell>
          <cell r="DT629">
            <v>-3.0000000000000001E-3</v>
          </cell>
          <cell r="DU629">
            <v>-2E-3</v>
          </cell>
          <cell r="DV629">
            <v>0</v>
          </cell>
          <cell r="DW629">
            <v>0</v>
          </cell>
          <cell r="DX629">
            <v>0</v>
          </cell>
          <cell r="DY629">
            <v>0</v>
          </cell>
          <cell r="DZ629">
            <v>0</v>
          </cell>
          <cell r="EA629">
            <v>0</v>
          </cell>
          <cell r="EB629">
            <v>-2E-3</v>
          </cell>
          <cell r="EC629">
            <v>-4.0000000000000001E-3</v>
          </cell>
          <cell r="ED629">
            <v>-8.0000000000000002E-3</v>
          </cell>
          <cell r="EE629">
            <v>0</v>
          </cell>
        </row>
        <row r="630">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cell r="CJ630">
            <v>0</v>
          </cell>
          <cell r="CK630">
            <v>0</v>
          </cell>
          <cell r="CL630">
            <v>0</v>
          </cell>
          <cell r="CM630">
            <v>0</v>
          </cell>
          <cell r="CN630">
            <v>0</v>
          </cell>
          <cell r="CO630">
            <v>0</v>
          </cell>
          <cell r="CP630">
            <v>0</v>
          </cell>
          <cell r="CQ630">
            <v>0</v>
          </cell>
          <cell r="CR630">
            <v>0</v>
          </cell>
          <cell r="CS630">
            <v>0</v>
          </cell>
          <cell r="CT630">
            <v>0</v>
          </cell>
          <cell r="CU630">
            <v>0</v>
          </cell>
          <cell r="CV630">
            <v>0</v>
          </cell>
          <cell r="CW630">
            <v>0</v>
          </cell>
          <cell r="CX630">
            <v>0</v>
          </cell>
          <cell r="CY630">
            <v>0</v>
          </cell>
          <cell r="CZ630">
            <v>0</v>
          </cell>
          <cell r="DA630">
            <v>0</v>
          </cell>
          <cell r="DB630">
            <v>0</v>
          </cell>
          <cell r="DC630">
            <v>0</v>
          </cell>
          <cell r="DD630">
            <v>0</v>
          </cell>
          <cell r="DE630">
            <v>0</v>
          </cell>
          <cell r="DF630">
            <v>0</v>
          </cell>
          <cell r="DG630">
            <v>0</v>
          </cell>
          <cell r="DH630">
            <v>0</v>
          </cell>
          <cell r="DI630">
            <v>0</v>
          </cell>
          <cell r="DJ630">
            <v>0</v>
          </cell>
          <cell r="DK630">
            <v>0</v>
          </cell>
          <cell r="DL630">
            <v>0</v>
          </cell>
          <cell r="DM630">
            <v>0</v>
          </cell>
          <cell r="DN630">
            <v>0</v>
          </cell>
          <cell r="DO630">
            <v>0</v>
          </cell>
          <cell r="DP630">
            <v>0</v>
          </cell>
          <cell r="DQ630">
            <v>0</v>
          </cell>
          <cell r="DR630">
            <v>0</v>
          </cell>
          <cell r="DS630">
            <v>0</v>
          </cell>
          <cell r="DT630">
            <v>0</v>
          </cell>
          <cell r="DU630">
            <v>0</v>
          </cell>
          <cell r="DV630">
            <v>0</v>
          </cell>
          <cell r="DW630">
            <v>0</v>
          </cell>
          <cell r="DX630">
            <v>0</v>
          </cell>
          <cell r="DY630">
            <v>0</v>
          </cell>
          <cell r="DZ630">
            <v>0</v>
          </cell>
          <cell r="EA630">
            <v>0</v>
          </cell>
          <cell r="EB630">
            <v>0</v>
          </cell>
          <cell r="EC630">
            <v>0</v>
          </cell>
          <cell r="ED630">
            <v>0</v>
          </cell>
          <cell r="EE630">
            <v>0</v>
          </cell>
        </row>
        <row r="631">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cell r="CJ631">
            <v>0</v>
          </cell>
          <cell r="CK631">
            <v>0</v>
          </cell>
          <cell r="CL631">
            <v>0</v>
          </cell>
          <cell r="CM631">
            <v>0</v>
          </cell>
          <cell r="CN631">
            <v>0</v>
          </cell>
          <cell r="CO631">
            <v>0</v>
          </cell>
          <cell r="CP631">
            <v>0</v>
          </cell>
          <cell r="CQ631">
            <v>0</v>
          </cell>
          <cell r="CR631">
            <v>0</v>
          </cell>
          <cell r="CS631">
            <v>0</v>
          </cell>
          <cell r="CT631">
            <v>0</v>
          </cell>
          <cell r="CU631">
            <v>0</v>
          </cell>
          <cell r="CV631">
            <v>0</v>
          </cell>
          <cell r="CW631">
            <v>0</v>
          </cell>
          <cell r="CX631">
            <v>0</v>
          </cell>
          <cell r="CY631">
            <v>0</v>
          </cell>
          <cell r="CZ631">
            <v>0</v>
          </cell>
          <cell r="DA631">
            <v>0</v>
          </cell>
          <cell r="DB631">
            <v>0</v>
          </cell>
          <cell r="DC631">
            <v>0</v>
          </cell>
          <cell r="DD631">
            <v>0</v>
          </cell>
          <cell r="DE631">
            <v>0</v>
          </cell>
          <cell r="DF631">
            <v>0</v>
          </cell>
          <cell r="DG631">
            <v>0</v>
          </cell>
          <cell r="DH631">
            <v>0</v>
          </cell>
          <cell r="DI631">
            <v>0</v>
          </cell>
          <cell r="DJ631">
            <v>0</v>
          </cell>
          <cell r="DK631">
            <v>0</v>
          </cell>
          <cell r="DL631">
            <v>0</v>
          </cell>
          <cell r="DM631">
            <v>0</v>
          </cell>
          <cell r="DN631">
            <v>0</v>
          </cell>
          <cell r="DO631">
            <v>0</v>
          </cell>
          <cell r="DP631">
            <v>0</v>
          </cell>
          <cell r="DQ631">
            <v>0</v>
          </cell>
          <cell r="DR631">
            <v>0</v>
          </cell>
          <cell r="DS631">
            <v>0</v>
          </cell>
          <cell r="DT631">
            <v>0</v>
          </cell>
          <cell r="DU631">
            <v>0</v>
          </cell>
          <cell r="DV631">
            <v>0</v>
          </cell>
          <cell r="DW631">
            <v>0</v>
          </cell>
          <cell r="DX631">
            <v>0</v>
          </cell>
          <cell r="DY631">
            <v>0</v>
          </cell>
          <cell r="DZ631">
            <v>0</v>
          </cell>
          <cell r="EA631">
            <v>0</v>
          </cell>
          <cell r="EB631">
            <v>0</v>
          </cell>
          <cell r="EC631">
            <v>0</v>
          </cell>
          <cell r="ED631">
            <v>0</v>
          </cell>
          <cell r="EE631">
            <v>0</v>
          </cell>
        </row>
        <row r="632">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cell r="CJ632">
            <v>0</v>
          </cell>
          <cell r="CK632">
            <v>0</v>
          </cell>
          <cell r="CL632">
            <v>0</v>
          </cell>
          <cell r="CM632">
            <v>0</v>
          </cell>
          <cell r="CN632">
            <v>0</v>
          </cell>
          <cell r="CO632">
            <v>0</v>
          </cell>
          <cell r="CP632">
            <v>0</v>
          </cell>
          <cell r="CQ632">
            <v>0</v>
          </cell>
          <cell r="CR632">
            <v>0</v>
          </cell>
          <cell r="CS632">
            <v>0</v>
          </cell>
          <cell r="CT632">
            <v>0</v>
          </cell>
          <cell r="CU632">
            <v>0</v>
          </cell>
          <cell r="CV632">
            <v>0</v>
          </cell>
          <cell r="CW632">
            <v>0</v>
          </cell>
          <cell r="CX632">
            <v>0</v>
          </cell>
          <cell r="CY632">
            <v>0</v>
          </cell>
          <cell r="CZ632">
            <v>0</v>
          </cell>
          <cell r="DA632">
            <v>0</v>
          </cell>
          <cell r="DB632">
            <v>0</v>
          </cell>
          <cell r="DC632">
            <v>0</v>
          </cell>
          <cell r="DD632">
            <v>0</v>
          </cell>
          <cell r="DE632">
            <v>0</v>
          </cell>
          <cell r="DF632">
            <v>0</v>
          </cell>
          <cell r="DG632">
            <v>0</v>
          </cell>
          <cell r="DH632">
            <v>0</v>
          </cell>
          <cell r="DI632">
            <v>0</v>
          </cell>
          <cell r="DJ632">
            <v>0</v>
          </cell>
          <cell r="DK632">
            <v>0</v>
          </cell>
          <cell r="DL632">
            <v>0</v>
          </cell>
          <cell r="DM632">
            <v>0</v>
          </cell>
          <cell r="DN632">
            <v>0</v>
          </cell>
          <cell r="DO632">
            <v>0</v>
          </cell>
          <cell r="DP632">
            <v>0</v>
          </cell>
          <cell r="DQ632">
            <v>0</v>
          </cell>
          <cell r="DR632">
            <v>0</v>
          </cell>
          <cell r="DS632">
            <v>0</v>
          </cell>
          <cell r="DT632">
            <v>0</v>
          </cell>
          <cell r="DU632">
            <v>0</v>
          </cell>
          <cell r="DV632">
            <v>0</v>
          </cell>
          <cell r="DW632">
            <v>0</v>
          </cell>
          <cell r="DX632">
            <v>0</v>
          </cell>
          <cell r="DY632">
            <v>0</v>
          </cell>
          <cell r="DZ632">
            <v>0</v>
          </cell>
          <cell r="EA632">
            <v>0</v>
          </cell>
          <cell r="EB632">
            <v>0</v>
          </cell>
          <cell r="EC632">
            <v>0</v>
          </cell>
          <cell r="ED632">
            <v>0</v>
          </cell>
          <cell r="EE632">
            <v>0</v>
          </cell>
        </row>
        <row r="633">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cell r="CJ633">
            <v>0</v>
          </cell>
          <cell r="CK633">
            <v>0</v>
          </cell>
          <cell r="CL633">
            <v>0</v>
          </cell>
          <cell r="CM633">
            <v>0</v>
          </cell>
          <cell r="CN633">
            <v>0</v>
          </cell>
          <cell r="CO633">
            <v>0</v>
          </cell>
          <cell r="CP633">
            <v>0</v>
          </cell>
          <cell r="CQ633">
            <v>0</v>
          </cell>
          <cell r="CR633">
            <v>0</v>
          </cell>
          <cell r="CS633">
            <v>0</v>
          </cell>
          <cell r="CT633">
            <v>0</v>
          </cell>
          <cell r="CU633">
            <v>0</v>
          </cell>
          <cell r="CV633">
            <v>0</v>
          </cell>
          <cell r="CW633">
            <v>0</v>
          </cell>
          <cell r="CX633">
            <v>0</v>
          </cell>
          <cell r="CY633">
            <v>0</v>
          </cell>
          <cell r="CZ633">
            <v>0</v>
          </cell>
          <cell r="DA633">
            <v>0</v>
          </cell>
          <cell r="DB633">
            <v>0</v>
          </cell>
          <cell r="DC633">
            <v>0</v>
          </cell>
          <cell r="DD633">
            <v>0</v>
          </cell>
          <cell r="DE633">
            <v>0</v>
          </cell>
          <cell r="DF633">
            <v>0</v>
          </cell>
          <cell r="DG633">
            <v>0</v>
          </cell>
          <cell r="DH633">
            <v>0</v>
          </cell>
          <cell r="DI633">
            <v>0</v>
          </cell>
          <cell r="DJ633">
            <v>0</v>
          </cell>
          <cell r="DK633">
            <v>0</v>
          </cell>
          <cell r="DL633">
            <v>0</v>
          </cell>
          <cell r="DM633">
            <v>0</v>
          </cell>
          <cell r="DN633">
            <v>0</v>
          </cell>
          <cell r="DO633">
            <v>0</v>
          </cell>
          <cell r="DP633">
            <v>0</v>
          </cell>
          <cell r="DQ633">
            <v>0</v>
          </cell>
          <cell r="DR633">
            <v>0</v>
          </cell>
          <cell r="DS633">
            <v>0</v>
          </cell>
          <cell r="DT633">
            <v>0</v>
          </cell>
          <cell r="DU633">
            <v>0</v>
          </cell>
          <cell r="DV633">
            <v>0</v>
          </cell>
          <cell r="DW633">
            <v>0</v>
          </cell>
          <cell r="DX633">
            <v>0</v>
          </cell>
          <cell r="DY633">
            <v>0</v>
          </cell>
          <cell r="DZ633">
            <v>0</v>
          </cell>
          <cell r="EA633">
            <v>0</v>
          </cell>
          <cell r="EB633">
            <v>0</v>
          </cell>
          <cell r="EC633">
            <v>0</v>
          </cell>
          <cell r="ED633">
            <v>0</v>
          </cell>
        </row>
        <row r="634">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cell r="CJ634">
            <v>0</v>
          </cell>
          <cell r="CK634">
            <v>0</v>
          </cell>
          <cell r="CL634">
            <v>0</v>
          </cell>
          <cell r="CM634">
            <v>0</v>
          </cell>
          <cell r="CN634">
            <v>0</v>
          </cell>
          <cell r="CO634">
            <v>0</v>
          </cell>
          <cell r="CP634">
            <v>0</v>
          </cell>
          <cell r="CQ634">
            <v>0</v>
          </cell>
          <cell r="CR634">
            <v>0</v>
          </cell>
          <cell r="CS634">
            <v>0</v>
          </cell>
          <cell r="CT634">
            <v>0</v>
          </cell>
          <cell r="CU634">
            <v>0</v>
          </cell>
          <cell r="CV634">
            <v>0</v>
          </cell>
          <cell r="CW634">
            <v>0</v>
          </cell>
          <cell r="CX634">
            <v>0</v>
          </cell>
          <cell r="CY634">
            <v>0</v>
          </cell>
          <cell r="CZ634">
            <v>0</v>
          </cell>
          <cell r="DA634">
            <v>0</v>
          </cell>
          <cell r="DB634">
            <v>0</v>
          </cell>
          <cell r="DC634">
            <v>0</v>
          </cell>
          <cell r="DD634">
            <v>0</v>
          </cell>
          <cell r="DE634">
            <v>0</v>
          </cell>
          <cell r="DF634">
            <v>0</v>
          </cell>
          <cell r="DG634">
            <v>0</v>
          </cell>
          <cell r="DH634">
            <v>0</v>
          </cell>
          <cell r="DI634">
            <v>0</v>
          </cell>
          <cell r="DJ634">
            <v>0</v>
          </cell>
          <cell r="DK634">
            <v>0</v>
          </cell>
          <cell r="DL634">
            <v>0</v>
          </cell>
          <cell r="DM634">
            <v>0</v>
          </cell>
          <cell r="DN634">
            <v>0</v>
          </cell>
          <cell r="DO634">
            <v>0</v>
          </cell>
          <cell r="DP634">
            <v>0</v>
          </cell>
          <cell r="DQ634">
            <v>0</v>
          </cell>
          <cell r="DR634">
            <v>0</v>
          </cell>
          <cell r="DS634">
            <v>0</v>
          </cell>
          <cell r="DT634">
            <v>0</v>
          </cell>
          <cell r="DU634">
            <v>0</v>
          </cell>
          <cell r="DV634">
            <v>0</v>
          </cell>
          <cell r="DW634">
            <v>0</v>
          </cell>
          <cell r="DX634">
            <v>0</v>
          </cell>
          <cell r="DY634">
            <v>0</v>
          </cell>
          <cell r="DZ634">
            <v>0</v>
          </cell>
          <cell r="EA634">
            <v>0</v>
          </cell>
          <cell r="EB634">
            <v>0</v>
          </cell>
          <cell r="EC634">
            <v>0</v>
          </cell>
          <cell r="ED634">
            <v>0</v>
          </cell>
          <cell r="EE634">
            <v>0</v>
          </cell>
        </row>
        <row r="635">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cell r="CJ635">
            <v>0</v>
          </cell>
          <cell r="CK635">
            <v>0</v>
          </cell>
          <cell r="CL635">
            <v>0</v>
          </cell>
          <cell r="CM635">
            <v>0</v>
          </cell>
          <cell r="CN635">
            <v>0</v>
          </cell>
          <cell r="CO635">
            <v>0</v>
          </cell>
          <cell r="CP635">
            <v>0</v>
          </cell>
          <cell r="CQ635">
            <v>0</v>
          </cell>
          <cell r="CR635">
            <v>0</v>
          </cell>
          <cell r="CS635">
            <v>0</v>
          </cell>
          <cell r="CT635">
            <v>0</v>
          </cell>
          <cell r="CU635">
            <v>0</v>
          </cell>
          <cell r="CV635">
            <v>0</v>
          </cell>
          <cell r="CW635">
            <v>0</v>
          </cell>
          <cell r="CX635">
            <v>0</v>
          </cell>
          <cell r="CY635">
            <v>0</v>
          </cell>
          <cell r="CZ635">
            <v>0</v>
          </cell>
          <cell r="DA635">
            <v>0</v>
          </cell>
          <cell r="DB635">
            <v>0</v>
          </cell>
          <cell r="DC635">
            <v>0</v>
          </cell>
          <cell r="DD635">
            <v>0</v>
          </cell>
          <cell r="DE635">
            <v>0</v>
          </cell>
          <cell r="DF635">
            <v>0</v>
          </cell>
          <cell r="DG635">
            <v>0</v>
          </cell>
          <cell r="DH635">
            <v>0</v>
          </cell>
          <cell r="DI635">
            <v>0</v>
          </cell>
          <cell r="DJ635">
            <v>0</v>
          </cell>
          <cell r="DK635">
            <v>0</v>
          </cell>
          <cell r="DL635">
            <v>0</v>
          </cell>
          <cell r="DM635">
            <v>0</v>
          </cell>
          <cell r="DN635">
            <v>0</v>
          </cell>
          <cell r="DO635">
            <v>0</v>
          </cell>
          <cell r="DP635">
            <v>0</v>
          </cell>
          <cell r="DQ635">
            <v>0</v>
          </cell>
          <cell r="DR635">
            <v>0</v>
          </cell>
          <cell r="DS635">
            <v>0</v>
          </cell>
          <cell r="DT635">
            <v>0</v>
          </cell>
          <cell r="DU635">
            <v>0</v>
          </cell>
          <cell r="DV635">
            <v>0</v>
          </cell>
          <cell r="DW635">
            <v>0</v>
          </cell>
          <cell r="DX635">
            <v>0</v>
          </cell>
          <cell r="DY635">
            <v>0</v>
          </cell>
          <cell r="DZ635">
            <v>0</v>
          </cell>
          <cell r="EA635">
            <v>0</v>
          </cell>
          <cell r="EB635">
            <v>0</v>
          </cell>
          <cell r="EC635">
            <v>0</v>
          </cell>
          <cell r="ED635">
            <v>0</v>
          </cell>
          <cell r="EE635">
            <v>0</v>
          </cell>
        </row>
        <row r="636">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cell r="CJ636">
            <v>0</v>
          </cell>
          <cell r="CK636">
            <v>0</v>
          </cell>
          <cell r="CL636">
            <v>0</v>
          </cell>
          <cell r="CM636">
            <v>0</v>
          </cell>
          <cell r="CN636">
            <v>0</v>
          </cell>
          <cell r="CO636">
            <v>0</v>
          </cell>
          <cell r="CP636">
            <v>0</v>
          </cell>
          <cell r="CQ636">
            <v>0</v>
          </cell>
          <cell r="CR636">
            <v>0</v>
          </cell>
          <cell r="CS636">
            <v>0</v>
          </cell>
          <cell r="CT636">
            <v>0</v>
          </cell>
          <cell r="CU636">
            <v>0</v>
          </cell>
          <cell r="CV636">
            <v>0</v>
          </cell>
          <cell r="CW636">
            <v>0</v>
          </cell>
          <cell r="CX636">
            <v>0</v>
          </cell>
          <cell r="CY636">
            <v>0</v>
          </cell>
          <cell r="CZ636">
            <v>0</v>
          </cell>
          <cell r="DA636">
            <v>0</v>
          </cell>
          <cell r="DB636">
            <v>0</v>
          </cell>
          <cell r="DC636">
            <v>0</v>
          </cell>
          <cell r="DD636">
            <v>0</v>
          </cell>
          <cell r="DE636">
            <v>0</v>
          </cell>
          <cell r="DF636">
            <v>0</v>
          </cell>
          <cell r="DG636">
            <v>0</v>
          </cell>
          <cell r="DH636">
            <v>0</v>
          </cell>
          <cell r="DI636">
            <v>0</v>
          </cell>
          <cell r="DJ636">
            <v>0</v>
          </cell>
          <cell r="DK636">
            <v>0</v>
          </cell>
          <cell r="DL636">
            <v>0</v>
          </cell>
          <cell r="DM636">
            <v>0</v>
          </cell>
          <cell r="DN636">
            <v>0</v>
          </cell>
          <cell r="DO636">
            <v>0</v>
          </cell>
          <cell r="DP636">
            <v>0</v>
          </cell>
          <cell r="DQ636">
            <v>0</v>
          </cell>
          <cell r="DR636">
            <v>0</v>
          </cell>
          <cell r="DS636">
            <v>0</v>
          </cell>
          <cell r="DT636">
            <v>0</v>
          </cell>
          <cell r="DU636">
            <v>0</v>
          </cell>
          <cell r="DV636">
            <v>0</v>
          </cell>
          <cell r="DW636">
            <v>0</v>
          </cell>
          <cell r="DX636">
            <v>0</v>
          </cell>
          <cell r="DY636">
            <v>0</v>
          </cell>
          <cell r="DZ636">
            <v>0</v>
          </cell>
          <cell r="EA636">
            <v>0</v>
          </cell>
          <cell r="EB636">
            <v>0</v>
          </cell>
          <cell r="EC636">
            <v>0</v>
          </cell>
          <cell r="ED636">
            <v>0</v>
          </cell>
          <cell r="EE636">
            <v>0</v>
          </cell>
        </row>
        <row r="637">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cell r="CJ637">
            <v>0</v>
          </cell>
          <cell r="CK637">
            <v>0</v>
          </cell>
          <cell r="CL637">
            <v>0</v>
          </cell>
          <cell r="CM637">
            <v>0</v>
          </cell>
          <cell r="CN637">
            <v>0</v>
          </cell>
          <cell r="CO637">
            <v>0</v>
          </cell>
          <cell r="CP637">
            <v>0</v>
          </cell>
          <cell r="CQ637">
            <v>0</v>
          </cell>
          <cell r="CR637">
            <v>0</v>
          </cell>
          <cell r="CS637">
            <v>0</v>
          </cell>
          <cell r="CT637">
            <v>0</v>
          </cell>
          <cell r="CU637">
            <v>0</v>
          </cell>
          <cell r="CV637">
            <v>0</v>
          </cell>
          <cell r="CW637">
            <v>0</v>
          </cell>
          <cell r="CX637">
            <v>0</v>
          </cell>
          <cell r="CY637">
            <v>0</v>
          </cell>
          <cell r="CZ637">
            <v>0</v>
          </cell>
          <cell r="DA637">
            <v>0</v>
          </cell>
          <cell r="DB637">
            <v>0</v>
          </cell>
          <cell r="DC637">
            <v>0</v>
          </cell>
          <cell r="DD637">
            <v>0</v>
          </cell>
          <cell r="DE637">
            <v>0</v>
          </cell>
          <cell r="DF637">
            <v>0</v>
          </cell>
          <cell r="DG637">
            <v>0</v>
          </cell>
          <cell r="DH637">
            <v>0</v>
          </cell>
          <cell r="DI637">
            <v>0</v>
          </cell>
          <cell r="DJ637">
            <v>0</v>
          </cell>
          <cell r="DK637">
            <v>0</v>
          </cell>
          <cell r="DL637">
            <v>0</v>
          </cell>
          <cell r="DM637">
            <v>0</v>
          </cell>
          <cell r="DN637">
            <v>0</v>
          </cell>
          <cell r="DO637">
            <v>0</v>
          </cell>
          <cell r="DP637">
            <v>0</v>
          </cell>
          <cell r="DQ637">
            <v>0</v>
          </cell>
          <cell r="DR637">
            <v>0</v>
          </cell>
          <cell r="DS637">
            <v>0</v>
          </cell>
          <cell r="DT637">
            <v>0</v>
          </cell>
          <cell r="DU637">
            <v>0</v>
          </cell>
          <cell r="DV637">
            <v>0</v>
          </cell>
          <cell r="DW637">
            <v>0</v>
          </cell>
          <cell r="DX637">
            <v>0</v>
          </cell>
          <cell r="DY637">
            <v>0</v>
          </cell>
          <cell r="DZ637">
            <v>0</v>
          </cell>
          <cell r="EA637">
            <v>0</v>
          </cell>
          <cell r="EB637">
            <v>0</v>
          </cell>
          <cell r="EC637">
            <v>0</v>
          </cell>
          <cell r="ED637">
            <v>0</v>
          </cell>
          <cell r="EE637">
            <v>0</v>
          </cell>
        </row>
        <row r="638">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cell r="CJ638">
            <v>0</v>
          </cell>
          <cell r="CK638">
            <v>0</v>
          </cell>
          <cell r="CL638">
            <v>0</v>
          </cell>
          <cell r="CM638">
            <v>0</v>
          </cell>
          <cell r="CN638">
            <v>0</v>
          </cell>
          <cell r="CO638">
            <v>0</v>
          </cell>
          <cell r="CP638">
            <v>0</v>
          </cell>
          <cell r="CQ638">
            <v>0</v>
          </cell>
          <cell r="CR638">
            <v>0</v>
          </cell>
          <cell r="CS638">
            <v>0</v>
          </cell>
          <cell r="CT638">
            <v>0</v>
          </cell>
          <cell r="CU638">
            <v>0</v>
          </cell>
          <cell r="CV638">
            <v>0</v>
          </cell>
          <cell r="CW638">
            <v>0</v>
          </cell>
          <cell r="CX638">
            <v>0</v>
          </cell>
          <cell r="CY638">
            <v>0</v>
          </cell>
          <cell r="CZ638">
            <v>0</v>
          </cell>
          <cell r="DA638">
            <v>0</v>
          </cell>
          <cell r="DB638">
            <v>0</v>
          </cell>
          <cell r="DC638">
            <v>0</v>
          </cell>
          <cell r="DD638">
            <v>0</v>
          </cell>
          <cell r="DE638">
            <v>0</v>
          </cell>
          <cell r="DF638">
            <v>0</v>
          </cell>
          <cell r="DG638">
            <v>0</v>
          </cell>
          <cell r="DH638">
            <v>0</v>
          </cell>
          <cell r="DI638">
            <v>0</v>
          </cell>
          <cell r="DJ638">
            <v>0</v>
          </cell>
          <cell r="DK638">
            <v>0</v>
          </cell>
          <cell r="DL638">
            <v>0</v>
          </cell>
          <cell r="DM638">
            <v>0</v>
          </cell>
          <cell r="DN638">
            <v>0</v>
          </cell>
          <cell r="DO638">
            <v>0</v>
          </cell>
          <cell r="DP638">
            <v>0</v>
          </cell>
          <cell r="DQ638">
            <v>0</v>
          </cell>
          <cell r="DR638">
            <v>0</v>
          </cell>
          <cell r="DS638">
            <v>0</v>
          </cell>
          <cell r="DT638">
            <v>0</v>
          </cell>
          <cell r="DU638">
            <v>0</v>
          </cell>
          <cell r="DV638">
            <v>0</v>
          </cell>
          <cell r="DW638">
            <v>0</v>
          </cell>
          <cell r="DX638">
            <v>0</v>
          </cell>
          <cell r="DY638">
            <v>0</v>
          </cell>
          <cell r="DZ638">
            <v>0</v>
          </cell>
          <cell r="EA638">
            <v>0</v>
          </cell>
          <cell r="EB638">
            <v>0</v>
          </cell>
          <cell r="EC638">
            <v>0</v>
          </cell>
          <cell r="ED638">
            <v>0</v>
          </cell>
          <cell r="EE638">
            <v>0</v>
          </cell>
        </row>
        <row r="639">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cell r="CJ639">
            <v>0</v>
          </cell>
          <cell r="CK639">
            <v>0</v>
          </cell>
          <cell r="CL639">
            <v>0</v>
          </cell>
          <cell r="CM639">
            <v>0</v>
          </cell>
          <cell r="CN639">
            <v>0</v>
          </cell>
          <cell r="CO639">
            <v>0</v>
          </cell>
          <cell r="CP639">
            <v>0</v>
          </cell>
          <cell r="CQ639">
            <v>0</v>
          </cell>
          <cell r="CR639">
            <v>0</v>
          </cell>
          <cell r="CS639">
            <v>0</v>
          </cell>
          <cell r="CT639">
            <v>0</v>
          </cell>
          <cell r="CU639">
            <v>0</v>
          </cell>
          <cell r="CV639">
            <v>0</v>
          </cell>
          <cell r="CW639">
            <v>0</v>
          </cell>
          <cell r="CX639">
            <v>0</v>
          </cell>
          <cell r="CY639">
            <v>0</v>
          </cell>
          <cell r="CZ639">
            <v>0</v>
          </cell>
          <cell r="DA639">
            <v>0</v>
          </cell>
          <cell r="DB639">
            <v>0</v>
          </cell>
          <cell r="DC639">
            <v>0</v>
          </cell>
          <cell r="DD639">
            <v>0</v>
          </cell>
          <cell r="DE639">
            <v>0</v>
          </cell>
          <cell r="DF639">
            <v>0</v>
          </cell>
          <cell r="DG639">
            <v>0</v>
          </cell>
          <cell r="DH639">
            <v>0</v>
          </cell>
          <cell r="DI639">
            <v>0</v>
          </cell>
          <cell r="DJ639">
            <v>0</v>
          </cell>
          <cell r="DK639">
            <v>0</v>
          </cell>
          <cell r="DL639">
            <v>0</v>
          </cell>
          <cell r="DM639">
            <v>0</v>
          </cell>
          <cell r="DN639">
            <v>0</v>
          </cell>
          <cell r="DO639">
            <v>0</v>
          </cell>
          <cell r="DP639">
            <v>0</v>
          </cell>
          <cell r="DQ639">
            <v>0</v>
          </cell>
          <cell r="DR639">
            <v>0</v>
          </cell>
          <cell r="DS639">
            <v>0</v>
          </cell>
          <cell r="DT639">
            <v>0</v>
          </cell>
          <cell r="DU639">
            <v>0</v>
          </cell>
          <cell r="DV639">
            <v>0</v>
          </cell>
          <cell r="DW639">
            <v>0</v>
          </cell>
          <cell r="DX639">
            <v>0</v>
          </cell>
          <cell r="DY639">
            <v>0</v>
          </cell>
          <cell r="DZ639">
            <v>0</v>
          </cell>
          <cell r="EA639">
            <v>0</v>
          </cell>
          <cell r="EB639">
            <v>0</v>
          </cell>
          <cell r="EC639">
            <v>0</v>
          </cell>
          <cell r="ED639">
            <v>0</v>
          </cell>
          <cell r="EE639">
            <v>0</v>
          </cell>
        </row>
        <row r="640">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cell r="CJ640">
            <v>0</v>
          </cell>
          <cell r="CK640">
            <v>0</v>
          </cell>
          <cell r="CL640">
            <v>0</v>
          </cell>
          <cell r="CM640">
            <v>0</v>
          </cell>
          <cell r="CN640">
            <v>0</v>
          </cell>
          <cell r="CO640">
            <v>0</v>
          </cell>
          <cell r="CP640">
            <v>0</v>
          </cell>
          <cell r="CQ640">
            <v>0</v>
          </cell>
          <cell r="CR640">
            <v>0</v>
          </cell>
          <cell r="CS640">
            <v>0</v>
          </cell>
          <cell r="CT640">
            <v>0</v>
          </cell>
          <cell r="CU640">
            <v>0</v>
          </cell>
          <cell r="CV640">
            <v>0</v>
          </cell>
          <cell r="CW640">
            <v>0</v>
          </cell>
          <cell r="CX640">
            <v>0</v>
          </cell>
          <cell r="CY640">
            <v>0</v>
          </cell>
          <cell r="CZ640">
            <v>0</v>
          </cell>
          <cell r="DA640">
            <v>0</v>
          </cell>
          <cell r="DB640">
            <v>0</v>
          </cell>
          <cell r="DC640">
            <v>0</v>
          </cell>
          <cell r="DD640">
            <v>0</v>
          </cell>
          <cell r="DE640">
            <v>0</v>
          </cell>
          <cell r="DF640">
            <v>0</v>
          </cell>
          <cell r="DG640">
            <v>0</v>
          </cell>
          <cell r="DH640">
            <v>0</v>
          </cell>
          <cell r="DI640">
            <v>0</v>
          </cell>
          <cell r="DJ640">
            <v>0</v>
          </cell>
          <cell r="DK640">
            <v>0</v>
          </cell>
          <cell r="DL640">
            <v>0</v>
          </cell>
          <cell r="DM640">
            <v>0</v>
          </cell>
          <cell r="DN640">
            <v>0</v>
          </cell>
          <cell r="DO640">
            <v>0</v>
          </cell>
          <cell r="DP640">
            <v>0</v>
          </cell>
          <cell r="DQ640">
            <v>0</v>
          </cell>
          <cell r="DR640">
            <v>0</v>
          </cell>
          <cell r="DS640">
            <v>0</v>
          </cell>
          <cell r="DT640">
            <v>0</v>
          </cell>
          <cell r="DU640">
            <v>0</v>
          </cell>
          <cell r="DV640">
            <v>0</v>
          </cell>
          <cell r="DW640">
            <v>0</v>
          </cell>
          <cell r="DX640">
            <v>0</v>
          </cell>
          <cell r="DY640">
            <v>0</v>
          </cell>
          <cell r="DZ640">
            <v>0</v>
          </cell>
          <cell r="EA640">
            <v>0</v>
          </cell>
          <cell r="EB640">
            <v>0</v>
          </cell>
          <cell r="EC640">
            <v>0</v>
          </cell>
          <cell r="ED640">
            <v>0</v>
          </cell>
          <cell r="EE640">
            <v>0</v>
          </cell>
        </row>
        <row r="641">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cell r="CJ641">
            <v>0</v>
          </cell>
          <cell r="CK641">
            <v>0</v>
          </cell>
          <cell r="CL641">
            <v>0</v>
          </cell>
          <cell r="CM641">
            <v>0</v>
          </cell>
          <cell r="CN641">
            <v>0</v>
          </cell>
          <cell r="CO641">
            <v>0</v>
          </cell>
          <cell r="CP641">
            <v>0</v>
          </cell>
          <cell r="CQ641">
            <v>0</v>
          </cell>
          <cell r="CR641">
            <v>0</v>
          </cell>
          <cell r="CS641">
            <v>0</v>
          </cell>
          <cell r="CT641">
            <v>0</v>
          </cell>
          <cell r="CU641">
            <v>0</v>
          </cell>
          <cell r="CV641">
            <v>0</v>
          </cell>
          <cell r="CW641">
            <v>0</v>
          </cell>
          <cell r="CX641">
            <v>0</v>
          </cell>
          <cell r="CY641">
            <v>0</v>
          </cell>
          <cell r="CZ641">
            <v>0</v>
          </cell>
          <cell r="DA641">
            <v>0</v>
          </cell>
          <cell r="DB641">
            <v>0</v>
          </cell>
          <cell r="DC641">
            <v>0</v>
          </cell>
          <cell r="DD641">
            <v>0</v>
          </cell>
          <cell r="DE641">
            <v>0</v>
          </cell>
          <cell r="DF641">
            <v>0</v>
          </cell>
          <cell r="DG641">
            <v>0</v>
          </cell>
          <cell r="DH641">
            <v>0</v>
          </cell>
          <cell r="DI641">
            <v>0</v>
          </cell>
          <cell r="DJ641">
            <v>0</v>
          </cell>
          <cell r="DK641">
            <v>0</v>
          </cell>
          <cell r="DL641">
            <v>0</v>
          </cell>
          <cell r="DM641">
            <v>0</v>
          </cell>
          <cell r="DN641">
            <v>0</v>
          </cell>
          <cell r="DO641">
            <v>0</v>
          </cell>
          <cell r="DP641">
            <v>0</v>
          </cell>
          <cell r="DQ641">
            <v>0</v>
          </cell>
          <cell r="DR641">
            <v>0</v>
          </cell>
          <cell r="DS641">
            <v>0</v>
          </cell>
          <cell r="DT641">
            <v>0</v>
          </cell>
          <cell r="DU641">
            <v>0</v>
          </cell>
          <cell r="DV641">
            <v>0</v>
          </cell>
          <cell r="DW641">
            <v>0</v>
          </cell>
          <cell r="DX641">
            <v>0</v>
          </cell>
          <cell r="DY641">
            <v>0</v>
          </cell>
          <cell r="DZ641">
            <v>0</v>
          </cell>
          <cell r="EA641">
            <v>0</v>
          </cell>
          <cell r="EB641">
            <v>0</v>
          </cell>
          <cell r="EC641">
            <v>0</v>
          </cell>
          <cell r="ED641">
            <v>0</v>
          </cell>
          <cell r="EE641">
            <v>0</v>
          </cell>
        </row>
        <row r="642">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cell r="CJ642">
            <v>0</v>
          </cell>
          <cell r="CK642">
            <v>0</v>
          </cell>
          <cell r="CL642">
            <v>0</v>
          </cell>
          <cell r="CM642">
            <v>0</v>
          </cell>
          <cell r="CN642">
            <v>0</v>
          </cell>
          <cell r="CO642">
            <v>0</v>
          </cell>
          <cell r="CP642">
            <v>0</v>
          </cell>
          <cell r="CQ642">
            <v>0</v>
          </cell>
          <cell r="CR642">
            <v>0</v>
          </cell>
          <cell r="CS642">
            <v>0</v>
          </cell>
          <cell r="CT642">
            <v>0</v>
          </cell>
          <cell r="CU642">
            <v>0</v>
          </cell>
          <cell r="CV642">
            <v>0</v>
          </cell>
          <cell r="CW642">
            <v>0</v>
          </cell>
          <cell r="CX642">
            <v>0</v>
          </cell>
          <cell r="CY642">
            <v>0</v>
          </cell>
          <cell r="CZ642">
            <v>0</v>
          </cell>
          <cell r="DA642">
            <v>0</v>
          </cell>
          <cell r="DB642">
            <v>0</v>
          </cell>
          <cell r="DC642">
            <v>0</v>
          </cell>
          <cell r="DD642">
            <v>0</v>
          </cell>
          <cell r="DE642">
            <v>0</v>
          </cell>
          <cell r="DF642">
            <v>0</v>
          </cell>
          <cell r="DG642">
            <v>0</v>
          </cell>
          <cell r="DH642">
            <v>0</v>
          </cell>
          <cell r="DI642">
            <v>0</v>
          </cell>
          <cell r="DJ642">
            <v>0</v>
          </cell>
          <cell r="DK642">
            <v>0</v>
          </cell>
          <cell r="DL642">
            <v>0</v>
          </cell>
          <cell r="DM642">
            <v>0</v>
          </cell>
          <cell r="DN642">
            <v>0</v>
          </cell>
          <cell r="DO642">
            <v>0</v>
          </cell>
          <cell r="DP642">
            <v>0</v>
          </cell>
          <cell r="DQ642">
            <v>0</v>
          </cell>
          <cell r="DR642">
            <v>0</v>
          </cell>
          <cell r="DS642">
            <v>0</v>
          </cell>
          <cell r="DT642">
            <v>0</v>
          </cell>
          <cell r="DU642">
            <v>0</v>
          </cell>
          <cell r="DV642">
            <v>0</v>
          </cell>
          <cell r="DW642">
            <v>0</v>
          </cell>
          <cell r="DX642">
            <v>0</v>
          </cell>
          <cell r="DY642">
            <v>0</v>
          </cell>
          <cell r="DZ642">
            <v>0</v>
          </cell>
          <cell r="EA642">
            <v>0</v>
          </cell>
          <cell r="EB642">
            <v>0</v>
          </cell>
          <cell r="EC642">
            <v>0</v>
          </cell>
          <cell r="ED642">
            <v>0</v>
          </cell>
          <cell r="EE642">
            <v>0</v>
          </cell>
        </row>
        <row r="643">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cell r="CJ643">
            <v>0</v>
          </cell>
          <cell r="CK643">
            <v>0</v>
          </cell>
          <cell r="CL643">
            <v>0</v>
          </cell>
          <cell r="CM643">
            <v>0</v>
          </cell>
          <cell r="CN643">
            <v>0</v>
          </cell>
          <cell r="CO643">
            <v>0</v>
          </cell>
          <cell r="CP643">
            <v>0</v>
          </cell>
          <cell r="CQ643">
            <v>0</v>
          </cell>
          <cell r="CR643">
            <v>0</v>
          </cell>
          <cell r="CS643">
            <v>0</v>
          </cell>
          <cell r="CT643">
            <v>0</v>
          </cell>
          <cell r="CU643">
            <v>0</v>
          </cell>
          <cell r="CV643">
            <v>0</v>
          </cell>
          <cell r="CW643">
            <v>0</v>
          </cell>
          <cell r="CX643">
            <v>0</v>
          </cell>
          <cell r="CY643">
            <v>0</v>
          </cell>
          <cell r="CZ643">
            <v>0</v>
          </cell>
          <cell r="DA643">
            <v>0</v>
          </cell>
          <cell r="DB643">
            <v>0</v>
          </cell>
          <cell r="DC643">
            <v>0</v>
          </cell>
          <cell r="DD643">
            <v>0</v>
          </cell>
          <cell r="DE643">
            <v>0</v>
          </cell>
          <cell r="DF643">
            <v>0</v>
          </cell>
          <cell r="DG643">
            <v>0</v>
          </cell>
          <cell r="DH643">
            <v>0</v>
          </cell>
          <cell r="DI643">
            <v>0</v>
          </cell>
          <cell r="DJ643">
            <v>0</v>
          </cell>
          <cell r="DK643">
            <v>0</v>
          </cell>
          <cell r="DL643">
            <v>0</v>
          </cell>
          <cell r="DM643">
            <v>0</v>
          </cell>
          <cell r="DN643">
            <v>0</v>
          </cell>
          <cell r="DO643">
            <v>0</v>
          </cell>
          <cell r="DP643">
            <v>0</v>
          </cell>
          <cell r="DQ643">
            <v>0</v>
          </cell>
          <cell r="DR643">
            <v>0</v>
          </cell>
          <cell r="DS643">
            <v>0</v>
          </cell>
          <cell r="DT643">
            <v>0</v>
          </cell>
          <cell r="DU643">
            <v>0</v>
          </cell>
          <cell r="DV643">
            <v>0</v>
          </cell>
          <cell r="DW643">
            <v>0</v>
          </cell>
          <cell r="DX643">
            <v>0</v>
          </cell>
          <cell r="DY643">
            <v>0</v>
          </cell>
          <cell r="DZ643">
            <v>0</v>
          </cell>
          <cell r="EA643">
            <v>0</v>
          </cell>
          <cell r="EB643">
            <v>0</v>
          </cell>
          <cell r="EC643">
            <v>0</v>
          </cell>
          <cell r="ED643">
            <v>0</v>
          </cell>
          <cell r="EE643">
            <v>0</v>
          </cell>
        </row>
        <row r="644">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cell r="CJ644">
            <v>0</v>
          </cell>
          <cell r="CK644">
            <v>0</v>
          </cell>
          <cell r="CL644">
            <v>0</v>
          </cell>
          <cell r="CM644">
            <v>0</v>
          </cell>
          <cell r="CN644">
            <v>0</v>
          </cell>
          <cell r="CO644">
            <v>0</v>
          </cell>
          <cell r="CP644">
            <v>0</v>
          </cell>
          <cell r="CQ644">
            <v>0</v>
          </cell>
          <cell r="CR644">
            <v>0</v>
          </cell>
          <cell r="CS644">
            <v>0</v>
          </cell>
          <cell r="CT644">
            <v>0</v>
          </cell>
          <cell r="CU644">
            <v>0</v>
          </cell>
          <cell r="CV644">
            <v>0</v>
          </cell>
          <cell r="CW644">
            <v>0</v>
          </cell>
          <cell r="CX644">
            <v>0</v>
          </cell>
          <cell r="CY644">
            <v>0</v>
          </cell>
          <cell r="CZ644">
            <v>0</v>
          </cell>
          <cell r="DA644">
            <v>0</v>
          </cell>
          <cell r="DB644">
            <v>0</v>
          </cell>
          <cell r="DC644">
            <v>0</v>
          </cell>
          <cell r="DD644">
            <v>0</v>
          </cell>
          <cell r="DE644">
            <v>0</v>
          </cell>
          <cell r="DF644">
            <v>0</v>
          </cell>
          <cell r="DG644">
            <v>0</v>
          </cell>
          <cell r="DH644">
            <v>0</v>
          </cell>
          <cell r="DI644">
            <v>0</v>
          </cell>
          <cell r="DJ644">
            <v>0</v>
          </cell>
          <cell r="DK644">
            <v>0</v>
          </cell>
          <cell r="DL644">
            <v>0</v>
          </cell>
          <cell r="DM644">
            <v>0</v>
          </cell>
          <cell r="DN644">
            <v>0</v>
          </cell>
          <cell r="DO644">
            <v>0</v>
          </cell>
          <cell r="DP644">
            <v>0</v>
          </cell>
          <cell r="DQ644">
            <v>0</v>
          </cell>
          <cell r="DR644">
            <v>0</v>
          </cell>
          <cell r="DS644">
            <v>0</v>
          </cell>
          <cell r="DT644">
            <v>0</v>
          </cell>
          <cell r="DU644">
            <v>0</v>
          </cell>
          <cell r="DV644">
            <v>0</v>
          </cell>
          <cell r="DW644">
            <v>0</v>
          </cell>
          <cell r="DX644">
            <v>0</v>
          </cell>
          <cell r="DY644">
            <v>0</v>
          </cell>
          <cell r="DZ644">
            <v>0</v>
          </cell>
          <cell r="EA644">
            <v>0</v>
          </cell>
          <cell r="EB644">
            <v>0</v>
          </cell>
          <cell r="EC644">
            <v>0</v>
          </cell>
          <cell r="ED644">
            <v>0</v>
          </cell>
        </row>
        <row r="645">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0</v>
          </cell>
          <cell r="CB645">
            <v>0</v>
          </cell>
          <cell r="CC645">
            <v>0</v>
          </cell>
          <cell r="CD645">
            <v>0</v>
          </cell>
          <cell r="CE645">
            <v>0</v>
          </cell>
          <cell r="CF645">
            <v>0</v>
          </cell>
          <cell r="CG645">
            <v>0</v>
          </cell>
          <cell r="CH645">
            <v>0</v>
          </cell>
          <cell r="CI645">
            <v>0</v>
          </cell>
          <cell r="CJ645">
            <v>0</v>
          </cell>
          <cell r="CK645">
            <v>0</v>
          </cell>
          <cell r="CL645">
            <v>0</v>
          </cell>
          <cell r="CM645">
            <v>0</v>
          </cell>
          <cell r="CN645">
            <v>0</v>
          </cell>
          <cell r="CO645">
            <v>0</v>
          </cell>
          <cell r="CP645">
            <v>0</v>
          </cell>
          <cell r="CQ645">
            <v>0</v>
          </cell>
          <cell r="CR645">
            <v>0</v>
          </cell>
          <cell r="CS645">
            <v>0</v>
          </cell>
          <cell r="CT645">
            <v>0</v>
          </cell>
          <cell r="CU645">
            <v>0</v>
          </cell>
          <cell r="CV645">
            <v>0</v>
          </cell>
          <cell r="CW645">
            <v>0</v>
          </cell>
          <cell r="CX645">
            <v>0</v>
          </cell>
          <cell r="CY645">
            <v>0</v>
          </cell>
          <cell r="CZ645">
            <v>0</v>
          </cell>
          <cell r="DA645">
            <v>0</v>
          </cell>
          <cell r="DB645">
            <v>0</v>
          </cell>
          <cell r="DC645">
            <v>0</v>
          </cell>
          <cell r="DD645">
            <v>0</v>
          </cell>
          <cell r="DE645">
            <v>0</v>
          </cell>
          <cell r="DF645">
            <v>0</v>
          </cell>
          <cell r="DG645">
            <v>0</v>
          </cell>
          <cell r="DH645">
            <v>0</v>
          </cell>
          <cell r="DI645">
            <v>0</v>
          </cell>
          <cell r="DJ645">
            <v>0</v>
          </cell>
          <cell r="DK645">
            <v>0</v>
          </cell>
          <cell r="DL645">
            <v>0</v>
          </cell>
          <cell r="DM645">
            <v>0</v>
          </cell>
          <cell r="DN645">
            <v>0</v>
          </cell>
          <cell r="DO645">
            <v>0</v>
          </cell>
          <cell r="DP645">
            <v>0</v>
          </cell>
          <cell r="DQ645">
            <v>0</v>
          </cell>
          <cell r="DR645">
            <v>0</v>
          </cell>
          <cell r="DS645">
            <v>0</v>
          </cell>
          <cell r="DT645">
            <v>0</v>
          </cell>
          <cell r="DU645">
            <v>0</v>
          </cell>
          <cell r="DV645">
            <v>0</v>
          </cell>
          <cell r="DW645">
            <v>0</v>
          </cell>
          <cell r="DX645">
            <v>0</v>
          </cell>
          <cell r="DY645">
            <v>0</v>
          </cell>
          <cell r="DZ645">
            <v>0</v>
          </cell>
          <cell r="EA645">
            <v>0</v>
          </cell>
          <cell r="EB645">
            <v>0</v>
          </cell>
          <cell r="EC645">
            <v>0</v>
          </cell>
          <cell r="ED645">
            <v>0</v>
          </cell>
          <cell r="EE645">
            <v>0</v>
          </cell>
        </row>
        <row r="646">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cell r="CJ646">
            <v>0</v>
          </cell>
          <cell r="CK646">
            <v>0</v>
          </cell>
          <cell r="CL646">
            <v>0</v>
          </cell>
          <cell r="CM646">
            <v>0</v>
          </cell>
          <cell r="CN646">
            <v>0</v>
          </cell>
          <cell r="CO646">
            <v>0</v>
          </cell>
          <cell r="CP646">
            <v>0</v>
          </cell>
          <cell r="CQ646">
            <v>0</v>
          </cell>
          <cell r="CR646">
            <v>0</v>
          </cell>
          <cell r="CS646">
            <v>0</v>
          </cell>
          <cell r="CT646">
            <v>0</v>
          </cell>
          <cell r="CU646">
            <v>0</v>
          </cell>
          <cell r="CV646">
            <v>0</v>
          </cell>
          <cell r="CW646">
            <v>0</v>
          </cell>
          <cell r="CX646">
            <v>0</v>
          </cell>
          <cell r="CY646">
            <v>0</v>
          </cell>
          <cell r="CZ646">
            <v>0</v>
          </cell>
          <cell r="DA646">
            <v>0</v>
          </cell>
          <cell r="DB646">
            <v>0</v>
          </cell>
          <cell r="DC646">
            <v>0</v>
          </cell>
          <cell r="DD646">
            <v>0</v>
          </cell>
          <cell r="DE646">
            <v>0</v>
          </cell>
          <cell r="DF646">
            <v>0</v>
          </cell>
          <cell r="DG646">
            <v>0</v>
          </cell>
          <cell r="DH646">
            <v>0</v>
          </cell>
          <cell r="DI646">
            <v>0</v>
          </cell>
          <cell r="DJ646">
            <v>0</v>
          </cell>
          <cell r="DK646">
            <v>0</v>
          </cell>
          <cell r="DL646">
            <v>0</v>
          </cell>
          <cell r="DM646">
            <v>0</v>
          </cell>
          <cell r="DN646">
            <v>0</v>
          </cell>
          <cell r="DO646">
            <v>0</v>
          </cell>
          <cell r="DP646">
            <v>0</v>
          </cell>
          <cell r="DQ646">
            <v>0</v>
          </cell>
          <cell r="DR646">
            <v>0</v>
          </cell>
          <cell r="DS646">
            <v>0</v>
          </cell>
          <cell r="DT646">
            <v>0</v>
          </cell>
          <cell r="DU646">
            <v>0</v>
          </cell>
          <cell r="DV646">
            <v>0</v>
          </cell>
          <cell r="DW646">
            <v>0</v>
          </cell>
          <cell r="DX646">
            <v>0</v>
          </cell>
          <cell r="DY646">
            <v>0</v>
          </cell>
          <cell r="DZ646">
            <v>0</v>
          </cell>
          <cell r="EA646">
            <v>0</v>
          </cell>
          <cell r="EB646">
            <v>0</v>
          </cell>
          <cell r="EC646">
            <v>0</v>
          </cell>
          <cell r="ED646">
            <v>0</v>
          </cell>
          <cell r="EE646">
            <v>0</v>
          </cell>
        </row>
        <row r="647">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cell r="CJ647">
            <v>0</v>
          </cell>
          <cell r="CK647">
            <v>0</v>
          </cell>
          <cell r="CL647">
            <v>0</v>
          </cell>
          <cell r="CM647">
            <v>0</v>
          </cell>
          <cell r="CN647">
            <v>0</v>
          </cell>
          <cell r="CO647">
            <v>0</v>
          </cell>
          <cell r="CP647">
            <v>0</v>
          </cell>
          <cell r="CQ647">
            <v>0</v>
          </cell>
          <cell r="CR647">
            <v>0</v>
          </cell>
          <cell r="CS647">
            <v>0</v>
          </cell>
          <cell r="CT647">
            <v>0</v>
          </cell>
          <cell r="CU647">
            <v>0</v>
          </cell>
          <cell r="CV647">
            <v>0</v>
          </cell>
          <cell r="CW647">
            <v>0</v>
          </cell>
          <cell r="CX647">
            <v>0</v>
          </cell>
          <cell r="CY647">
            <v>0</v>
          </cell>
          <cell r="CZ647">
            <v>0</v>
          </cell>
          <cell r="DA647">
            <v>0</v>
          </cell>
          <cell r="DB647">
            <v>0</v>
          </cell>
          <cell r="DC647">
            <v>0</v>
          </cell>
          <cell r="DD647">
            <v>0</v>
          </cell>
          <cell r="DE647">
            <v>0</v>
          </cell>
          <cell r="DF647">
            <v>0</v>
          </cell>
          <cell r="DG647">
            <v>0</v>
          </cell>
          <cell r="DH647">
            <v>0</v>
          </cell>
          <cell r="DI647">
            <v>0</v>
          </cell>
          <cell r="DJ647">
            <v>0</v>
          </cell>
          <cell r="DK647">
            <v>0</v>
          </cell>
          <cell r="DL647">
            <v>0</v>
          </cell>
          <cell r="DM647">
            <v>0</v>
          </cell>
          <cell r="DN647">
            <v>0</v>
          </cell>
          <cell r="DO647">
            <v>0</v>
          </cell>
          <cell r="DP647">
            <v>0</v>
          </cell>
          <cell r="DQ647">
            <v>0</v>
          </cell>
          <cell r="DR647">
            <v>0</v>
          </cell>
          <cell r="DS647">
            <v>0</v>
          </cell>
          <cell r="DT647">
            <v>0</v>
          </cell>
          <cell r="DU647">
            <v>0</v>
          </cell>
          <cell r="DV647">
            <v>0</v>
          </cell>
          <cell r="DW647">
            <v>0</v>
          </cell>
          <cell r="DX647">
            <v>0</v>
          </cell>
          <cell r="DY647">
            <v>0</v>
          </cell>
          <cell r="DZ647">
            <v>0</v>
          </cell>
          <cell r="EA647">
            <v>0</v>
          </cell>
          <cell r="EB647">
            <v>0</v>
          </cell>
          <cell r="EC647">
            <v>0</v>
          </cell>
          <cell r="ED647">
            <v>0</v>
          </cell>
          <cell r="EE647">
            <v>0</v>
          </cell>
        </row>
        <row r="648">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cell r="CJ648">
            <v>0</v>
          </cell>
          <cell r="CK648">
            <v>0</v>
          </cell>
          <cell r="CL648">
            <v>0</v>
          </cell>
          <cell r="CM648">
            <v>0</v>
          </cell>
          <cell r="CN648">
            <v>0</v>
          </cell>
          <cell r="CO648">
            <v>0</v>
          </cell>
          <cell r="CP648">
            <v>0</v>
          </cell>
          <cell r="CQ648">
            <v>0</v>
          </cell>
          <cell r="CR648">
            <v>0</v>
          </cell>
          <cell r="CS648">
            <v>0</v>
          </cell>
          <cell r="CT648">
            <v>0</v>
          </cell>
          <cell r="CU648">
            <v>0</v>
          </cell>
          <cell r="CV648">
            <v>0</v>
          </cell>
          <cell r="CW648">
            <v>0</v>
          </cell>
          <cell r="CX648">
            <v>0</v>
          </cell>
          <cell r="CY648">
            <v>0</v>
          </cell>
          <cell r="CZ648">
            <v>0</v>
          </cell>
          <cell r="DA648">
            <v>0</v>
          </cell>
          <cell r="DB648">
            <v>0</v>
          </cell>
          <cell r="DC648">
            <v>0</v>
          </cell>
          <cell r="DD648">
            <v>0</v>
          </cell>
          <cell r="DE648">
            <v>0</v>
          </cell>
          <cell r="DF648">
            <v>0</v>
          </cell>
          <cell r="DG648">
            <v>0</v>
          </cell>
          <cell r="DH648">
            <v>0</v>
          </cell>
          <cell r="DI648">
            <v>0</v>
          </cell>
          <cell r="DJ648">
            <v>0</v>
          </cell>
          <cell r="DK648">
            <v>0</v>
          </cell>
          <cell r="DL648">
            <v>0</v>
          </cell>
          <cell r="DM648">
            <v>0</v>
          </cell>
          <cell r="DN648">
            <v>0</v>
          </cell>
          <cell r="DO648">
            <v>0</v>
          </cell>
          <cell r="DP648">
            <v>0</v>
          </cell>
          <cell r="DQ648">
            <v>0</v>
          </cell>
          <cell r="DR648">
            <v>0</v>
          </cell>
          <cell r="DS648">
            <v>0</v>
          </cell>
          <cell r="DT648">
            <v>0</v>
          </cell>
          <cell r="DU648">
            <v>0</v>
          </cell>
          <cell r="DV648">
            <v>0</v>
          </cell>
          <cell r="DW648">
            <v>0</v>
          </cell>
          <cell r="DX648">
            <v>0</v>
          </cell>
          <cell r="DY648">
            <v>0</v>
          </cell>
          <cell r="DZ648">
            <v>0</v>
          </cell>
          <cell r="EA648">
            <v>0</v>
          </cell>
          <cell r="EB648">
            <v>0</v>
          </cell>
          <cell r="EC648">
            <v>0</v>
          </cell>
          <cell r="ED648">
            <v>0</v>
          </cell>
          <cell r="EE648">
            <v>0</v>
          </cell>
        </row>
        <row r="649">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cell r="CJ649">
            <v>0</v>
          </cell>
          <cell r="CK649">
            <v>0</v>
          </cell>
          <cell r="CL649">
            <v>0</v>
          </cell>
          <cell r="CM649">
            <v>0</v>
          </cell>
          <cell r="CN649">
            <v>0</v>
          </cell>
          <cell r="CO649">
            <v>0</v>
          </cell>
          <cell r="CP649">
            <v>0</v>
          </cell>
          <cell r="CQ649">
            <v>0</v>
          </cell>
          <cell r="CR649">
            <v>0</v>
          </cell>
          <cell r="CS649">
            <v>0</v>
          </cell>
          <cell r="CT649">
            <v>0</v>
          </cell>
          <cell r="CU649">
            <v>0</v>
          </cell>
          <cell r="CV649">
            <v>0</v>
          </cell>
          <cell r="CW649">
            <v>0</v>
          </cell>
          <cell r="CX649">
            <v>0</v>
          </cell>
          <cell r="CY649">
            <v>0</v>
          </cell>
          <cell r="CZ649">
            <v>0</v>
          </cell>
          <cell r="DA649">
            <v>0</v>
          </cell>
          <cell r="DB649">
            <v>0</v>
          </cell>
          <cell r="DC649">
            <v>0</v>
          </cell>
          <cell r="DD649">
            <v>0</v>
          </cell>
          <cell r="DE649">
            <v>0</v>
          </cell>
          <cell r="DF649">
            <v>0</v>
          </cell>
          <cell r="DG649">
            <v>0</v>
          </cell>
          <cell r="DH649">
            <v>0</v>
          </cell>
          <cell r="DI649">
            <v>0</v>
          </cell>
          <cell r="DJ649">
            <v>0</v>
          </cell>
          <cell r="DK649">
            <v>0</v>
          </cell>
          <cell r="DL649">
            <v>0</v>
          </cell>
          <cell r="DM649">
            <v>0</v>
          </cell>
          <cell r="DN649">
            <v>0</v>
          </cell>
          <cell r="DO649">
            <v>0</v>
          </cell>
          <cell r="DP649">
            <v>0</v>
          </cell>
          <cell r="DQ649">
            <v>0</v>
          </cell>
          <cell r="DR649">
            <v>0</v>
          </cell>
          <cell r="DS649">
            <v>0</v>
          </cell>
          <cell r="DT649">
            <v>0</v>
          </cell>
          <cell r="DU649">
            <v>0</v>
          </cell>
          <cell r="DV649">
            <v>0</v>
          </cell>
          <cell r="DW649">
            <v>0</v>
          </cell>
          <cell r="DX649">
            <v>0</v>
          </cell>
          <cell r="DY649">
            <v>0</v>
          </cell>
          <cell r="DZ649">
            <v>0</v>
          </cell>
          <cell r="EA649">
            <v>0</v>
          </cell>
          <cell r="EB649">
            <v>0</v>
          </cell>
          <cell r="EC649">
            <v>0</v>
          </cell>
          <cell r="ED649">
            <v>0</v>
          </cell>
          <cell r="EE649">
            <v>0</v>
          </cell>
        </row>
        <row r="650">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0</v>
          </cell>
          <cell r="CB650">
            <v>0</v>
          </cell>
          <cell r="CC650">
            <v>0</v>
          </cell>
          <cell r="CD650">
            <v>0</v>
          </cell>
          <cell r="CE650">
            <v>0</v>
          </cell>
          <cell r="CF650">
            <v>0</v>
          </cell>
          <cell r="CG650">
            <v>0</v>
          </cell>
          <cell r="CH650">
            <v>0</v>
          </cell>
          <cell r="CI650">
            <v>0</v>
          </cell>
          <cell r="CJ650">
            <v>0</v>
          </cell>
          <cell r="CK650">
            <v>0</v>
          </cell>
          <cell r="CL650">
            <v>0</v>
          </cell>
          <cell r="CM650">
            <v>0</v>
          </cell>
          <cell r="CN650">
            <v>0</v>
          </cell>
          <cell r="CO650">
            <v>0</v>
          </cell>
          <cell r="CP650">
            <v>0</v>
          </cell>
          <cell r="CQ650">
            <v>0</v>
          </cell>
          <cell r="CR650">
            <v>0</v>
          </cell>
          <cell r="CS650">
            <v>0</v>
          </cell>
          <cell r="CT650">
            <v>0</v>
          </cell>
          <cell r="CU650">
            <v>0</v>
          </cell>
          <cell r="CV650">
            <v>0</v>
          </cell>
          <cell r="CW650">
            <v>0</v>
          </cell>
          <cell r="CX650">
            <v>0</v>
          </cell>
          <cell r="CY650">
            <v>0</v>
          </cell>
          <cell r="CZ650">
            <v>0</v>
          </cell>
          <cell r="DA650">
            <v>0</v>
          </cell>
          <cell r="DB650">
            <v>0</v>
          </cell>
          <cell r="DC650">
            <v>0</v>
          </cell>
          <cell r="DD650">
            <v>0</v>
          </cell>
          <cell r="DE650">
            <v>0</v>
          </cell>
          <cell r="DF650">
            <v>0</v>
          </cell>
          <cell r="DG650">
            <v>0</v>
          </cell>
          <cell r="DH650">
            <v>0</v>
          </cell>
          <cell r="DI650">
            <v>0</v>
          </cell>
          <cell r="DJ650">
            <v>0</v>
          </cell>
          <cell r="DK650">
            <v>0</v>
          </cell>
          <cell r="DL650">
            <v>0</v>
          </cell>
          <cell r="DM650">
            <v>0</v>
          </cell>
          <cell r="DN650">
            <v>0</v>
          </cell>
          <cell r="DO650">
            <v>0</v>
          </cell>
          <cell r="DP650">
            <v>0</v>
          </cell>
          <cell r="DQ650">
            <v>0</v>
          </cell>
          <cell r="DR650">
            <v>0</v>
          </cell>
          <cell r="DS650">
            <v>0</v>
          </cell>
          <cell r="DT650">
            <v>0</v>
          </cell>
          <cell r="DU650">
            <v>0</v>
          </cell>
          <cell r="DV650">
            <v>0</v>
          </cell>
          <cell r="DW650">
            <v>0</v>
          </cell>
          <cell r="DX650">
            <v>0</v>
          </cell>
          <cell r="DY650">
            <v>0</v>
          </cell>
          <cell r="DZ650">
            <v>0</v>
          </cell>
          <cell r="EA650">
            <v>0</v>
          </cell>
          <cell r="EB650">
            <v>0</v>
          </cell>
          <cell r="EC650">
            <v>0</v>
          </cell>
          <cell r="ED650">
            <v>0</v>
          </cell>
          <cell r="EE650">
            <v>0</v>
          </cell>
        </row>
        <row r="651">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0</v>
          </cell>
          <cell r="CB651">
            <v>0</v>
          </cell>
          <cell r="CC651">
            <v>0</v>
          </cell>
          <cell r="CD651">
            <v>0</v>
          </cell>
          <cell r="CE651">
            <v>0</v>
          </cell>
          <cell r="CF651">
            <v>0</v>
          </cell>
          <cell r="CG651">
            <v>0</v>
          </cell>
          <cell r="CH651">
            <v>0</v>
          </cell>
          <cell r="CI651">
            <v>0</v>
          </cell>
          <cell r="CJ651">
            <v>0</v>
          </cell>
          <cell r="CK651">
            <v>0</v>
          </cell>
          <cell r="CL651">
            <v>0</v>
          </cell>
          <cell r="CM651">
            <v>0</v>
          </cell>
          <cell r="CN651">
            <v>0</v>
          </cell>
          <cell r="CO651">
            <v>0</v>
          </cell>
          <cell r="CP651">
            <v>0</v>
          </cell>
          <cell r="CQ651">
            <v>0</v>
          </cell>
          <cell r="CR651">
            <v>0</v>
          </cell>
          <cell r="CS651">
            <v>0</v>
          </cell>
          <cell r="CT651">
            <v>0</v>
          </cell>
          <cell r="CU651">
            <v>0</v>
          </cell>
          <cell r="CV651">
            <v>0</v>
          </cell>
          <cell r="CW651">
            <v>0</v>
          </cell>
          <cell r="CX651">
            <v>0</v>
          </cell>
          <cell r="CY651">
            <v>0</v>
          </cell>
          <cell r="CZ651">
            <v>0</v>
          </cell>
          <cell r="DA651">
            <v>0</v>
          </cell>
          <cell r="DB651">
            <v>0</v>
          </cell>
          <cell r="DC651">
            <v>0</v>
          </cell>
          <cell r="DD651">
            <v>0</v>
          </cell>
          <cell r="DE651">
            <v>0</v>
          </cell>
          <cell r="DF651">
            <v>0</v>
          </cell>
          <cell r="DG651">
            <v>0</v>
          </cell>
          <cell r="DH651">
            <v>0</v>
          </cell>
          <cell r="DI651">
            <v>0</v>
          </cell>
          <cell r="DJ651">
            <v>0</v>
          </cell>
          <cell r="DK651">
            <v>0</v>
          </cell>
          <cell r="DL651">
            <v>0</v>
          </cell>
          <cell r="DM651">
            <v>0</v>
          </cell>
          <cell r="DN651">
            <v>0</v>
          </cell>
          <cell r="DO651">
            <v>0</v>
          </cell>
          <cell r="DP651">
            <v>0</v>
          </cell>
          <cell r="DQ651">
            <v>0</v>
          </cell>
          <cell r="DR651">
            <v>0</v>
          </cell>
          <cell r="DS651">
            <v>0</v>
          </cell>
          <cell r="DT651">
            <v>0</v>
          </cell>
          <cell r="DU651">
            <v>0</v>
          </cell>
          <cell r="DV651">
            <v>0</v>
          </cell>
          <cell r="DW651">
            <v>0</v>
          </cell>
          <cell r="DX651">
            <v>0</v>
          </cell>
          <cell r="DY651">
            <v>0</v>
          </cell>
          <cell r="DZ651">
            <v>0</v>
          </cell>
          <cell r="EA651">
            <v>0</v>
          </cell>
          <cell r="EB651">
            <v>0</v>
          </cell>
          <cell r="EC651">
            <v>0</v>
          </cell>
          <cell r="ED651">
            <v>0</v>
          </cell>
          <cell r="EE651">
            <v>0</v>
          </cell>
        </row>
        <row r="652">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0</v>
          </cell>
          <cell r="CB652">
            <v>0</v>
          </cell>
          <cell r="CC652">
            <v>0</v>
          </cell>
          <cell r="CD652">
            <v>0</v>
          </cell>
          <cell r="CE652">
            <v>0</v>
          </cell>
          <cell r="CF652">
            <v>0</v>
          </cell>
          <cell r="CG652">
            <v>0</v>
          </cell>
          <cell r="CH652">
            <v>0</v>
          </cell>
          <cell r="CI652">
            <v>0</v>
          </cell>
          <cell r="CJ652">
            <v>0</v>
          </cell>
          <cell r="CK652">
            <v>0</v>
          </cell>
          <cell r="CL652">
            <v>0</v>
          </cell>
          <cell r="CM652">
            <v>0</v>
          </cell>
          <cell r="CN652">
            <v>0</v>
          </cell>
          <cell r="CO652">
            <v>0</v>
          </cell>
          <cell r="CP652">
            <v>0</v>
          </cell>
          <cell r="CQ652">
            <v>0</v>
          </cell>
          <cell r="CR652">
            <v>0</v>
          </cell>
          <cell r="CS652">
            <v>0</v>
          </cell>
          <cell r="CT652">
            <v>0</v>
          </cell>
          <cell r="CU652">
            <v>0</v>
          </cell>
          <cell r="CV652">
            <v>0</v>
          </cell>
          <cell r="CW652">
            <v>0</v>
          </cell>
          <cell r="CX652">
            <v>0</v>
          </cell>
          <cell r="CY652">
            <v>0</v>
          </cell>
          <cell r="CZ652">
            <v>0</v>
          </cell>
          <cell r="DA652">
            <v>0</v>
          </cell>
          <cell r="DB652">
            <v>0</v>
          </cell>
          <cell r="DC652">
            <v>0</v>
          </cell>
          <cell r="DD652">
            <v>0</v>
          </cell>
          <cell r="DE652">
            <v>0</v>
          </cell>
          <cell r="DF652">
            <v>0</v>
          </cell>
          <cell r="DG652">
            <v>0</v>
          </cell>
          <cell r="DH652">
            <v>0</v>
          </cell>
          <cell r="DI652">
            <v>0</v>
          </cell>
          <cell r="DJ652">
            <v>0</v>
          </cell>
          <cell r="DK652">
            <v>0</v>
          </cell>
          <cell r="DL652">
            <v>0</v>
          </cell>
          <cell r="DM652">
            <v>0</v>
          </cell>
          <cell r="DN652">
            <v>0</v>
          </cell>
          <cell r="DO652">
            <v>0</v>
          </cell>
          <cell r="DP652">
            <v>0</v>
          </cell>
          <cell r="DQ652">
            <v>0</v>
          </cell>
          <cell r="DR652">
            <v>0</v>
          </cell>
          <cell r="DS652">
            <v>0</v>
          </cell>
          <cell r="DT652">
            <v>0</v>
          </cell>
          <cell r="DU652">
            <v>0</v>
          </cell>
          <cell r="DV652">
            <v>0</v>
          </cell>
          <cell r="DW652">
            <v>0</v>
          </cell>
          <cell r="DX652">
            <v>0</v>
          </cell>
          <cell r="DY652">
            <v>0</v>
          </cell>
          <cell r="DZ652">
            <v>0</v>
          </cell>
          <cell r="EA652">
            <v>0</v>
          </cell>
          <cell r="EB652">
            <v>0</v>
          </cell>
          <cell r="EC652">
            <v>0</v>
          </cell>
          <cell r="ED652">
            <v>0</v>
          </cell>
          <cell r="EE652">
            <v>0</v>
          </cell>
        </row>
        <row r="653">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0</v>
          </cell>
          <cell r="CB653">
            <v>0</v>
          </cell>
          <cell r="CC653">
            <v>0</v>
          </cell>
          <cell r="CD653">
            <v>0</v>
          </cell>
          <cell r="CE653">
            <v>0</v>
          </cell>
          <cell r="CF653">
            <v>0</v>
          </cell>
          <cell r="CG653">
            <v>0</v>
          </cell>
          <cell r="CH653">
            <v>0</v>
          </cell>
          <cell r="CI653">
            <v>0</v>
          </cell>
          <cell r="CJ653">
            <v>0</v>
          </cell>
          <cell r="CK653">
            <v>0</v>
          </cell>
          <cell r="CL653">
            <v>0</v>
          </cell>
          <cell r="CM653">
            <v>0</v>
          </cell>
          <cell r="CN653">
            <v>0</v>
          </cell>
          <cell r="CO653">
            <v>0</v>
          </cell>
          <cell r="CP653">
            <v>0</v>
          </cell>
          <cell r="CQ653">
            <v>0</v>
          </cell>
          <cell r="CR653">
            <v>0</v>
          </cell>
          <cell r="CS653">
            <v>0</v>
          </cell>
          <cell r="CT653">
            <v>0</v>
          </cell>
          <cell r="CU653">
            <v>0</v>
          </cell>
          <cell r="CV653">
            <v>0</v>
          </cell>
          <cell r="CW653">
            <v>0</v>
          </cell>
          <cell r="CX653">
            <v>0</v>
          </cell>
          <cell r="CY653">
            <v>0</v>
          </cell>
          <cell r="CZ653">
            <v>0</v>
          </cell>
          <cell r="DA653">
            <v>0</v>
          </cell>
          <cell r="DB653">
            <v>0</v>
          </cell>
          <cell r="DC653">
            <v>0</v>
          </cell>
          <cell r="DD653">
            <v>0</v>
          </cell>
          <cell r="DE653">
            <v>0</v>
          </cell>
          <cell r="DF653">
            <v>0</v>
          </cell>
          <cell r="DG653">
            <v>0</v>
          </cell>
          <cell r="DH653">
            <v>0</v>
          </cell>
          <cell r="DI653">
            <v>0</v>
          </cell>
          <cell r="DJ653">
            <v>0</v>
          </cell>
          <cell r="DK653">
            <v>0</v>
          </cell>
          <cell r="DL653">
            <v>0</v>
          </cell>
          <cell r="DM653">
            <v>0</v>
          </cell>
          <cell r="DN653">
            <v>0</v>
          </cell>
          <cell r="DO653">
            <v>0</v>
          </cell>
          <cell r="DP653">
            <v>0</v>
          </cell>
          <cell r="DQ653">
            <v>0</v>
          </cell>
          <cell r="DR653">
            <v>0</v>
          </cell>
          <cell r="DS653">
            <v>0</v>
          </cell>
          <cell r="DT653">
            <v>0</v>
          </cell>
          <cell r="DU653">
            <v>0</v>
          </cell>
          <cell r="DV653">
            <v>0</v>
          </cell>
          <cell r="DW653">
            <v>0</v>
          </cell>
          <cell r="DX653">
            <v>0</v>
          </cell>
          <cell r="DY653">
            <v>0</v>
          </cell>
          <cell r="DZ653">
            <v>0</v>
          </cell>
          <cell r="EA653">
            <v>0</v>
          </cell>
          <cell r="EB653">
            <v>0</v>
          </cell>
          <cell r="EC653">
            <v>0</v>
          </cell>
          <cell r="ED653">
            <v>0</v>
          </cell>
          <cell r="EE653">
            <v>0</v>
          </cell>
        </row>
        <row r="654">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0</v>
          </cell>
          <cell r="CB654">
            <v>0</v>
          </cell>
          <cell r="CC654">
            <v>0</v>
          </cell>
          <cell r="CD654">
            <v>0</v>
          </cell>
          <cell r="CE654">
            <v>0</v>
          </cell>
          <cell r="CF654">
            <v>0</v>
          </cell>
          <cell r="CG654">
            <v>0</v>
          </cell>
          <cell r="CH654">
            <v>0</v>
          </cell>
          <cell r="CI654">
            <v>0</v>
          </cell>
          <cell r="CJ654">
            <v>0</v>
          </cell>
          <cell r="CK654">
            <v>0</v>
          </cell>
          <cell r="CL654">
            <v>0</v>
          </cell>
          <cell r="CM654">
            <v>0</v>
          </cell>
          <cell r="CN654">
            <v>0</v>
          </cell>
          <cell r="CO654">
            <v>0</v>
          </cell>
          <cell r="CP654">
            <v>0</v>
          </cell>
          <cell r="CQ654">
            <v>0</v>
          </cell>
          <cell r="CR654">
            <v>0</v>
          </cell>
          <cell r="CS654">
            <v>0</v>
          </cell>
          <cell r="CT654">
            <v>0</v>
          </cell>
          <cell r="CU654">
            <v>0</v>
          </cell>
          <cell r="CV654">
            <v>0</v>
          </cell>
          <cell r="CW654">
            <v>0</v>
          </cell>
          <cell r="CX654">
            <v>0</v>
          </cell>
          <cell r="CY654">
            <v>0</v>
          </cell>
          <cell r="CZ654">
            <v>0</v>
          </cell>
          <cell r="DA654">
            <v>0</v>
          </cell>
          <cell r="DB654">
            <v>0</v>
          </cell>
          <cell r="DC654">
            <v>0</v>
          </cell>
          <cell r="DD654">
            <v>0</v>
          </cell>
          <cell r="DE654">
            <v>0</v>
          </cell>
          <cell r="DF654">
            <v>0</v>
          </cell>
          <cell r="DG654">
            <v>0</v>
          </cell>
          <cell r="DH654">
            <v>0</v>
          </cell>
          <cell r="DI654">
            <v>0</v>
          </cell>
          <cell r="DJ654">
            <v>0</v>
          </cell>
          <cell r="DK654">
            <v>0</v>
          </cell>
          <cell r="DL654">
            <v>0</v>
          </cell>
          <cell r="DM654">
            <v>0</v>
          </cell>
          <cell r="DN654">
            <v>0</v>
          </cell>
          <cell r="DO654">
            <v>0</v>
          </cell>
          <cell r="DP654">
            <v>0</v>
          </cell>
          <cell r="DQ654">
            <v>0</v>
          </cell>
          <cell r="DR654">
            <v>0</v>
          </cell>
          <cell r="DS654">
            <v>0</v>
          </cell>
          <cell r="DT654">
            <v>0</v>
          </cell>
          <cell r="DU654">
            <v>0</v>
          </cell>
          <cell r="DV654">
            <v>0</v>
          </cell>
          <cell r="DW654">
            <v>0</v>
          </cell>
          <cell r="DX654">
            <v>0</v>
          </cell>
          <cell r="DY654">
            <v>0</v>
          </cell>
          <cell r="DZ654">
            <v>0</v>
          </cell>
          <cell r="EA654">
            <v>0</v>
          </cell>
          <cell r="EB654">
            <v>0</v>
          </cell>
          <cell r="EC654">
            <v>0</v>
          </cell>
          <cell r="ED654">
            <v>0</v>
          </cell>
          <cell r="EE654">
            <v>0</v>
          </cell>
        </row>
        <row r="655">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v>0</v>
          </cell>
          <cell r="CE655">
            <v>0</v>
          </cell>
          <cell r="CF655">
            <v>0</v>
          </cell>
          <cell r="CG655">
            <v>0</v>
          </cell>
          <cell r="CH655">
            <v>0</v>
          </cell>
          <cell r="CI655">
            <v>0</v>
          </cell>
          <cell r="CJ655">
            <v>0</v>
          </cell>
          <cell r="CK655">
            <v>0</v>
          </cell>
          <cell r="CL655">
            <v>0</v>
          </cell>
          <cell r="CM655">
            <v>0</v>
          </cell>
          <cell r="CN655">
            <v>0</v>
          </cell>
          <cell r="CO655">
            <v>0</v>
          </cell>
          <cell r="CP655">
            <v>0</v>
          </cell>
          <cell r="CQ655">
            <v>0</v>
          </cell>
          <cell r="CR655">
            <v>0</v>
          </cell>
          <cell r="CS655">
            <v>0</v>
          </cell>
          <cell r="CT655">
            <v>0</v>
          </cell>
          <cell r="CU655">
            <v>0</v>
          </cell>
          <cell r="CV655">
            <v>0</v>
          </cell>
          <cell r="CW655">
            <v>0</v>
          </cell>
          <cell r="CX655">
            <v>0</v>
          </cell>
          <cell r="CY655">
            <v>0</v>
          </cell>
          <cell r="CZ655">
            <v>0</v>
          </cell>
          <cell r="DA655">
            <v>0</v>
          </cell>
          <cell r="DB655">
            <v>0</v>
          </cell>
          <cell r="DC655">
            <v>0</v>
          </cell>
          <cell r="DD655">
            <v>0</v>
          </cell>
          <cell r="DE655">
            <v>0</v>
          </cell>
          <cell r="DF655">
            <v>0</v>
          </cell>
          <cell r="DG655">
            <v>0</v>
          </cell>
          <cell r="DH655">
            <v>0</v>
          </cell>
          <cell r="DI655">
            <v>0</v>
          </cell>
          <cell r="DJ655">
            <v>0</v>
          </cell>
          <cell r="DK655">
            <v>0</v>
          </cell>
          <cell r="DL655">
            <v>0</v>
          </cell>
          <cell r="DM655">
            <v>0</v>
          </cell>
          <cell r="DN655">
            <v>0</v>
          </cell>
          <cell r="DO655">
            <v>0</v>
          </cell>
          <cell r="DP655">
            <v>0</v>
          </cell>
          <cell r="DQ655">
            <v>0</v>
          </cell>
          <cell r="DR655">
            <v>0</v>
          </cell>
          <cell r="DS655">
            <v>0</v>
          </cell>
          <cell r="DT655">
            <v>0</v>
          </cell>
          <cell r="DU655">
            <v>0</v>
          </cell>
          <cell r="DV655">
            <v>0</v>
          </cell>
          <cell r="DW655">
            <v>0</v>
          </cell>
          <cell r="DX655">
            <v>0</v>
          </cell>
          <cell r="DY655">
            <v>0</v>
          </cell>
          <cell r="DZ655">
            <v>0</v>
          </cell>
          <cell r="EA655">
            <v>0</v>
          </cell>
          <cell r="EB655">
            <v>0</v>
          </cell>
          <cell r="EC655">
            <v>0</v>
          </cell>
          <cell r="ED655">
            <v>0</v>
          </cell>
          <cell r="EE655">
            <v>0</v>
          </cell>
        </row>
        <row r="656">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v>0</v>
          </cell>
          <cell r="CE656">
            <v>0</v>
          </cell>
          <cell r="CF656">
            <v>0</v>
          </cell>
          <cell r="CG656">
            <v>0</v>
          </cell>
          <cell r="CH656">
            <v>0</v>
          </cell>
          <cell r="CI656">
            <v>0</v>
          </cell>
          <cell r="CJ656">
            <v>0</v>
          </cell>
          <cell r="CK656">
            <v>0</v>
          </cell>
          <cell r="CL656">
            <v>0</v>
          </cell>
          <cell r="CM656">
            <v>0</v>
          </cell>
          <cell r="CN656">
            <v>0</v>
          </cell>
          <cell r="CO656">
            <v>0</v>
          </cell>
          <cell r="CP656">
            <v>0</v>
          </cell>
          <cell r="CQ656">
            <v>0</v>
          </cell>
          <cell r="CR656">
            <v>0</v>
          </cell>
          <cell r="CS656">
            <v>0</v>
          </cell>
          <cell r="CT656">
            <v>0</v>
          </cell>
          <cell r="CU656">
            <v>0</v>
          </cell>
          <cell r="CV656">
            <v>0</v>
          </cell>
          <cell r="CW656">
            <v>0</v>
          </cell>
          <cell r="CX656">
            <v>0</v>
          </cell>
          <cell r="CY656">
            <v>0</v>
          </cell>
          <cell r="CZ656">
            <v>0</v>
          </cell>
          <cell r="DA656">
            <v>0</v>
          </cell>
          <cell r="DB656">
            <v>0</v>
          </cell>
          <cell r="DC656">
            <v>0</v>
          </cell>
          <cell r="DD656">
            <v>0</v>
          </cell>
          <cell r="DE656">
            <v>0</v>
          </cell>
          <cell r="DF656">
            <v>0</v>
          </cell>
          <cell r="DG656">
            <v>0</v>
          </cell>
          <cell r="DH656">
            <v>0</v>
          </cell>
          <cell r="DI656">
            <v>0</v>
          </cell>
          <cell r="DJ656">
            <v>0</v>
          </cell>
          <cell r="DK656">
            <v>0</v>
          </cell>
          <cell r="DL656">
            <v>0</v>
          </cell>
          <cell r="DM656">
            <v>0</v>
          </cell>
          <cell r="DN656">
            <v>0</v>
          </cell>
          <cell r="DO656">
            <v>0</v>
          </cell>
          <cell r="DP656">
            <v>0</v>
          </cell>
          <cell r="DQ656">
            <v>0</v>
          </cell>
          <cell r="DR656">
            <v>0</v>
          </cell>
          <cell r="DS656">
            <v>0</v>
          </cell>
          <cell r="DT656">
            <v>0</v>
          </cell>
          <cell r="DU656">
            <v>0</v>
          </cell>
          <cell r="DV656">
            <v>0</v>
          </cell>
          <cell r="DW656">
            <v>0</v>
          </cell>
          <cell r="DX656">
            <v>0</v>
          </cell>
          <cell r="DY656">
            <v>0</v>
          </cell>
          <cell r="DZ656">
            <v>0</v>
          </cell>
          <cell r="EA656">
            <v>0</v>
          </cell>
          <cell r="EB656">
            <v>0</v>
          </cell>
          <cell r="EC656">
            <v>0</v>
          </cell>
          <cell r="ED656">
            <v>0</v>
          </cell>
          <cell r="EE656">
            <v>0</v>
          </cell>
        </row>
        <row r="657">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v>0</v>
          </cell>
          <cell r="CE657">
            <v>0</v>
          </cell>
          <cell r="CF657">
            <v>0</v>
          </cell>
          <cell r="CG657">
            <v>0</v>
          </cell>
          <cell r="CH657">
            <v>0</v>
          </cell>
          <cell r="CI657">
            <v>0</v>
          </cell>
          <cell r="CJ657">
            <v>0</v>
          </cell>
          <cell r="CK657">
            <v>0</v>
          </cell>
          <cell r="CL657">
            <v>0</v>
          </cell>
          <cell r="CM657">
            <v>0</v>
          </cell>
          <cell r="CN657">
            <v>0</v>
          </cell>
          <cell r="CO657">
            <v>0</v>
          </cell>
          <cell r="CP657">
            <v>0</v>
          </cell>
          <cell r="CQ657">
            <v>0</v>
          </cell>
          <cell r="CR657">
            <v>0</v>
          </cell>
          <cell r="CS657">
            <v>0</v>
          </cell>
          <cell r="CT657">
            <v>0</v>
          </cell>
          <cell r="CU657">
            <v>0</v>
          </cell>
          <cell r="CV657">
            <v>0</v>
          </cell>
          <cell r="CW657">
            <v>0</v>
          </cell>
          <cell r="CX657">
            <v>0</v>
          </cell>
          <cell r="CY657">
            <v>0</v>
          </cell>
          <cell r="CZ657">
            <v>0</v>
          </cell>
          <cell r="DA657">
            <v>0</v>
          </cell>
          <cell r="DB657">
            <v>0</v>
          </cell>
          <cell r="DC657">
            <v>0</v>
          </cell>
          <cell r="DD657">
            <v>0</v>
          </cell>
          <cell r="DE657">
            <v>0</v>
          </cell>
          <cell r="DF657">
            <v>0</v>
          </cell>
          <cell r="DG657">
            <v>0</v>
          </cell>
          <cell r="DH657">
            <v>0</v>
          </cell>
          <cell r="DI657">
            <v>0</v>
          </cell>
          <cell r="DJ657">
            <v>0</v>
          </cell>
          <cell r="DK657">
            <v>0</v>
          </cell>
          <cell r="DL657">
            <v>0</v>
          </cell>
          <cell r="DM657">
            <v>0</v>
          </cell>
          <cell r="DN657">
            <v>0</v>
          </cell>
          <cell r="DO657">
            <v>0</v>
          </cell>
          <cell r="DP657">
            <v>0</v>
          </cell>
          <cell r="DQ657">
            <v>0</v>
          </cell>
          <cell r="DR657">
            <v>0</v>
          </cell>
          <cell r="DS657">
            <v>0</v>
          </cell>
          <cell r="DT657">
            <v>0</v>
          </cell>
          <cell r="DU657">
            <v>0</v>
          </cell>
          <cell r="DV657">
            <v>0</v>
          </cell>
          <cell r="DW657">
            <v>0</v>
          </cell>
          <cell r="DX657">
            <v>0</v>
          </cell>
          <cell r="DY657">
            <v>0</v>
          </cell>
          <cell r="DZ657">
            <v>0</v>
          </cell>
          <cell r="EA657">
            <v>0</v>
          </cell>
          <cell r="EB657">
            <v>0</v>
          </cell>
          <cell r="EC657">
            <v>0</v>
          </cell>
          <cell r="ED657">
            <v>0</v>
          </cell>
          <cell r="EE657">
            <v>0</v>
          </cell>
        </row>
        <row r="658">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cell r="BZ658">
            <v>0</v>
          </cell>
          <cell r="CA658">
            <v>0</v>
          </cell>
          <cell r="CB658">
            <v>0</v>
          </cell>
          <cell r="CC658">
            <v>0</v>
          </cell>
          <cell r="CD658">
            <v>0</v>
          </cell>
          <cell r="CE658">
            <v>0</v>
          </cell>
          <cell r="CF658">
            <v>0</v>
          </cell>
          <cell r="CG658">
            <v>0</v>
          </cell>
          <cell r="CH658">
            <v>0</v>
          </cell>
          <cell r="CI658">
            <v>0</v>
          </cell>
          <cell r="CJ658">
            <v>0</v>
          </cell>
          <cell r="CK658">
            <v>0</v>
          </cell>
          <cell r="CL658">
            <v>0</v>
          </cell>
          <cell r="CM658">
            <v>0</v>
          </cell>
          <cell r="CN658">
            <v>0</v>
          </cell>
          <cell r="CO658">
            <v>0</v>
          </cell>
          <cell r="CP658">
            <v>0</v>
          </cell>
          <cell r="CQ658">
            <v>0</v>
          </cell>
          <cell r="CR658">
            <v>0</v>
          </cell>
          <cell r="CS658">
            <v>0</v>
          </cell>
          <cell r="CT658">
            <v>0</v>
          </cell>
          <cell r="CU658">
            <v>0</v>
          </cell>
          <cell r="CV658">
            <v>0</v>
          </cell>
          <cell r="CW658">
            <v>0</v>
          </cell>
          <cell r="CX658">
            <v>0</v>
          </cell>
          <cell r="CY658">
            <v>0</v>
          </cell>
          <cell r="CZ658">
            <v>0</v>
          </cell>
          <cell r="DA658">
            <v>0</v>
          </cell>
          <cell r="DB658">
            <v>0</v>
          </cell>
          <cell r="DC658">
            <v>0</v>
          </cell>
          <cell r="DD658">
            <v>0</v>
          </cell>
          <cell r="DE658">
            <v>0</v>
          </cell>
          <cell r="DF658">
            <v>0</v>
          </cell>
          <cell r="DG658">
            <v>0</v>
          </cell>
          <cell r="DH658">
            <v>0</v>
          </cell>
          <cell r="DI658">
            <v>0</v>
          </cell>
          <cell r="DJ658">
            <v>0</v>
          </cell>
          <cell r="DK658">
            <v>0</v>
          </cell>
          <cell r="DL658">
            <v>0</v>
          </cell>
          <cell r="DM658">
            <v>0</v>
          </cell>
          <cell r="DN658">
            <v>0</v>
          </cell>
          <cell r="DO658">
            <v>0</v>
          </cell>
          <cell r="DP658">
            <v>0</v>
          </cell>
          <cell r="DQ658">
            <v>0</v>
          </cell>
          <cell r="DR658">
            <v>0</v>
          </cell>
          <cell r="DS658">
            <v>0</v>
          </cell>
          <cell r="DT658">
            <v>0</v>
          </cell>
          <cell r="DU658">
            <v>0</v>
          </cell>
          <cell r="DV658">
            <v>0</v>
          </cell>
          <cell r="DW658">
            <v>0</v>
          </cell>
          <cell r="DX658">
            <v>0</v>
          </cell>
          <cell r="DY658">
            <v>0</v>
          </cell>
          <cell r="DZ658">
            <v>0</v>
          </cell>
          <cell r="EA658">
            <v>0</v>
          </cell>
          <cell r="EB658">
            <v>0</v>
          </cell>
          <cell r="EC658">
            <v>0</v>
          </cell>
          <cell r="ED658">
            <v>0</v>
          </cell>
          <cell r="EE658">
            <v>0</v>
          </cell>
        </row>
        <row r="659">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0</v>
          </cell>
          <cell r="CB659">
            <v>0</v>
          </cell>
          <cell r="CC659">
            <v>0</v>
          </cell>
          <cell r="CD659">
            <v>0</v>
          </cell>
          <cell r="CE659">
            <v>0</v>
          </cell>
          <cell r="CF659">
            <v>0</v>
          </cell>
          <cell r="CG659">
            <v>0</v>
          </cell>
          <cell r="CH659">
            <v>0</v>
          </cell>
          <cell r="CI659">
            <v>0</v>
          </cell>
          <cell r="CJ659">
            <v>0</v>
          </cell>
          <cell r="CK659">
            <v>0</v>
          </cell>
          <cell r="CL659">
            <v>0</v>
          </cell>
          <cell r="CM659">
            <v>0</v>
          </cell>
          <cell r="CN659">
            <v>0</v>
          </cell>
          <cell r="CO659">
            <v>0</v>
          </cell>
          <cell r="CP659">
            <v>0</v>
          </cell>
          <cell r="CQ659">
            <v>0</v>
          </cell>
          <cell r="CR659">
            <v>0</v>
          </cell>
          <cell r="CS659">
            <v>0</v>
          </cell>
          <cell r="CT659">
            <v>0</v>
          </cell>
          <cell r="CU659">
            <v>0</v>
          </cell>
          <cell r="CV659">
            <v>0</v>
          </cell>
          <cell r="CW659">
            <v>0</v>
          </cell>
          <cell r="CX659">
            <v>0</v>
          </cell>
          <cell r="CY659">
            <v>0</v>
          </cell>
          <cell r="CZ659">
            <v>0</v>
          </cell>
          <cell r="DA659">
            <v>0</v>
          </cell>
          <cell r="DB659">
            <v>0</v>
          </cell>
          <cell r="DC659">
            <v>0</v>
          </cell>
          <cell r="DD659">
            <v>0</v>
          </cell>
          <cell r="DE659">
            <v>0</v>
          </cell>
          <cell r="DF659">
            <v>0</v>
          </cell>
          <cell r="DG659">
            <v>0</v>
          </cell>
          <cell r="DH659">
            <v>0</v>
          </cell>
          <cell r="DI659">
            <v>0</v>
          </cell>
          <cell r="DJ659">
            <v>0</v>
          </cell>
          <cell r="DK659">
            <v>0</v>
          </cell>
          <cell r="DL659">
            <v>0</v>
          </cell>
          <cell r="DM659">
            <v>0</v>
          </cell>
          <cell r="DN659">
            <v>0</v>
          </cell>
          <cell r="DO659">
            <v>0</v>
          </cell>
          <cell r="DP659">
            <v>0</v>
          </cell>
          <cell r="DQ659">
            <v>0</v>
          </cell>
          <cell r="DR659">
            <v>0</v>
          </cell>
          <cell r="DS659">
            <v>0</v>
          </cell>
          <cell r="DT659">
            <v>0</v>
          </cell>
          <cell r="DU659">
            <v>0</v>
          </cell>
          <cell r="DV659">
            <v>0</v>
          </cell>
          <cell r="DW659">
            <v>0</v>
          </cell>
          <cell r="DX659">
            <v>0</v>
          </cell>
          <cell r="DY659">
            <v>0</v>
          </cell>
          <cell r="DZ659">
            <v>0</v>
          </cell>
          <cell r="EA659">
            <v>0</v>
          </cell>
          <cell r="EB659">
            <v>0</v>
          </cell>
          <cell r="EC659">
            <v>0</v>
          </cell>
          <cell r="ED659">
            <v>0</v>
          </cell>
          <cell r="EE659">
            <v>0</v>
          </cell>
        </row>
        <row r="660">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0</v>
          </cell>
          <cell r="CB660">
            <v>0</v>
          </cell>
          <cell r="CC660">
            <v>0</v>
          </cell>
          <cell r="CD660">
            <v>0</v>
          </cell>
          <cell r="CE660">
            <v>0</v>
          </cell>
          <cell r="CF660">
            <v>0</v>
          </cell>
          <cell r="CG660">
            <v>0</v>
          </cell>
          <cell r="CH660">
            <v>0</v>
          </cell>
          <cell r="CI660">
            <v>0</v>
          </cell>
          <cell r="CJ660">
            <v>0</v>
          </cell>
          <cell r="CK660">
            <v>0</v>
          </cell>
          <cell r="CL660">
            <v>0</v>
          </cell>
          <cell r="CM660">
            <v>0</v>
          </cell>
          <cell r="CN660">
            <v>0</v>
          </cell>
          <cell r="CO660">
            <v>0</v>
          </cell>
          <cell r="CP660">
            <v>0</v>
          </cell>
          <cell r="CQ660">
            <v>0</v>
          </cell>
          <cell r="CR660">
            <v>0</v>
          </cell>
          <cell r="CS660">
            <v>0</v>
          </cell>
          <cell r="CT660">
            <v>0</v>
          </cell>
          <cell r="CU660">
            <v>0</v>
          </cell>
          <cell r="CV660">
            <v>0</v>
          </cell>
          <cell r="CW660">
            <v>0</v>
          </cell>
          <cell r="CX660">
            <v>0</v>
          </cell>
          <cell r="CY660">
            <v>0</v>
          </cell>
          <cell r="CZ660">
            <v>0</v>
          </cell>
          <cell r="DA660">
            <v>0</v>
          </cell>
          <cell r="DB660">
            <v>0</v>
          </cell>
          <cell r="DC660">
            <v>0</v>
          </cell>
          <cell r="DD660">
            <v>0</v>
          </cell>
          <cell r="DE660">
            <v>0</v>
          </cell>
          <cell r="DF660">
            <v>0</v>
          </cell>
          <cell r="DG660">
            <v>0</v>
          </cell>
          <cell r="DH660">
            <v>0</v>
          </cell>
          <cell r="DI660">
            <v>0</v>
          </cell>
          <cell r="DJ660">
            <v>0</v>
          </cell>
          <cell r="DK660">
            <v>0</v>
          </cell>
          <cell r="DL660">
            <v>0</v>
          </cell>
          <cell r="DM660">
            <v>0</v>
          </cell>
          <cell r="DN660">
            <v>0</v>
          </cell>
          <cell r="DO660">
            <v>0</v>
          </cell>
          <cell r="DP660">
            <v>0</v>
          </cell>
          <cell r="DQ660">
            <v>0</v>
          </cell>
          <cell r="DR660">
            <v>0</v>
          </cell>
          <cell r="DS660">
            <v>0</v>
          </cell>
          <cell r="DT660">
            <v>0</v>
          </cell>
          <cell r="DU660">
            <v>0</v>
          </cell>
          <cell r="DV660">
            <v>0</v>
          </cell>
          <cell r="DW660">
            <v>0</v>
          </cell>
          <cell r="DX660">
            <v>0</v>
          </cell>
          <cell r="DY660">
            <v>0</v>
          </cell>
          <cell r="DZ660">
            <v>0</v>
          </cell>
          <cell r="EA660">
            <v>0</v>
          </cell>
          <cell r="EB660">
            <v>0</v>
          </cell>
          <cell r="EC660">
            <v>0</v>
          </cell>
          <cell r="ED660">
            <v>0</v>
          </cell>
          <cell r="EE660">
            <v>0</v>
          </cell>
        </row>
        <row r="661">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v>
          </cell>
          <cell r="CB661">
            <v>0</v>
          </cell>
          <cell r="CC661">
            <v>0</v>
          </cell>
          <cell r="CD661">
            <v>0</v>
          </cell>
          <cell r="CE661">
            <v>0</v>
          </cell>
          <cell r="CF661">
            <v>0</v>
          </cell>
          <cell r="CG661">
            <v>0</v>
          </cell>
          <cell r="CH661">
            <v>0</v>
          </cell>
          <cell r="CI661">
            <v>0</v>
          </cell>
          <cell r="CJ661">
            <v>0</v>
          </cell>
          <cell r="CK661">
            <v>0</v>
          </cell>
          <cell r="CL661">
            <v>0</v>
          </cell>
          <cell r="CM661">
            <v>0</v>
          </cell>
          <cell r="CN661">
            <v>0</v>
          </cell>
          <cell r="CO661">
            <v>0</v>
          </cell>
          <cell r="CP661">
            <v>0</v>
          </cell>
          <cell r="CQ661">
            <v>0</v>
          </cell>
          <cell r="CR661">
            <v>0</v>
          </cell>
          <cell r="CS661">
            <v>0</v>
          </cell>
          <cell r="CT661">
            <v>0</v>
          </cell>
          <cell r="CU661">
            <v>0</v>
          </cell>
          <cell r="CV661">
            <v>0</v>
          </cell>
          <cell r="CW661">
            <v>0</v>
          </cell>
          <cell r="CX661">
            <v>0</v>
          </cell>
          <cell r="CY661">
            <v>0</v>
          </cell>
          <cell r="CZ661">
            <v>0</v>
          </cell>
          <cell r="DA661">
            <v>0</v>
          </cell>
          <cell r="DB661">
            <v>0</v>
          </cell>
          <cell r="DC661">
            <v>0</v>
          </cell>
          <cell r="DD661">
            <v>0</v>
          </cell>
          <cell r="DE661">
            <v>0</v>
          </cell>
          <cell r="DF661">
            <v>0</v>
          </cell>
          <cell r="DG661">
            <v>0</v>
          </cell>
          <cell r="DH661">
            <v>0</v>
          </cell>
          <cell r="DI661">
            <v>0</v>
          </cell>
          <cell r="DJ661">
            <v>0</v>
          </cell>
          <cell r="DK661">
            <v>0</v>
          </cell>
          <cell r="DL661">
            <v>0</v>
          </cell>
          <cell r="DM661">
            <v>0</v>
          </cell>
          <cell r="DN661">
            <v>0</v>
          </cell>
          <cell r="DO661">
            <v>0</v>
          </cell>
          <cell r="DP661">
            <v>0</v>
          </cell>
          <cell r="DQ661">
            <v>0</v>
          </cell>
          <cell r="DR661">
            <v>0</v>
          </cell>
          <cell r="DS661">
            <v>0</v>
          </cell>
          <cell r="DT661">
            <v>0</v>
          </cell>
          <cell r="DU661">
            <v>0</v>
          </cell>
          <cell r="DV661">
            <v>0</v>
          </cell>
          <cell r="DW661">
            <v>0</v>
          </cell>
          <cell r="DX661">
            <v>0</v>
          </cell>
          <cell r="DY661">
            <v>0</v>
          </cell>
          <cell r="DZ661">
            <v>0</v>
          </cell>
          <cell r="EA661">
            <v>0</v>
          </cell>
          <cell r="EB661">
            <v>0</v>
          </cell>
          <cell r="EC661">
            <v>0</v>
          </cell>
          <cell r="ED661">
            <v>0</v>
          </cell>
          <cell r="EE661">
            <v>0</v>
          </cell>
        </row>
        <row r="662">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0</v>
          </cell>
          <cell r="CB662">
            <v>0</v>
          </cell>
          <cell r="CC662">
            <v>0</v>
          </cell>
          <cell r="CD662">
            <v>0</v>
          </cell>
          <cell r="CE662">
            <v>0</v>
          </cell>
          <cell r="CF662">
            <v>0</v>
          </cell>
          <cell r="CG662">
            <v>0</v>
          </cell>
          <cell r="CH662">
            <v>0</v>
          </cell>
          <cell r="CI662">
            <v>0</v>
          </cell>
          <cell r="CJ662">
            <v>0</v>
          </cell>
          <cell r="CK662">
            <v>0</v>
          </cell>
          <cell r="CL662">
            <v>0</v>
          </cell>
          <cell r="CM662">
            <v>0</v>
          </cell>
          <cell r="CN662">
            <v>0</v>
          </cell>
          <cell r="CO662">
            <v>0</v>
          </cell>
          <cell r="CP662">
            <v>0</v>
          </cell>
          <cell r="CQ662">
            <v>0</v>
          </cell>
          <cell r="CR662">
            <v>0</v>
          </cell>
          <cell r="CS662">
            <v>0</v>
          </cell>
          <cell r="CT662">
            <v>0</v>
          </cell>
          <cell r="CU662">
            <v>0</v>
          </cell>
          <cell r="CV662">
            <v>0</v>
          </cell>
          <cell r="CW662">
            <v>0</v>
          </cell>
          <cell r="CX662">
            <v>0</v>
          </cell>
          <cell r="CY662">
            <v>0</v>
          </cell>
          <cell r="CZ662">
            <v>0</v>
          </cell>
          <cell r="DA662">
            <v>0</v>
          </cell>
          <cell r="DB662">
            <v>0</v>
          </cell>
          <cell r="DC662">
            <v>0</v>
          </cell>
          <cell r="DD662">
            <v>0</v>
          </cell>
          <cell r="DE662">
            <v>0</v>
          </cell>
          <cell r="DF662">
            <v>0</v>
          </cell>
          <cell r="DG662">
            <v>0</v>
          </cell>
          <cell r="DH662">
            <v>0</v>
          </cell>
          <cell r="DI662">
            <v>0</v>
          </cell>
          <cell r="DJ662">
            <v>0</v>
          </cell>
          <cell r="DK662">
            <v>0</v>
          </cell>
          <cell r="DL662">
            <v>0</v>
          </cell>
          <cell r="DM662">
            <v>0</v>
          </cell>
          <cell r="DN662">
            <v>0</v>
          </cell>
          <cell r="DO662">
            <v>0</v>
          </cell>
          <cell r="DP662">
            <v>0</v>
          </cell>
          <cell r="DQ662">
            <v>0</v>
          </cell>
          <cell r="DR662">
            <v>0</v>
          </cell>
          <cell r="DS662">
            <v>0</v>
          </cell>
          <cell r="DT662">
            <v>0</v>
          </cell>
          <cell r="DU662">
            <v>0</v>
          </cell>
          <cell r="DV662">
            <v>0</v>
          </cell>
          <cell r="DW662">
            <v>0</v>
          </cell>
          <cell r="DX662">
            <v>0</v>
          </cell>
          <cell r="DY662">
            <v>0</v>
          </cell>
          <cell r="DZ662">
            <v>0</v>
          </cell>
          <cell r="EA662">
            <v>0</v>
          </cell>
          <cell r="EB662">
            <v>0</v>
          </cell>
          <cell r="EC662">
            <v>0</v>
          </cell>
          <cell r="ED662">
            <v>0</v>
          </cell>
        </row>
        <row r="663">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0</v>
          </cell>
          <cell r="CB663">
            <v>0</v>
          </cell>
          <cell r="CC663">
            <v>0</v>
          </cell>
          <cell r="CD663">
            <v>0</v>
          </cell>
          <cell r="CE663">
            <v>0</v>
          </cell>
          <cell r="CF663">
            <v>0</v>
          </cell>
          <cell r="CG663">
            <v>0</v>
          </cell>
          <cell r="CH663">
            <v>0</v>
          </cell>
          <cell r="CI663">
            <v>0</v>
          </cell>
          <cell r="CJ663">
            <v>0</v>
          </cell>
          <cell r="CK663">
            <v>0</v>
          </cell>
          <cell r="CL663">
            <v>0</v>
          </cell>
          <cell r="CM663">
            <v>0</v>
          </cell>
          <cell r="CN663">
            <v>0</v>
          </cell>
          <cell r="CO663">
            <v>0</v>
          </cell>
          <cell r="CP663">
            <v>0</v>
          </cell>
          <cell r="CQ663">
            <v>0</v>
          </cell>
          <cell r="CR663">
            <v>0</v>
          </cell>
          <cell r="CS663">
            <v>0</v>
          </cell>
          <cell r="CT663">
            <v>0</v>
          </cell>
          <cell r="CU663">
            <v>0</v>
          </cell>
          <cell r="CV663">
            <v>0</v>
          </cell>
          <cell r="CW663">
            <v>0</v>
          </cell>
          <cell r="CX663">
            <v>0</v>
          </cell>
          <cell r="CY663">
            <v>0</v>
          </cell>
          <cell r="CZ663">
            <v>0</v>
          </cell>
          <cell r="DA663">
            <v>0</v>
          </cell>
          <cell r="DB663">
            <v>0</v>
          </cell>
          <cell r="DC663">
            <v>0</v>
          </cell>
          <cell r="DD663">
            <v>0</v>
          </cell>
          <cell r="DE663">
            <v>0</v>
          </cell>
          <cell r="DF663">
            <v>0</v>
          </cell>
          <cell r="DG663">
            <v>0</v>
          </cell>
          <cell r="DH663">
            <v>0</v>
          </cell>
          <cell r="DI663">
            <v>0</v>
          </cell>
          <cell r="DJ663">
            <v>0</v>
          </cell>
          <cell r="DK663">
            <v>0</v>
          </cell>
          <cell r="DL663">
            <v>0</v>
          </cell>
          <cell r="DM663">
            <v>0</v>
          </cell>
          <cell r="DN663">
            <v>0</v>
          </cell>
          <cell r="DO663">
            <v>0</v>
          </cell>
          <cell r="DP663">
            <v>0</v>
          </cell>
          <cell r="DQ663">
            <v>0</v>
          </cell>
          <cell r="DR663">
            <v>0</v>
          </cell>
          <cell r="DS663">
            <v>0</v>
          </cell>
          <cell r="DT663">
            <v>0</v>
          </cell>
          <cell r="DU663">
            <v>0</v>
          </cell>
          <cell r="DV663">
            <v>0</v>
          </cell>
          <cell r="DW663">
            <v>0</v>
          </cell>
          <cell r="DX663">
            <v>0</v>
          </cell>
          <cell r="DY663">
            <v>0</v>
          </cell>
          <cell r="DZ663">
            <v>0</v>
          </cell>
          <cell r="EA663">
            <v>0</v>
          </cell>
          <cell r="EB663">
            <v>0</v>
          </cell>
          <cell r="EC663">
            <v>0</v>
          </cell>
          <cell r="ED663">
            <v>0</v>
          </cell>
        </row>
        <row r="664">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0</v>
          </cell>
          <cell r="CB664">
            <v>0</v>
          </cell>
          <cell r="CC664">
            <v>0</v>
          </cell>
          <cell r="CD664">
            <v>0</v>
          </cell>
          <cell r="CE664">
            <v>0</v>
          </cell>
          <cell r="CF664">
            <v>0</v>
          </cell>
          <cell r="CG664">
            <v>0</v>
          </cell>
          <cell r="CH664">
            <v>0</v>
          </cell>
          <cell r="CI664">
            <v>0</v>
          </cell>
          <cell r="CJ664">
            <v>0</v>
          </cell>
          <cell r="CK664">
            <v>0</v>
          </cell>
          <cell r="CL664">
            <v>0</v>
          </cell>
          <cell r="CM664">
            <v>0</v>
          </cell>
          <cell r="CN664">
            <v>0</v>
          </cell>
          <cell r="CO664">
            <v>0</v>
          </cell>
          <cell r="CP664">
            <v>0</v>
          </cell>
          <cell r="CQ664">
            <v>0</v>
          </cell>
          <cell r="CR664">
            <v>0</v>
          </cell>
          <cell r="CS664">
            <v>0</v>
          </cell>
          <cell r="CT664">
            <v>0</v>
          </cell>
          <cell r="CU664">
            <v>0</v>
          </cell>
          <cell r="CV664">
            <v>0</v>
          </cell>
          <cell r="CW664">
            <v>0</v>
          </cell>
          <cell r="CX664">
            <v>0</v>
          </cell>
          <cell r="CY664">
            <v>0</v>
          </cell>
          <cell r="CZ664">
            <v>0</v>
          </cell>
          <cell r="DA664">
            <v>0</v>
          </cell>
          <cell r="DB664">
            <v>0</v>
          </cell>
          <cell r="DC664">
            <v>0</v>
          </cell>
          <cell r="DD664">
            <v>0</v>
          </cell>
          <cell r="DE664">
            <v>0</v>
          </cell>
          <cell r="DF664">
            <v>0</v>
          </cell>
          <cell r="DG664">
            <v>0</v>
          </cell>
          <cell r="DH664">
            <v>0</v>
          </cell>
          <cell r="DI664">
            <v>0</v>
          </cell>
          <cell r="DJ664">
            <v>0</v>
          </cell>
          <cell r="DK664">
            <v>0</v>
          </cell>
          <cell r="DL664">
            <v>0</v>
          </cell>
          <cell r="DM664">
            <v>0</v>
          </cell>
          <cell r="DN664">
            <v>0</v>
          </cell>
          <cell r="DO664">
            <v>0</v>
          </cell>
          <cell r="DP664">
            <v>0</v>
          </cell>
          <cell r="DQ664">
            <v>0</v>
          </cell>
          <cell r="DR664">
            <v>0</v>
          </cell>
          <cell r="DS664">
            <v>0</v>
          </cell>
          <cell r="DT664">
            <v>0</v>
          </cell>
          <cell r="DU664">
            <v>0</v>
          </cell>
          <cell r="DV664">
            <v>0</v>
          </cell>
          <cell r="DW664">
            <v>0</v>
          </cell>
          <cell r="DX664">
            <v>0</v>
          </cell>
          <cell r="DY664">
            <v>0</v>
          </cell>
          <cell r="DZ664">
            <v>0</v>
          </cell>
          <cell r="EA664">
            <v>0</v>
          </cell>
          <cell r="EB664">
            <v>0</v>
          </cell>
          <cell r="EC664">
            <v>0</v>
          </cell>
          <cell r="ED664">
            <v>0</v>
          </cell>
          <cell r="EE664">
            <v>0</v>
          </cell>
        </row>
        <row r="665">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0</v>
          </cell>
          <cell r="CB665">
            <v>0</v>
          </cell>
          <cell r="CC665">
            <v>0</v>
          </cell>
          <cell r="CD665">
            <v>0</v>
          </cell>
          <cell r="CE665">
            <v>0</v>
          </cell>
          <cell r="CF665">
            <v>0</v>
          </cell>
          <cell r="CG665">
            <v>0</v>
          </cell>
          <cell r="CH665">
            <v>0</v>
          </cell>
          <cell r="CI665">
            <v>0</v>
          </cell>
          <cell r="CJ665">
            <v>0</v>
          </cell>
          <cell r="CK665">
            <v>0</v>
          </cell>
          <cell r="CL665">
            <v>0</v>
          </cell>
          <cell r="CM665">
            <v>0</v>
          </cell>
          <cell r="CN665">
            <v>0</v>
          </cell>
          <cell r="CO665">
            <v>0</v>
          </cell>
          <cell r="CP665">
            <v>0</v>
          </cell>
          <cell r="CQ665">
            <v>0</v>
          </cell>
          <cell r="CR665">
            <v>0</v>
          </cell>
          <cell r="CS665">
            <v>0</v>
          </cell>
          <cell r="CT665">
            <v>0</v>
          </cell>
          <cell r="CU665">
            <v>0</v>
          </cell>
          <cell r="CV665">
            <v>0</v>
          </cell>
          <cell r="CW665">
            <v>0</v>
          </cell>
          <cell r="CX665">
            <v>0</v>
          </cell>
          <cell r="CY665">
            <v>0</v>
          </cell>
          <cell r="CZ665">
            <v>0</v>
          </cell>
          <cell r="DA665">
            <v>0</v>
          </cell>
          <cell r="DB665">
            <v>0</v>
          </cell>
          <cell r="DC665">
            <v>0</v>
          </cell>
          <cell r="DD665">
            <v>0</v>
          </cell>
          <cell r="DE665">
            <v>0</v>
          </cell>
          <cell r="DF665">
            <v>0</v>
          </cell>
          <cell r="DG665">
            <v>0</v>
          </cell>
          <cell r="DH665">
            <v>0</v>
          </cell>
          <cell r="DI665">
            <v>0</v>
          </cell>
          <cell r="DJ665">
            <v>0</v>
          </cell>
          <cell r="DK665">
            <v>0</v>
          </cell>
          <cell r="DL665">
            <v>0</v>
          </cell>
          <cell r="DM665">
            <v>0</v>
          </cell>
          <cell r="DN665">
            <v>0</v>
          </cell>
          <cell r="DO665">
            <v>0</v>
          </cell>
          <cell r="DP665">
            <v>0</v>
          </cell>
          <cell r="DQ665">
            <v>0</v>
          </cell>
          <cell r="DR665">
            <v>0</v>
          </cell>
          <cell r="DS665">
            <v>0</v>
          </cell>
          <cell r="DT665">
            <v>0</v>
          </cell>
          <cell r="DU665">
            <v>0</v>
          </cell>
          <cell r="DV665">
            <v>0</v>
          </cell>
          <cell r="DW665">
            <v>0</v>
          </cell>
          <cell r="DX665">
            <v>0</v>
          </cell>
          <cell r="DY665">
            <v>0</v>
          </cell>
          <cell r="DZ665">
            <v>0</v>
          </cell>
          <cell r="EA665">
            <v>0</v>
          </cell>
          <cell r="EB665">
            <v>0</v>
          </cell>
          <cell r="EC665">
            <v>0</v>
          </cell>
          <cell r="ED665">
            <v>0</v>
          </cell>
          <cell r="EE665">
            <v>0</v>
          </cell>
        </row>
        <row r="666">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0</v>
          </cell>
          <cell r="CB666">
            <v>0</v>
          </cell>
          <cell r="CC666">
            <v>0</v>
          </cell>
          <cell r="CD666">
            <v>0</v>
          </cell>
          <cell r="CE666">
            <v>0</v>
          </cell>
          <cell r="CF666">
            <v>0</v>
          </cell>
          <cell r="CG666">
            <v>0</v>
          </cell>
          <cell r="CH666">
            <v>0</v>
          </cell>
          <cell r="CI666">
            <v>0</v>
          </cell>
          <cell r="CJ666">
            <v>0</v>
          </cell>
          <cell r="CK666">
            <v>0</v>
          </cell>
          <cell r="CL666">
            <v>0</v>
          </cell>
          <cell r="CM666">
            <v>0</v>
          </cell>
          <cell r="CN666">
            <v>0</v>
          </cell>
          <cell r="CO666">
            <v>0</v>
          </cell>
          <cell r="CP666">
            <v>0</v>
          </cell>
          <cell r="CQ666">
            <v>0</v>
          </cell>
          <cell r="CR666">
            <v>0</v>
          </cell>
          <cell r="CS666">
            <v>0</v>
          </cell>
          <cell r="CT666">
            <v>0</v>
          </cell>
          <cell r="CU666">
            <v>0</v>
          </cell>
          <cell r="CV666">
            <v>0</v>
          </cell>
          <cell r="CW666">
            <v>0</v>
          </cell>
          <cell r="CX666">
            <v>0</v>
          </cell>
          <cell r="CY666">
            <v>0</v>
          </cell>
          <cell r="CZ666">
            <v>0</v>
          </cell>
          <cell r="DA666">
            <v>0</v>
          </cell>
          <cell r="DB666">
            <v>0</v>
          </cell>
          <cell r="DC666">
            <v>0</v>
          </cell>
          <cell r="DD666">
            <v>0</v>
          </cell>
          <cell r="DE666">
            <v>0</v>
          </cell>
          <cell r="DF666">
            <v>0</v>
          </cell>
          <cell r="DG666">
            <v>0</v>
          </cell>
          <cell r="DH666">
            <v>0</v>
          </cell>
          <cell r="DI666">
            <v>0</v>
          </cell>
          <cell r="DJ666">
            <v>0</v>
          </cell>
          <cell r="DK666">
            <v>0</v>
          </cell>
          <cell r="DL666">
            <v>0</v>
          </cell>
          <cell r="DM666">
            <v>0</v>
          </cell>
          <cell r="DN666">
            <v>0</v>
          </cell>
          <cell r="DO666">
            <v>0</v>
          </cell>
          <cell r="DP666">
            <v>0</v>
          </cell>
          <cell r="DQ666">
            <v>0</v>
          </cell>
          <cell r="DR666">
            <v>0</v>
          </cell>
          <cell r="DS666">
            <v>0</v>
          </cell>
          <cell r="DT666">
            <v>0</v>
          </cell>
          <cell r="DU666">
            <v>0</v>
          </cell>
          <cell r="DV666">
            <v>0</v>
          </cell>
          <cell r="DW666">
            <v>0</v>
          </cell>
          <cell r="DX666">
            <v>0</v>
          </cell>
          <cell r="DY666">
            <v>0</v>
          </cell>
          <cell r="DZ666">
            <v>0</v>
          </cell>
          <cell r="EA666">
            <v>0</v>
          </cell>
          <cell r="EB666">
            <v>0</v>
          </cell>
          <cell r="EC666">
            <v>0</v>
          </cell>
          <cell r="ED666">
            <v>0</v>
          </cell>
          <cell r="EE666">
            <v>0</v>
          </cell>
        </row>
        <row r="667">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0</v>
          </cell>
          <cell r="CB667">
            <v>0</v>
          </cell>
          <cell r="CC667">
            <v>0</v>
          </cell>
          <cell r="CD667">
            <v>0</v>
          </cell>
          <cell r="CE667">
            <v>0</v>
          </cell>
          <cell r="CF667">
            <v>0</v>
          </cell>
          <cell r="CG667">
            <v>0</v>
          </cell>
          <cell r="CH667">
            <v>0</v>
          </cell>
          <cell r="CI667">
            <v>0</v>
          </cell>
          <cell r="CJ667">
            <v>0</v>
          </cell>
          <cell r="CK667">
            <v>0</v>
          </cell>
          <cell r="CL667">
            <v>0</v>
          </cell>
          <cell r="CM667">
            <v>0</v>
          </cell>
          <cell r="CN667">
            <v>0</v>
          </cell>
          <cell r="CO667">
            <v>0</v>
          </cell>
          <cell r="CP667">
            <v>0</v>
          </cell>
          <cell r="CQ667">
            <v>0</v>
          </cell>
          <cell r="CR667">
            <v>0</v>
          </cell>
          <cell r="CS667">
            <v>0</v>
          </cell>
          <cell r="CT667">
            <v>0</v>
          </cell>
          <cell r="CU667">
            <v>0</v>
          </cell>
          <cell r="CV667">
            <v>0</v>
          </cell>
          <cell r="CW667">
            <v>0</v>
          </cell>
          <cell r="CX667">
            <v>0</v>
          </cell>
          <cell r="CY667">
            <v>0</v>
          </cell>
          <cell r="CZ667">
            <v>0</v>
          </cell>
          <cell r="DA667">
            <v>0</v>
          </cell>
          <cell r="DB667">
            <v>0</v>
          </cell>
          <cell r="DC667">
            <v>0</v>
          </cell>
          <cell r="DD667">
            <v>0</v>
          </cell>
          <cell r="DE667">
            <v>0</v>
          </cell>
          <cell r="DF667">
            <v>0</v>
          </cell>
          <cell r="DG667">
            <v>0</v>
          </cell>
          <cell r="DH667">
            <v>0</v>
          </cell>
          <cell r="DI667">
            <v>0</v>
          </cell>
          <cell r="DJ667">
            <v>0</v>
          </cell>
          <cell r="DK667">
            <v>0</v>
          </cell>
          <cell r="DL667">
            <v>0</v>
          </cell>
          <cell r="DM667">
            <v>0</v>
          </cell>
          <cell r="DN667">
            <v>0</v>
          </cell>
          <cell r="DO667">
            <v>0</v>
          </cell>
          <cell r="DP667">
            <v>0</v>
          </cell>
          <cell r="DQ667">
            <v>0</v>
          </cell>
          <cell r="DR667">
            <v>0</v>
          </cell>
          <cell r="DS667">
            <v>0</v>
          </cell>
          <cell r="DT667">
            <v>0</v>
          </cell>
          <cell r="DU667">
            <v>0</v>
          </cell>
          <cell r="DV667">
            <v>0</v>
          </cell>
          <cell r="DW667">
            <v>0</v>
          </cell>
          <cell r="DX667">
            <v>0</v>
          </cell>
          <cell r="DY667">
            <v>0</v>
          </cell>
          <cell r="DZ667">
            <v>0</v>
          </cell>
          <cell r="EA667">
            <v>0</v>
          </cell>
          <cell r="EB667">
            <v>0</v>
          </cell>
          <cell r="EC667">
            <v>0</v>
          </cell>
          <cell r="ED667">
            <v>0</v>
          </cell>
          <cell r="EE667">
            <v>0</v>
          </cell>
        </row>
        <row r="668">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0</v>
          </cell>
          <cell r="CB668">
            <v>0</v>
          </cell>
          <cell r="CC668">
            <v>0</v>
          </cell>
          <cell r="CD668">
            <v>0</v>
          </cell>
          <cell r="CE668">
            <v>0</v>
          </cell>
          <cell r="CF668">
            <v>0</v>
          </cell>
          <cell r="CG668">
            <v>0</v>
          </cell>
          <cell r="CH668">
            <v>0</v>
          </cell>
          <cell r="CI668">
            <v>0</v>
          </cell>
          <cell r="CJ668">
            <v>0</v>
          </cell>
          <cell r="CK668">
            <v>0</v>
          </cell>
          <cell r="CL668">
            <v>0</v>
          </cell>
          <cell r="CM668">
            <v>0</v>
          </cell>
          <cell r="CN668">
            <v>0</v>
          </cell>
          <cell r="CO668">
            <v>0</v>
          </cell>
          <cell r="CP668">
            <v>0</v>
          </cell>
          <cell r="CQ668">
            <v>0</v>
          </cell>
          <cell r="CR668">
            <v>0</v>
          </cell>
          <cell r="CS668">
            <v>0</v>
          </cell>
          <cell r="CT668">
            <v>0</v>
          </cell>
          <cell r="CU668">
            <v>0</v>
          </cell>
          <cell r="CV668">
            <v>0</v>
          </cell>
          <cell r="CW668">
            <v>0</v>
          </cell>
          <cell r="CX668">
            <v>0</v>
          </cell>
          <cell r="CY668">
            <v>0</v>
          </cell>
          <cell r="CZ668">
            <v>0</v>
          </cell>
          <cell r="DA668">
            <v>0</v>
          </cell>
          <cell r="DB668">
            <v>0</v>
          </cell>
          <cell r="DC668">
            <v>0</v>
          </cell>
          <cell r="DD668">
            <v>0</v>
          </cell>
          <cell r="DE668">
            <v>0</v>
          </cell>
          <cell r="DF668">
            <v>0</v>
          </cell>
          <cell r="DG668">
            <v>0</v>
          </cell>
          <cell r="DH668">
            <v>0</v>
          </cell>
          <cell r="DI668">
            <v>0</v>
          </cell>
          <cell r="DJ668">
            <v>0</v>
          </cell>
          <cell r="DK668">
            <v>0</v>
          </cell>
          <cell r="DL668">
            <v>0</v>
          </cell>
          <cell r="DM668">
            <v>0</v>
          </cell>
          <cell r="DN668">
            <v>0</v>
          </cell>
          <cell r="DO668">
            <v>0</v>
          </cell>
          <cell r="DP668">
            <v>0</v>
          </cell>
          <cell r="DQ668">
            <v>0</v>
          </cell>
          <cell r="DR668">
            <v>0</v>
          </cell>
          <cell r="DS668">
            <v>0</v>
          </cell>
          <cell r="DT668">
            <v>0</v>
          </cell>
          <cell r="DU668">
            <v>0</v>
          </cell>
          <cell r="DV668">
            <v>0</v>
          </cell>
          <cell r="DW668">
            <v>0</v>
          </cell>
          <cell r="DX668">
            <v>0</v>
          </cell>
          <cell r="DY668">
            <v>0</v>
          </cell>
          <cell r="DZ668">
            <v>0</v>
          </cell>
          <cell r="EA668">
            <v>0</v>
          </cell>
          <cell r="EB668">
            <v>0</v>
          </cell>
          <cell r="EC668">
            <v>0</v>
          </cell>
          <cell r="ED668">
            <v>0</v>
          </cell>
          <cell r="EE668">
            <v>0</v>
          </cell>
        </row>
        <row r="669">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0</v>
          </cell>
          <cell r="CB669">
            <v>0</v>
          </cell>
          <cell r="CC669">
            <v>0</v>
          </cell>
          <cell r="CD669">
            <v>0</v>
          </cell>
          <cell r="CE669">
            <v>0</v>
          </cell>
          <cell r="CF669">
            <v>0</v>
          </cell>
          <cell r="CG669">
            <v>0</v>
          </cell>
          <cell r="CH669">
            <v>0</v>
          </cell>
          <cell r="CI669">
            <v>0</v>
          </cell>
          <cell r="CJ669">
            <v>0</v>
          </cell>
          <cell r="CK669">
            <v>0</v>
          </cell>
          <cell r="CL669">
            <v>0</v>
          </cell>
          <cell r="CM669">
            <v>0</v>
          </cell>
          <cell r="CN669">
            <v>0</v>
          </cell>
          <cell r="CO669">
            <v>0</v>
          </cell>
          <cell r="CP669">
            <v>0</v>
          </cell>
          <cell r="CQ669">
            <v>0</v>
          </cell>
          <cell r="CR669">
            <v>0</v>
          </cell>
          <cell r="CS669">
            <v>0</v>
          </cell>
          <cell r="CT669">
            <v>0</v>
          </cell>
          <cell r="CU669">
            <v>0</v>
          </cell>
          <cell r="CV669">
            <v>0</v>
          </cell>
          <cell r="CW669">
            <v>0</v>
          </cell>
          <cell r="CX669">
            <v>0</v>
          </cell>
          <cell r="CY669">
            <v>0</v>
          </cell>
          <cell r="CZ669">
            <v>0</v>
          </cell>
          <cell r="DA669">
            <v>0</v>
          </cell>
          <cell r="DB669">
            <v>0</v>
          </cell>
          <cell r="DC669">
            <v>0</v>
          </cell>
          <cell r="DD669">
            <v>0</v>
          </cell>
          <cell r="DE669">
            <v>0</v>
          </cell>
          <cell r="DF669">
            <v>0</v>
          </cell>
          <cell r="DG669">
            <v>0</v>
          </cell>
          <cell r="DH669">
            <v>0</v>
          </cell>
          <cell r="DI669">
            <v>0</v>
          </cell>
          <cell r="DJ669">
            <v>0</v>
          </cell>
          <cell r="DK669">
            <v>0</v>
          </cell>
          <cell r="DL669">
            <v>0</v>
          </cell>
          <cell r="DM669">
            <v>0</v>
          </cell>
          <cell r="DN669">
            <v>0</v>
          </cell>
          <cell r="DO669">
            <v>0</v>
          </cell>
          <cell r="DP669">
            <v>0</v>
          </cell>
          <cell r="DQ669">
            <v>0</v>
          </cell>
          <cell r="DR669">
            <v>0</v>
          </cell>
          <cell r="DS669">
            <v>0</v>
          </cell>
          <cell r="DT669">
            <v>0</v>
          </cell>
          <cell r="DU669">
            <v>0</v>
          </cell>
          <cell r="DV669">
            <v>0</v>
          </cell>
          <cell r="DW669">
            <v>0</v>
          </cell>
          <cell r="DX669">
            <v>0</v>
          </cell>
          <cell r="DY669">
            <v>0</v>
          </cell>
          <cell r="DZ669">
            <v>0</v>
          </cell>
          <cell r="EA669">
            <v>0</v>
          </cell>
          <cell r="EB669">
            <v>0</v>
          </cell>
          <cell r="EC669">
            <v>0</v>
          </cell>
          <cell r="ED669">
            <v>0</v>
          </cell>
          <cell r="EE669">
            <v>0</v>
          </cell>
        </row>
        <row r="670">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0</v>
          </cell>
          <cell r="CB670">
            <v>0</v>
          </cell>
          <cell r="CC670">
            <v>0</v>
          </cell>
          <cell r="CD670">
            <v>0</v>
          </cell>
          <cell r="CE670">
            <v>0</v>
          </cell>
          <cell r="CF670">
            <v>0</v>
          </cell>
          <cell r="CG670">
            <v>0</v>
          </cell>
          <cell r="CH670">
            <v>0</v>
          </cell>
          <cell r="CI670">
            <v>0</v>
          </cell>
          <cell r="CJ670">
            <v>0</v>
          </cell>
          <cell r="CK670">
            <v>0</v>
          </cell>
          <cell r="CL670">
            <v>0</v>
          </cell>
          <cell r="CM670">
            <v>0</v>
          </cell>
          <cell r="CN670">
            <v>0</v>
          </cell>
          <cell r="CO670">
            <v>0</v>
          </cell>
          <cell r="CP670">
            <v>0</v>
          </cell>
          <cell r="CQ670">
            <v>0</v>
          </cell>
          <cell r="CR670">
            <v>0</v>
          </cell>
          <cell r="CS670">
            <v>0</v>
          </cell>
          <cell r="CT670">
            <v>0</v>
          </cell>
          <cell r="CU670">
            <v>0</v>
          </cell>
          <cell r="CV670">
            <v>0</v>
          </cell>
          <cell r="CW670">
            <v>0</v>
          </cell>
          <cell r="CX670">
            <v>0</v>
          </cell>
          <cell r="CY670">
            <v>0</v>
          </cell>
          <cell r="CZ670">
            <v>0</v>
          </cell>
          <cell r="DA670">
            <v>0</v>
          </cell>
          <cell r="DB670">
            <v>0</v>
          </cell>
          <cell r="DC670">
            <v>0</v>
          </cell>
          <cell r="DD670">
            <v>0</v>
          </cell>
          <cell r="DE670">
            <v>0</v>
          </cell>
          <cell r="DF670">
            <v>0</v>
          </cell>
          <cell r="DG670">
            <v>0</v>
          </cell>
          <cell r="DH670">
            <v>0</v>
          </cell>
          <cell r="DI670">
            <v>0</v>
          </cell>
          <cell r="DJ670">
            <v>0</v>
          </cell>
          <cell r="DK670">
            <v>0</v>
          </cell>
          <cell r="DL670">
            <v>0</v>
          </cell>
          <cell r="DM670">
            <v>0</v>
          </cell>
          <cell r="DN670">
            <v>0</v>
          </cell>
          <cell r="DO670">
            <v>0</v>
          </cell>
          <cell r="DP670">
            <v>0</v>
          </cell>
          <cell r="DQ670">
            <v>0</v>
          </cell>
          <cell r="DR670">
            <v>0</v>
          </cell>
          <cell r="DS670">
            <v>0</v>
          </cell>
          <cell r="DT670">
            <v>0</v>
          </cell>
          <cell r="DU670">
            <v>0</v>
          </cell>
          <cell r="DV670">
            <v>0</v>
          </cell>
          <cell r="DW670">
            <v>0</v>
          </cell>
          <cell r="DX670">
            <v>0</v>
          </cell>
          <cell r="DY670">
            <v>0</v>
          </cell>
          <cell r="DZ670">
            <v>0</v>
          </cell>
          <cell r="EA670">
            <v>0</v>
          </cell>
          <cell r="EB670">
            <v>0</v>
          </cell>
          <cell r="EC670">
            <v>0</v>
          </cell>
          <cell r="ED670">
            <v>0</v>
          </cell>
          <cell r="EE670">
            <v>0</v>
          </cell>
        </row>
        <row r="671">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0</v>
          </cell>
          <cell r="CB671">
            <v>0</v>
          </cell>
          <cell r="CC671">
            <v>0</v>
          </cell>
          <cell r="CD671">
            <v>0</v>
          </cell>
          <cell r="CE671">
            <v>0</v>
          </cell>
          <cell r="CF671">
            <v>0</v>
          </cell>
          <cell r="CG671">
            <v>0</v>
          </cell>
          <cell r="CH671">
            <v>0</v>
          </cell>
          <cell r="CI671">
            <v>0</v>
          </cell>
          <cell r="CJ671">
            <v>0</v>
          </cell>
          <cell r="CK671">
            <v>0</v>
          </cell>
          <cell r="CL671">
            <v>0</v>
          </cell>
          <cell r="CM671">
            <v>0</v>
          </cell>
          <cell r="CN671">
            <v>0</v>
          </cell>
          <cell r="CO671">
            <v>0</v>
          </cell>
          <cell r="CP671">
            <v>0</v>
          </cell>
          <cell r="CQ671">
            <v>0</v>
          </cell>
          <cell r="CR671">
            <v>0</v>
          </cell>
          <cell r="CS671">
            <v>0</v>
          </cell>
          <cell r="CT671">
            <v>0</v>
          </cell>
          <cell r="CU671">
            <v>0</v>
          </cell>
          <cell r="CV671">
            <v>0</v>
          </cell>
          <cell r="CW671">
            <v>0</v>
          </cell>
          <cell r="CX671">
            <v>0</v>
          </cell>
          <cell r="CY671">
            <v>0</v>
          </cell>
          <cell r="CZ671">
            <v>0</v>
          </cell>
          <cell r="DA671">
            <v>0</v>
          </cell>
          <cell r="DB671">
            <v>0</v>
          </cell>
          <cell r="DC671">
            <v>0</v>
          </cell>
          <cell r="DD671">
            <v>0</v>
          </cell>
          <cell r="DE671">
            <v>0</v>
          </cell>
          <cell r="DF671">
            <v>0</v>
          </cell>
          <cell r="DG671">
            <v>0</v>
          </cell>
          <cell r="DH671">
            <v>0</v>
          </cell>
          <cell r="DI671">
            <v>0</v>
          </cell>
          <cell r="DJ671">
            <v>0</v>
          </cell>
          <cell r="DK671">
            <v>0</v>
          </cell>
          <cell r="DL671">
            <v>0</v>
          </cell>
          <cell r="DM671">
            <v>0</v>
          </cell>
          <cell r="DN671">
            <v>0</v>
          </cell>
          <cell r="DO671">
            <v>0</v>
          </cell>
          <cell r="DP671">
            <v>0</v>
          </cell>
          <cell r="DQ671">
            <v>0</v>
          </cell>
          <cell r="DR671">
            <v>0</v>
          </cell>
          <cell r="DS671">
            <v>0</v>
          </cell>
          <cell r="DT671">
            <v>0</v>
          </cell>
          <cell r="DU671">
            <v>0</v>
          </cell>
          <cell r="DV671">
            <v>0</v>
          </cell>
          <cell r="DW671">
            <v>0</v>
          </cell>
          <cell r="DX671">
            <v>0</v>
          </cell>
          <cell r="DY671">
            <v>0</v>
          </cell>
          <cell r="DZ671">
            <v>0</v>
          </cell>
          <cell r="EA671">
            <v>0</v>
          </cell>
          <cell r="EB671">
            <v>0</v>
          </cell>
          <cell r="EC671">
            <v>0</v>
          </cell>
          <cell r="ED671">
            <v>0</v>
          </cell>
          <cell r="EE671">
            <v>0</v>
          </cell>
        </row>
        <row r="672">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0</v>
          </cell>
          <cell r="CB672">
            <v>0</v>
          </cell>
          <cell r="CC672">
            <v>0</v>
          </cell>
          <cell r="CD672">
            <v>0</v>
          </cell>
          <cell r="CE672">
            <v>0</v>
          </cell>
          <cell r="CF672">
            <v>0</v>
          </cell>
          <cell r="CG672">
            <v>0</v>
          </cell>
          <cell r="CH672">
            <v>0</v>
          </cell>
          <cell r="CI672">
            <v>0</v>
          </cell>
          <cell r="CJ672">
            <v>0</v>
          </cell>
          <cell r="CK672">
            <v>0</v>
          </cell>
          <cell r="CL672">
            <v>0</v>
          </cell>
          <cell r="CM672">
            <v>0</v>
          </cell>
          <cell r="CN672">
            <v>0</v>
          </cell>
          <cell r="CO672">
            <v>0</v>
          </cell>
          <cell r="CP672">
            <v>0</v>
          </cell>
          <cell r="CQ672">
            <v>0</v>
          </cell>
          <cell r="CR672">
            <v>0</v>
          </cell>
          <cell r="CS672">
            <v>0</v>
          </cell>
          <cell r="CT672">
            <v>0</v>
          </cell>
          <cell r="CU672">
            <v>0</v>
          </cell>
          <cell r="CV672">
            <v>0</v>
          </cell>
          <cell r="CW672">
            <v>0</v>
          </cell>
          <cell r="CX672">
            <v>0</v>
          </cell>
          <cell r="CY672">
            <v>0</v>
          </cell>
          <cell r="CZ672">
            <v>0</v>
          </cell>
          <cell r="DA672">
            <v>0</v>
          </cell>
          <cell r="DB672">
            <v>0</v>
          </cell>
          <cell r="DC672">
            <v>0</v>
          </cell>
          <cell r="DD672">
            <v>0</v>
          </cell>
          <cell r="DE672">
            <v>0</v>
          </cell>
          <cell r="DF672">
            <v>0</v>
          </cell>
          <cell r="DG672">
            <v>0</v>
          </cell>
          <cell r="DH672">
            <v>0</v>
          </cell>
          <cell r="DI672">
            <v>0</v>
          </cell>
          <cell r="DJ672">
            <v>0</v>
          </cell>
          <cell r="DK672">
            <v>0</v>
          </cell>
          <cell r="DL672">
            <v>0</v>
          </cell>
          <cell r="DM672">
            <v>0</v>
          </cell>
          <cell r="DN672">
            <v>0</v>
          </cell>
          <cell r="DO672">
            <v>0</v>
          </cell>
          <cell r="DP672">
            <v>0</v>
          </cell>
          <cell r="DQ672">
            <v>0</v>
          </cell>
          <cell r="DR672">
            <v>0</v>
          </cell>
          <cell r="DS672">
            <v>0</v>
          </cell>
          <cell r="DT672">
            <v>0</v>
          </cell>
          <cell r="DU672">
            <v>0</v>
          </cell>
          <cell r="DV672">
            <v>0</v>
          </cell>
          <cell r="DW672">
            <v>0</v>
          </cell>
          <cell r="DX672">
            <v>0</v>
          </cell>
          <cell r="DY672">
            <v>0</v>
          </cell>
          <cell r="DZ672">
            <v>0</v>
          </cell>
          <cell r="EA672">
            <v>0</v>
          </cell>
          <cell r="EB672">
            <v>0</v>
          </cell>
          <cell r="EC672">
            <v>0</v>
          </cell>
          <cell r="ED672">
            <v>0</v>
          </cell>
          <cell r="EE672">
            <v>0</v>
          </cell>
        </row>
        <row r="673">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0</v>
          </cell>
          <cell r="CB673">
            <v>0</v>
          </cell>
          <cell r="CC673">
            <v>0</v>
          </cell>
          <cell r="CD673">
            <v>0</v>
          </cell>
          <cell r="CE673">
            <v>0</v>
          </cell>
          <cell r="CF673">
            <v>0</v>
          </cell>
          <cell r="CG673">
            <v>0</v>
          </cell>
          <cell r="CH673">
            <v>0</v>
          </cell>
          <cell r="CI673">
            <v>0</v>
          </cell>
          <cell r="CJ673">
            <v>0</v>
          </cell>
          <cell r="CK673">
            <v>0</v>
          </cell>
          <cell r="CL673">
            <v>0</v>
          </cell>
          <cell r="CM673">
            <v>0</v>
          </cell>
          <cell r="CN673">
            <v>0</v>
          </cell>
          <cell r="CO673">
            <v>0</v>
          </cell>
          <cell r="CP673">
            <v>0</v>
          </cell>
          <cell r="CQ673">
            <v>0</v>
          </cell>
          <cell r="CR673">
            <v>0</v>
          </cell>
          <cell r="CS673">
            <v>0</v>
          </cell>
          <cell r="CT673">
            <v>0</v>
          </cell>
          <cell r="CU673">
            <v>0</v>
          </cell>
          <cell r="CV673">
            <v>0</v>
          </cell>
          <cell r="CW673">
            <v>0</v>
          </cell>
          <cell r="CX673">
            <v>0</v>
          </cell>
          <cell r="CY673">
            <v>0</v>
          </cell>
          <cell r="CZ673">
            <v>0</v>
          </cell>
          <cell r="DA673">
            <v>0</v>
          </cell>
          <cell r="DB673">
            <v>0</v>
          </cell>
          <cell r="DC673">
            <v>0</v>
          </cell>
          <cell r="DD673">
            <v>0</v>
          </cell>
          <cell r="DE673">
            <v>0</v>
          </cell>
          <cell r="DF673">
            <v>0</v>
          </cell>
          <cell r="DG673">
            <v>0</v>
          </cell>
          <cell r="DH673">
            <v>0</v>
          </cell>
          <cell r="DI673">
            <v>0</v>
          </cell>
          <cell r="DJ673">
            <v>0</v>
          </cell>
          <cell r="DK673">
            <v>0</v>
          </cell>
          <cell r="DL673">
            <v>0</v>
          </cell>
          <cell r="DM673">
            <v>0</v>
          </cell>
          <cell r="DN673">
            <v>0</v>
          </cell>
          <cell r="DO673">
            <v>0</v>
          </cell>
          <cell r="DP673">
            <v>0</v>
          </cell>
          <cell r="DQ673">
            <v>0</v>
          </cell>
          <cell r="DR673">
            <v>0</v>
          </cell>
          <cell r="DS673">
            <v>0</v>
          </cell>
          <cell r="DT673">
            <v>0</v>
          </cell>
          <cell r="DU673">
            <v>0</v>
          </cell>
          <cell r="DV673">
            <v>0</v>
          </cell>
          <cell r="DW673">
            <v>0</v>
          </cell>
          <cell r="DX673">
            <v>0</v>
          </cell>
          <cell r="DY673">
            <v>0</v>
          </cell>
          <cell r="DZ673">
            <v>0</v>
          </cell>
          <cell r="EA673">
            <v>0</v>
          </cell>
          <cell r="EB673">
            <v>0</v>
          </cell>
          <cell r="EC673">
            <v>0</v>
          </cell>
          <cell r="ED673">
            <v>0</v>
          </cell>
          <cell r="EE673">
            <v>0</v>
          </cell>
        </row>
        <row r="674">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0</v>
          </cell>
          <cell r="CB674">
            <v>0</v>
          </cell>
          <cell r="CC674">
            <v>0</v>
          </cell>
          <cell r="CD674">
            <v>0</v>
          </cell>
          <cell r="CE674">
            <v>0</v>
          </cell>
          <cell r="CF674">
            <v>0</v>
          </cell>
          <cell r="CG674">
            <v>0</v>
          </cell>
          <cell r="CH674">
            <v>0</v>
          </cell>
          <cell r="CI674">
            <v>0</v>
          </cell>
          <cell r="CJ674">
            <v>0</v>
          </cell>
          <cell r="CK674">
            <v>0</v>
          </cell>
          <cell r="CL674">
            <v>0</v>
          </cell>
          <cell r="CM674">
            <v>0</v>
          </cell>
          <cell r="CN674">
            <v>0</v>
          </cell>
          <cell r="CO674">
            <v>0</v>
          </cell>
          <cell r="CP674">
            <v>0</v>
          </cell>
          <cell r="CQ674">
            <v>0</v>
          </cell>
          <cell r="CR674">
            <v>0</v>
          </cell>
          <cell r="CS674">
            <v>0</v>
          </cell>
          <cell r="CT674">
            <v>0</v>
          </cell>
          <cell r="CU674">
            <v>0</v>
          </cell>
          <cell r="CV674">
            <v>0</v>
          </cell>
          <cell r="CW674">
            <v>0</v>
          </cell>
          <cell r="CX674">
            <v>0</v>
          </cell>
          <cell r="CY674">
            <v>0</v>
          </cell>
          <cell r="CZ674">
            <v>0</v>
          </cell>
          <cell r="DA674">
            <v>0</v>
          </cell>
          <cell r="DB674">
            <v>0</v>
          </cell>
          <cell r="DC674">
            <v>0</v>
          </cell>
          <cell r="DD674">
            <v>0</v>
          </cell>
          <cell r="DE674">
            <v>0</v>
          </cell>
          <cell r="DF674">
            <v>0</v>
          </cell>
          <cell r="DG674">
            <v>0</v>
          </cell>
          <cell r="DH674">
            <v>0</v>
          </cell>
          <cell r="DI674">
            <v>0</v>
          </cell>
          <cell r="DJ674">
            <v>0</v>
          </cell>
          <cell r="DK674">
            <v>0</v>
          </cell>
          <cell r="DL674">
            <v>0</v>
          </cell>
          <cell r="DM674">
            <v>0</v>
          </cell>
          <cell r="DN674">
            <v>0</v>
          </cell>
          <cell r="DO674">
            <v>0</v>
          </cell>
          <cell r="DP674">
            <v>0</v>
          </cell>
          <cell r="DQ674">
            <v>0</v>
          </cell>
          <cell r="DR674">
            <v>0</v>
          </cell>
          <cell r="DS674">
            <v>0</v>
          </cell>
          <cell r="DT674">
            <v>0</v>
          </cell>
          <cell r="DU674">
            <v>0</v>
          </cell>
          <cell r="DV674">
            <v>0</v>
          </cell>
          <cell r="DW674">
            <v>0</v>
          </cell>
          <cell r="DX674">
            <v>0</v>
          </cell>
          <cell r="DY674">
            <v>0</v>
          </cell>
          <cell r="DZ674">
            <v>0</v>
          </cell>
          <cell r="EA674">
            <v>0</v>
          </cell>
          <cell r="EB674">
            <v>0</v>
          </cell>
          <cell r="EC674">
            <v>0</v>
          </cell>
          <cell r="ED674">
            <v>0</v>
          </cell>
          <cell r="EE674">
            <v>0</v>
          </cell>
        </row>
        <row r="675">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0</v>
          </cell>
          <cell r="CB675">
            <v>0</v>
          </cell>
          <cell r="CC675">
            <v>0</v>
          </cell>
          <cell r="CD675">
            <v>0</v>
          </cell>
          <cell r="CE675">
            <v>0</v>
          </cell>
          <cell r="CF675">
            <v>0</v>
          </cell>
          <cell r="CG675">
            <v>0</v>
          </cell>
          <cell r="CH675">
            <v>0</v>
          </cell>
          <cell r="CI675">
            <v>0</v>
          </cell>
          <cell r="CJ675">
            <v>0</v>
          </cell>
          <cell r="CK675">
            <v>0</v>
          </cell>
          <cell r="CL675">
            <v>0</v>
          </cell>
          <cell r="CM675">
            <v>0</v>
          </cell>
          <cell r="CN675">
            <v>0</v>
          </cell>
          <cell r="CO675">
            <v>0</v>
          </cell>
          <cell r="CP675">
            <v>0</v>
          </cell>
          <cell r="CQ675">
            <v>0</v>
          </cell>
          <cell r="CR675">
            <v>0</v>
          </cell>
          <cell r="CS675">
            <v>0</v>
          </cell>
          <cell r="CT675">
            <v>0</v>
          </cell>
          <cell r="CU675">
            <v>0</v>
          </cell>
          <cell r="CV675">
            <v>0</v>
          </cell>
          <cell r="CW675">
            <v>0</v>
          </cell>
          <cell r="CX675">
            <v>0</v>
          </cell>
          <cell r="CY675">
            <v>0</v>
          </cell>
          <cell r="CZ675">
            <v>0</v>
          </cell>
          <cell r="DA675">
            <v>0</v>
          </cell>
          <cell r="DB675">
            <v>0</v>
          </cell>
          <cell r="DC675">
            <v>0</v>
          </cell>
          <cell r="DD675">
            <v>0</v>
          </cell>
          <cell r="DE675">
            <v>0</v>
          </cell>
          <cell r="DF675">
            <v>0</v>
          </cell>
          <cell r="DG675">
            <v>0</v>
          </cell>
          <cell r="DH675">
            <v>0</v>
          </cell>
          <cell r="DI675">
            <v>0</v>
          </cell>
          <cell r="DJ675">
            <v>0</v>
          </cell>
          <cell r="DK675">
            <v>0</v>
          </cell>
          <cell r="DL675">
            <v>0</v>
          </cell>
          <cell r="DM675">
            <v>0</v>
          </cell>
          <cell r="DN675">
            <v>0</v>
          </cell>
          <cell r="DO675">
            <v>0</v>
          </cell>
          <cell r="DP675">
            <v>0</v>
          </cell>
          <cell r="DQ675">
            <v>0</v>
          </cell>
          <cell r="DR675">
            <v>0</v>
          </cell>
          <cell r="DS675">
            <v>0</v>
          </cell>
          <cell r="DT675">
            <v>0</v>
          </cell>
          <cell r="DU675">
            <v>0</v>
          </cell>
          <cell r="DV675">
            <v>0</v>
          </cell>
          <cell r="DW675">
            <v>0</v>
          </cell>
          <cell r="DX675">
            <v>0</v>
          </cell>
          <cell r="DY675">
            <v>0</v>
          </cell>
          <cell r="DZ675">
            <v>0</v>
          </cell>
          <cell r="EA675">
            <v>0</v>
          </cell>
          <cell r="EB675">
            <v>0</v>
          </cell>
          <cell r="EC675">
            <v>0</v>
          </cell>
          <cell r="ED675">
            <v>0</v>
          </cell>
          <cell r="EE675">
            <v>0</v>
          </cell>
        </row>
        <row r="676">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0</v>
          </cell>
          <cell r="CB676">
            <v>0</v>
          </cell>
          <cell r="CC676">
            <v>0</v>
          </cell>
          <cell r="CD676">
            <v>0</v>
          </cell>
          <cell r="CE676">
            <v>0</v>
          </cell>
          <cell r="CF676">
            <v>0</v>
          </cell>
          <cell r="CG676">
            <v>0</v>
          </cell>
          <cell r="CH676">
            <v>0</v>
          </cell>
          <cell r="CI676">
            <v>0</v>
          </cell>
          <cell r="CJ676">
            <v>0</v>
          </cell>
          <cell r="CK676">
            <v>0</v>
          </cell>
          <cell r="CL676">
            <v>0</v>
          </cell>
          <cell r="CM676">
            <v>0</v>
          </cell>
          <cell r="CN676">
            <v>0</v>
          </cell>
          <cell r="CO676">
            <v>0</v>
          </cell>
          <cell r="CP676">
            <v>0</v>
          </cell>
          <cell r="CQ676">
            <v>0</v>
          </cell>
          <cell r="CR676">
            <v>0</v>
          </cell>
          <cell r="CS676">
            <v>0</v>
          </cell>
          <cell r="CT676">
            <v>0</v>
          </cell>
          <cell r="CU676">
            <v>0</v>
          </cell>
          <cell r="CV676">
            <v>0</v>
          </cell>
          <cell r="CW676">
            <v>0</v>
          </cell>
          <cell r="CX676">
            <v>0</v>
          </cell>
          <cell r="CY676">
            <v>0</v>
          </cell>
          <cell r="CZ676">
            <v>0</v>
          </cell>
          <cell r="DA676">
            <v>0</v>
          </cell>
          <cell r="DB676">
            <v>0</v>
          </cell>
          <cell r="DC676">
            <v>0</v>
          </cell>
          <cell r="DD676">
            <v>0</v>
          </cell>
          <cell r="DE676">
            <v>0</v>
          </cell>
          <cell r="DF676">
            <v>0</v>
          </cell>
          <cell r="DG676">
            <v>0</v>
          </cell>
          <cell r="DH676">
            <v>0</v>
          </cell>
          <cell r="DI676">
            <v>0</v>
          </cell>
          <cell r="DJ676">
            <v>0</v>
          </cell>
          <cell r="DK676">
            <v>0</v>
          </cell>
          <cell r="DL676">
            <v>0</v>
          </cell>
          <cell r="DM676">
            <v>0</v>
          </cell>
          <cell r="DN676">
            <v>0</v>
          </cell>
          <cell r="DO676">
            <v>0</v>
          </cell>
          <cell r="DP676">
            <v>0</v>
          </cell>
          <cell r="DQ676">
            <v>0</v>
          </cell>
          <cell r="DR676">
            <v>0</v>
          </cell>
          <cell r="DS676">
            <v>0</v>
          </cell>
          <cell r="DT676">
            <v>0</v>
          </cell>
          <cell r="DU676">
            <v>0</v>
          </cell>
          <cell r="DV676">
            <v>0</v>
          </cell>
          <cell r="DW676">
            <v>0</v>
          </cell>
          <cell r="DX676">
            <v>0</v>
          </cell>
          <cell r="DY676">
            <v>0</v>
          </cell>
          <cell r="DZ676">
            <v>0</v>
          </cell>
          <cell r="EA676">
            <v>0</v>
          </cell>
          <cell r="EB676">
            <v>0</v>
          </cell>
          <cell r="EC676">
            <v>0</v>
          </cell>
          <cell r="ED676">
            <v>0</v>
          </cell>
          <cell r="EE676">
            <v>0</v>
          </cell>
        </row>
        <row r="677">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0</v>
          </cell>
          <cell r="CB677">
            <v>0</v>
          </cell>
          <cell r="CC677">
            <v>0</v>
          </cell>
          <cell r="CD677">
            <v>0</v>
          </cell>
          <cell r="CE677">
            <v>0</v>
          </cell>
          <cell r="CF677">
            <v>0</v>
          </cell>
          <cell r="CG677">
            <v>0</v>
          </cell>
          <cell r="CH677">
            <v>0</v>
          </cell>
          <cell r="CI677">
            <v>0</v>
          </cell>
          <cell r="CJ677">
            <v>0</v>
          </cell>
          <cell r="CK677">
            <v>0</v>
          </cell>
          <cell r="CL677">
            <v>0</v>
          </cell>
          <cell r="CM677">
            <v>0</v>
          </cell>
          <cell r="CN677">
            <v>0</v>
          </cell>
          <cell r="CO677">
            <v>0</v>
          </cell>
          <cell r="CP677">
            <v>0</v>
          </cell>
          <cell r="CQ677">
            <v>0</v>
          </cell>
          <cell r="CR677">
            <v>0</v>
          </cell>
          <cell r="CS677">
            <v>0</v>
          </cell>
          <cell r="CT677">
            <v>0</v>
          </cell>
          <cell r="CU677">
            <v>0</v>
          </cell>
          <cell r="CV677">
            <v>0</v>
          </cell>
          <cell r="CW677">
            <v>0</v>
          </cell>
          <cell r="CX677">
            <v>0</v>
          </cell>
          <cell r="CY677">
            <v>0</v>
          </cell>
          <cell r="CZ677">
            <v>0</v>
          </cell>
          <cell r="DA677">
            <v>0</v>
          </cell>
          <cell r="DB677">
            <v>0</v>
          </cell>
          <cell r="DC677">
            <v>0</v>
          </cell>
          <cell r="DD677">
            <v>0</v>
          </cell>
          <cell r="DE677">
            <v>0</v>
          </cell>
          <cell r="DF677">
            <v>0</v>
          </cell>
          <cell r="DG677">
            <v>0</v>
          </cell>
          <cell r="DH677">
            <v>0</v>
          </cell>
          <cell r="DI677">
            <v>0</v>
          </cell>
          <cell r="DJ677">
            <v>0</v>
          </cell>
          <cell r="DK677">
            <v>0</v>
          </cell>
          <cell r="DL677">
            <v>0</v>
          </cell>
          <cell r="DM677">
            <v>0</v>
          </cell>
          <cell r="DN677">
            <v>0</v>
          </cell>
          <cell r="DO677">
            <v>0</v>
          </cell>
          <cell r="DP677">
            <v>0</v>
          </cell>
          <cell r="DQ677">
            <v>0</v>
          </cell>
          <cell r="DR677">
            <v>0</v>
          </cell>
          <cell r="DS677">
            <v>0</v>
          </cell>
          <cell r="DT677">
            <v>0</v>
          </cell>
          <cell r="DU677">
            <v>0</v>
          </cell>
          <cell r="DV677">
            <v>0</v>
          </cell>
          <cell r="DW677">
            <v>0</v>
          </cell>
          <cell r="DX677">
            <v>0</v>
          </cell>
          <cell r="DY677">
            <v>0</v>
          </cell>
          <cell r="DZ677">
            <v>0</v>
          </cell>
          <cell r="EA677">
            <v>0</v>
          </cell>
          <cell r="EB677">
            <v>0</v>
          </cell>
          <cell r="EC677">
            <v>0</v>
          </cell>
          <cell r="ED677">
            <v>0</v>
          </cell>
          <cell r="EE677">
            <v>0</v>
          </cell>
        </row>
        <row r="678">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0</v>
          </cell>
          <cell r="CB678">
            <v>0</v>
          </cell>
          <cell r="CC678">
            <v>0</v>
          </cell>
          <cell r="CD678">
            <v>0</v>
          </cell>
          <cell r="CE678">
            <v>0</v>
          </cell>
          <cell r="CF678">
            <v>0</v>
          </cell>
          <cell r="CG678">
            <v>0</v>
          </cell>
          <cell r="CH678">
            <v>0</v>
          </cell>
          <cell r="CI678">
            <v>0</v>
          </cell>
          <cell r="CJ678">
            <v>0</v>
          </cell>
          <cell r="CK678">
            <v>0</v>
          </cell>
          <cell r="CL678">
            <v>0</v>
          </cell>
          <cell r="CM678">
            <v>0</v>
          </cell>
          <cell r="CN678">
            <v>0</v>
          </cell>
          <cell r="CO678">
            <v>0</v>
          </cell>
          <cell r="CP678">
            <v>0</v>
          </cell>
          <cell r="CQ678">
            <v>0</v>
          </cell>
          <cell r="CR678">
            <v>0</v>
          </cell>
          <cell r="CS678">
            <v>0</v>
          </cell>
          <cell r="CT678">
            <v>0</v>
          </cell>
          <cell r="CU678">
            <v>0</v>
          </cell>
          <cell r="CV678">
            <v>0</v>
          </cell>
          <cell r="CW678">
            <v>0</v>
          </cell>
          <cell r="CX678">
            <v>0</v>
          </cell>
          <cell r="CY678">
            <v>0</v>
          </cell>
          <cell r="CZ678">
            <v>0</v>
          </cell>
          <cell r="DA678">
            <v>0</v>
          </cell>
          <cell r="DB678">
            <v>0</v>
          </cell>
          <cell r="DC678">
            <v>0</v>
          </cell>
          <cell r="DD678">
            <v>0</v>
          </cell>
          <cell r="DE678">
            <v>0</v>
          </cell>
          <cell r="DF678">
            <v>0</v>
          </cell>
          <cell r="DG678">
            <v>0</v>
          </cell>
          <cell r="DH678">
            <v>0</v>
          </cell>
          <cell r="DI678">
            <v>0</v>
          </cell>
          <cell r="DJ678">
            <v>0</v>
          </cell>
          <cell r="DK678">
            <v>0</v>
          </cell>
          <cell r="DL678">
            <v>0</v>
          </cell>
          <cell r="DM678">
            <v>0</v>
          </cell>
          <cell r="DN678">
            <v>0</v>
          </cell>
          <cell r="DO678">
            <v>0</v>
          </cell>
          <cell r="DP678">
            <v>0</v>
          </cell>
          <cell r="DQ678">
            <v>0</v>
          </cell>
          <cell r="DR678">
            <v>0</v>
          </cell>
          <cell r="DS678">
            <v>0</v>
          </cell>
          <cell r="DT678">
            <v>0</v>
          </cell>
          <cell r="DU678">
            <v>0</v>
          </cell>
          <cell r="DV678">
            <v>0</v>
          </cell>
          <cell r="DW678">
            <v>0</v>
          </cell>
          <cell r="DX678">
            <v>0</v>
          </cell>
          <cell r="DY678">
            <v>0</v>
          </cell>
          <cell r="DZ678">
            <v>0</v>
          </cell>
          <cell r="EA678">
            <v>0</v>
          </cell>
          <cell r="EB678">
            <v>0</v>
          </cell>
          <cell r="EC678">
            <v>0</v>
          </cell>
          <cell r="ED678">
            <v>0</v>
          </cell>
          <cell r="EE678">
            <v>0</v>
          </cell>
        </row>
        <row r="679">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0</v>
          </cell>
          <cell r="CB679">
            <v>0</v>
          </cell>
          <cell r="CC679">
            <v>0</v>
          </cell>
          <cell r="CD679">
            <v>0</v>
          </cell>
          <cell r="CE679">
            <v>0</v>
          </cell>
          <cell r="CF679">
            <v>0</v>
          </cell>
          <cell r="CG679">
            <v>0</v>
          </cell>
          <cell r="CH679">
            <v>0</v>
          </cell>
          <cell r="CI679">
            <v>0</v>
          </cell>
          <cell r="CJ679">
            <v>0</v>
          </cell>
          <cell r="CK679">
            <v>0</v>
          </cell>
          <cell r="CL679">
            <v>0</v>
          </cell>
          <cell r="CM679">
            <v>0</v>
          </cell>
          <cell r="CN679">
            <v>0</v>
          </cell>
          <cell r="CO679">
            <v>0</v>
          </cell>
          <cell r="CP679">
            <v>0</v>
          </cell>
          <cell r="CQ679">
            <v>0</v>
          </cell>
          <cell r="CR679">
            <v>0</v>
          </cell>
          <cell r="CS679">
            <v>0</v>
          </cell>
          <cell r="CT679">
            <v>0</v>
          </cell>
          <cell r="CU679">
            <v>0</v>
          </cell>
          <cell r="CV679">
            <v>0</v>
          </cell>
          <cell r="CW679">
            <v>0</v>
          </cell>
          <cell r="CX679">
            <v>0</v>
          </cell>
          <cell r="CY679">
            <v>0</v>
          </cell>
          <cell r="CZ679">
            <v>0</v>
          </cell>
          <cell r="DA679">
            <v>0</v>
          </cell>
          <cell r="DB679">
            <v>0</v>
          </cell>
          <cell r="DC679">
            <v>0</v>
          </cell>
          <cell r="DD679">
            <v>0</v>
          </cell>
          <cell r="DE679">
            <v>0</v>
          </cell>
          <cell r="DF679">
            <v>0</v>
          </cell>
          <cell r="DG679">
            <v>0</v>
          </cell>
          <cell r="DH679">
            <v>0</v>
          </cell>
          <cell r="DI679">
            <v>0</v>
          </cell>
          <cell r="DJ679">
            <v>0</v>
          </cell>
          <cell r="DK679">
            <v>0</v>
          </cell>
          <cell r="DL679">
            <v>0</v>
          </cell>
          <cell r="DM679">
            <v>0</v>
          </cell>
          <cell r="DN679">
            <v>0</v>
          </cell>
          <cell r="DO679">
            <v>0</v>
          </cell>
          <cell r="DP679">
            <v>0</v>
          </cell>
          <cell r="DQ679">
            <v>0</v>
          </cell>
          <cell r="DR679">
            <v>0</v>
          </cell>
          <cell r="DS679">
            <v>0</v>
          </cell>
          <cell r="DT679">
            <v>0</v>
          </cell>
          <cell r="DU679">
            <v>0</v>
          </cell>
          <cell r="DV679">
            <v>0</v>
          </cell>
          <cell r="DW679">
            <v>0</v>
          </cell>
          <cell r="DX679">
            <v>0</v>
          </cell>
          <cell r="DY679">
            <v>0</v>
          </cell>
          <cell r="DZ679">
            <v>0</v>
          </cell>
          <cell r="EA679">
            <v>0</v>
          </cell>
          <cell r="EB679">
            <v>0</v>
          </cell>
          <cell r="EC679">
            <v>0</v>
          </cell>
          <cell r="ED679">
            <v>0</v>
          </cell>
          <cell r="EE679">
            <v>0</v>
          </cell>
        </row>
        <row r="680">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0</v>
          </cell>
          <cell r="CB680">
            <v>0</v>
          </cell>
          <cell r="CC680">
            <v>0</v>
          </cell>
          <cell r="CD680">
            <v>0</v>
          </cell>
          <cell r="CE680">
            <v>0</v>
          </cell>
          <cell r="CF680">
            <v>0</v>
          </cell>
          <cell r="CG680">
            <v>0</v>
          </cell>
          <cell r="CH680">
            <v>0</v>
          </cell>
          <cell r="CI680">
            <v>0</v>
          </cell>
          <cell r="CJ680">
            <v>0</v>
          </cell>
          <cell r="CK680">
            <v>0</v>
          </cell>
          <cell r="CL680">
            <v>0</v>
          </cell>
          <cell r="CM680">
            <v>0</v>
          </cell>
          <cell r="CN680">
            <v>0</v>
          </cell>
          <cell r="CO680">
            <v>0</v>
          </cell>
          <cell r="CP680">
            <v>0</v>
          </cell>
          <cell r="CQ680">
            <v>0</v>
          </cell>
          <cell r="CR680">
            <v>0</v>
          </cell>
          <cell r="CS680">
            <v>0</v>
          </cell>
          <cell r="CT680">
            <v>0</v>
          </cell>
          <cell r="CU680">
            <v>0</v>
          </cell>
          <cell r="CV680">
            <v>0</v>
          </cell>
          <cell r="CW680">
            <v>0</v>
          </cell>
          <cell r="CX680">
            <v>0</v>
          </cell>
          <cell r="CY680">
            <v>0</v>
          </cell>
          <cell r="CZ680">
            <v>0</v>
          </cell>
          <cell r="DA680">
            <v>0</v>
          </cell>
          <cell r="DB680">
            <v>0</v>
          </cell>
          <cell r="DC680">
            <v>0</v>
          </cell>
          <cell r="DD680">
            <v>0</v>
          </cell>
          <cell r="DE680">
            <v>0</v>
          </cell>
          <cell r="DF680">
            <v>0</v>
          </cell>
          <cell r="DG680">
            <v>0</v>
          </cell>
          <cell r="DH680">
            <v>0</v>
          </cell>
          <cell r="DI680">
            <v>0</v>
          </cell>
          <cell r="DJ680">
            <v>0</v>
          </cell>
          <cell r="DK680">
            <v>0</v>
          </cell>
          <cell r="DL680">
            <v>0</v>
          </cell>
          <cell r="DM680">
            <v>0</v>
          </cell>
          <cell r="DN680">
            <v>0</v>
          </cell>
          <cell r="DO680">
            <v>0</v>
          </cell>
          <cell r="DP680">
            <v>0</v>
          </cell>
          <cell r="DQ680">
            <v>0</v>
          </cell>
          <cell r="DR680">
            <v>0</v>
          </cell>
          <cell r="DS680">
            <v>0</v>
          </cell>
          <cell r="DT680">
            <v>0</v>
          </cell>
          <cell r="DU680">
            <v>0</v>
          </cell>
          <cell r="DV680">
            <v>0</v>
          </cell>
          <cell r="DW680">
            <v>0</v>
          </cell>
          <cell r="DX680">
            <v>0</v>
          </cell>
          <cell r="DY680">
            <v>0</v>
          </cell>
          <cell r="DZ680">
            <v>0</v>
          </cell>
          <cell r="EA680">
            <v>0</v>
          </cell>
          <cell r="EB680">
            <v>0</v>
          </cell>
          <cell r="EC680">
            <v>0</v>
          </cell>
          <cell r="ED680">
            <v>0</v>
          </cell>
          <cell r="EE680">
            <v>0</v>
          </cell>
        </row>
        <row r="681">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0</v>
          </cell>
          <cell r="CB681">
            <v>0</v>
          </cell>
          <cell r="CC681">
            <v>0</v>
          </cell>
          <cell r="CD681">
            <v>0</v>
          </cell>
          <cell r="CE681">
            <v>0</v>
          </cell>
          <cell r="CF681">
            <v>0</v>
          </cell>
          <cell r="CG681">
            <v>0</v>
          </cell>
          <cell r="CH681">
            <v>0</v>
          </cell>
          <cell r="CI681">
            <v>0</v>
          </cell>
          <cell r="CJ681">
            <v>0</v>
          </cell>
          <cell r="CK681">
            <v>0</v>
          </cell>
          <cell r="CL681">
            <v>0</v>
          </cell>
          <cell r="CM681">
            <v>0</v>
          </cell>
          <cell r="CN681">
            <v>0</v>
          </cell>
          <cell r="CO681">
            <v>0</v>
          </cell>
          <cell r="CP681">
            <v>0</v>
          </cell>
          <cell r="CQ681">
            <v>0</v>
          </cell>
          <cell r="CR681">
            <v>0</v>
          </cell>
          <cell r="CS681">
            <v>0</v>
          </cell>
          <cell r="CT681">
            <v>0</v>
          </cell>
          <cell r="CU681">
            <v>0</v>
          </cell>
          <cell r="CV681">
            <v>0</v>
          </cell>
          <cell r="CW681">
            <v>0</v>
          </cell>
          <cell r="CX681">
            <v>0</v>
          </cell>
          <cell r="CY681">
            <v>0</v>
          </cell>
          <cell r="CZ681">
            <v>0</v>
          </cell>
          <cell r="DA681">
            <v>0</v>
          </cell>
          <cell r="DB681">
            <v>0</v>
          </cell>
          <cell r="DC681">
            <v>0</v>
          </cell>
          <cell r="DD681">
            <v>0</v>
          </cell>
          <cell r="DE681">
            <v>0</v>
          </cell>
          <cell r="DF681">
            <v>0</v>
          </cell>
          <cell r="DG681">
            <v>0</v>
          </cell>
          <cell r="DH681">
            <v>0</v>
          </cell>
          <cell r="DI681">
            <v>0</v>
          </cell>
          <cell r="DJ681">
            <v>0</v>
          </cell>
          <cell r="DK681">
            <v>0</v>
          </cell>
          <cell r="DL681">
            <v>0</v>
          </cell>
          <cell r="DM681">
            <v>0</v>
          </cell>
          <cell r="DN681">
            <v>0</v>
          </cell>
          <cell r="DO681">
            <v>0</v>
          </cell>
          <cell r="DP681">
            <v>0</v>
          </cell>
          <cell r="DQ681">
            <v>0</v>
          </cell>
          <cell r="DR681">
            <v>0</v>
          </cell>
          <cell r="DS681">
            <v>0</v>
          </cell>
          <cell r="DT681">
            <v>0</v>
          </cell>
          <cell r="DU681">
            <v>0</v>
          </cell>
          <cell r="DV681">
            <v>0</v>
          </cell>
          <cell r="DW681">
            <v>0</v>
          </cell>
          <cell r="DX681">
            <v>0</v>
          </cell>
          <cell r="DY681">
            <v>0</v>
          </cell>
          <cell r="DZ681">
            <v>0</v>
          </cell>
          <cell r="EA681">
            <v>0</v>
          </cell>
          <cell r="EB681">
            <v>0</v>
          </cell>
          <cell r="EC681">
            <v>0</v>
          </cell>
          <cell r="ED681">
            <v>0</v>
          </cell>
          <cell r="EE681">
            <v>0</v>
          </cell>
        </row>
        <row r="682">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0</v>
          </cell>
          <cell r="CB682">
            <v>0</v>
          </cell>
          <cell r="CC682">
            <v>0</v>
          </cell>
          <cell r="CD682">
            <v>0</v>
          </cell>
          <cell r="CE682">
            <v>0</v>
          </cell>
          <cell r="CF682">
            <v>0</v>
          </cell>
          <cell r="CG682">
            <v>0</v>
          </cell>
          <cell r="CH682">
            <v>0</v>
          </cell>
          <cell r="CI682">
            <v>0</v>
          </cell>
          <cell r="CJ682">
            <v>0</v>
          </cell>
          <cell r="CK682">
            <v>0</v>
          </cell>
          <cell r="CL682">
            <v>0</v>
          </cell>
          <cell r="CM682">
            <v>0</v>
          </cell>
          <cell r="CN682">
            <v>0</v>
          </cell>
          <cell r="CO682">
            <v>0</v>
          </cell>
          <cell r="CP682">
            <v>0</v>
          </cell>
          <cell r="CQ682">
            <v>0</v>
          </cell>
          <cell r="CR682">
            <v>0</v>
          </cell>
          <cell r="CS682">
            <v>0</v>
          </cell>
          <cell r="CT682">
            <v>0</v>
          </cell>
          <cell r="CU682">
            <v>0</v>
          </cell>
          <cell r="CV682">
            <v>0</v>
          </cell>
          <cell r="CW682">
            <v>0</v>
          </cell>
          <cell r="CX682">
            <v>0</v>
          </cell>
          <cell r="CY682">
            <v>0</v>
          </cell>
          <cell r="CZ682">
            <v>0</v>
          </cell>
          <cell r="DA682">
            <v>0</v>
          </cell>
          <cell r="DB682">
            <v>0</v>
          </cell>
          <cell r="DC682">
            <v>0</v>
          </cell>
          <cell r="DD682">
            <v>0</v>
          </cell>
          <cell r="DE682">
            <v>0</v>
          </cell>
          <cell r="DF682">
            <v>0</v>
          </cell>
          <cell r="DG682">
            <v>0</v>
          </cell>
          <cell r="DH682">
            <v>0</v>
          </cell>
          <cell r="DI682">
            <v>0</v>
          </cell>
          <cell r="DJ682">
            <v>0</v>
          </cell>
          <cell r="DK682">
            <v>0</v>
          </cell>
          <cell r="DL682">
            <v>0</v>
          </cell>
          <cell r="DM682">
            <v>0</v>
          </cell>
          <cell r="DN682">
            <v>0</v>
          </cell>
          <cell r="DO682">
            <v>0</v>
          </cell>
          <cell r="DP682">
            <v>0</v>
          </cell>
          <cell r="DQ682">
            <v>0</v>
          </cell>
          <cell r="DR682">
            <v>0</v>
          </cell>
          <cell r="DS682">
            <v>0</v>
          </cell>
          <cell r="DT682">
            <v>0</v>
          </cell>
          <cell r="DU682">
            <v>0</v>
          </cell>
          <cell r="DV682">
            <v>0</v>
          </cell>
          <cell r="DW682">
            <v>0</v>
          </cell>
          <cell r="DX682">
            <v>0</v>
          </cell>
          <cell r="DY682">
            <v>0</v>
          </cell>
          <cell r="DZ682">
            <v>0</v>
          </cell>
          <cell r="EA682">
            <v>0</v>
          </cell>
          <cell r="EB682">
            <v>0</v>
          </cell>
          <cell r="EC682">
            <v>0</v>
          </cell>
          <cell r="ED682">
            <v>0</v>
          </cell>
          <cell r="EE682">
            <v>0</v>
          </cell>
        </row>
        <row r="683">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0</v>
          </cell>
          <cell r="CB683">
            <v>0</v>
          </cell>
          <cell r="CC683">
            <v>0</v>
          </cell>
          <cell r="CD683">
            <v>0</v>
          </cell>
          <cell r="CE683">
            <v>0</v>
          </cell>
          <cell r="CF683">
            <v>0</v>
          </cell>
          <cell r="CG683">
            <v>0</v>
          </cell>
          <cell r="CH683">
            <v>0</v>
          </cell>
          <cell r="CI683">
            <v>0</v>
          </cell>
          <cell r="CJ683">
            <v>0</v>
          </cell>
          <cell r="CK683">
            <v>0</v>
          </cell>
          <cell r="CL683">
            <v>0</v>
          </cell>
          <cell r="CM683">
            <v>0</v>
          </cell>
          <cell r="CN683">
            <v>0</v>
          </cell>
          <cell r="CO683">
            <v>0</v>
          </cell>
          <cell r="CP683">
            <v>0</v>
          </cell>
          <cell r="CQ683">
            <v>0</v>
          </cell>
          <cell r="CR683">
            <v>0</v>
          </cell>
          <cell r="CS683">
            <v>0</v>
          </cell>
          <cell r="CT683">
            <v>0</v>
          </cell>
          <cell r="CU683">
            <v>0</v>
          </cell>
          <cell r="CV683">
            <v>0</v>
          </cell>
          <cell r="CW683">
            <v>0</v>
          </cell>
          <cell r="CX683">
            <v>0</v>
          </cell>
          <cell r="CY683">
            <v>0</v>
          </cell>
          <cell r="CZ683">
            <v>0</v>
          </cell>
          <cell r="DA683">
            <v>0</v>
          </cell>
          <cell r="DB683">
            <v>0</v>
          </cell>
          <cell r="DC683">
            <v>0</v>
          </cell>
          <cell r="DD683">
            <v>0</v>
          </cell>
          <cell r="DE683">
            <v>0</v>
          </cell>
          <cell r="DF683">
            <v>0</v>
          </cell>
          <cell r="DG683">
            <v>0</v>
          </cell>
          <cell r="DH683">
            <v>0</v>
          </cell>
          <cell r="DI683">
            <v>0</v>
          </cell>
          <cell r="DJ683">
            <v>0</v>
          </cell>
          <cell r="DK683">
            <v>0</v>
          </cell>
          <cell r="DL683">
            <v>0</v>
          </cell>
          <cell r="DM683">
            <v>0</v>
          </cell>
          <cell r="DN683">
            <v>0</v>
          </cell>
          <cell r="DO683">
            <v>0</v>
          </cell>
          <cell r="DP683">
            <v>0</v>
          </cell>
          <cell r="DQ683">
            <v>0</v>
          </cell>
          <cell r="DR683">
            <v>0</v>
          </cell>
          <cell r="DS683">
            <v>0</v>
          </cell>
          <cell r="DT683">
            <v>0</v>
          </cell>
          <cell r="DU683">
            <v>0</v>
          </cell>
          <cell r="DV683">
            <v>0</v>
          </cell>
          <cell r="DW683">
            <v>0</v>
          </cell>
          <cell r="DX683">
            <v>0</v>
          </cell>
          <cell r="DY683">
            <v>0</v>
          </cell>
          <cell r="DZ683">
            <v>0</v>
          </cell>
          <cell r="EA683">
            <v>0</v>
          </cell>
          <cell r="EB683">
            <v>0</v>
          </cell>
          <cell r="EC683">
            <v>0</v>
          </cell>
          <cell r="ED683">
            <v>0</v>
          </cell>
          <cell r="EE683">
            <v>0</v>
          </cell>
        </row>
        <row r="684">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0</v>
          </cell>
          <cell r="CB684">
            <v>0</v>
          </cell>
          <cell r="CC684">
            <v>0</v>
          </cell>
          <cell r="CD684">
            <v>0</v>
          </cell>
          <cell r="CE684">
            <v>0</v>
          </cell>
          <cell r="CF684">
            <v>0</v>
          </cell>
          <cell r="CG684">
            <v>0</v>
          </cell>
          <cell r="CH684">
            <v>0</v>
          </cell>
          <cell r="CI684">
            <v>0</v>
          </cell>
          <cell r="CJ684">
            <v>0</v>
          </cell>
          <cell r="CK684">
            <v>0</v>
          </cell>
          <cell r="CL684">
            <v>0</v>
          </cell>
          <cell r="CM684">
            <v>0</v>
          </cell>
          <cell r="CN684">
            <v>0</v>
          </cell>
          <cell r="CO684">
            <v>0</v>
          </cell>
          <cell r="CP684">
            <v>0</v>
          </cell>
          <cell r="CQ684">
            <v>0</v>
          </cell>
          <cell r="CR684">
            <v>0</v>
          </cell>
          <cell r="CS684">
            <v>0</v>
          </cell>
          <cell r="CT684">
            <v>0</v>
          </cell>
          <cell r="CU684">
            <v>0</v>
          </cell>
          <cell r="CV684">
            <v>0</v>
          </cell>
          <cell r="CW684">
            <v>0</v>
          </cell>
          <cell r="CX684">
            <v>0</v>
          </cell>
          <cell r="CY684">
            <v>0</v>
          </cell>
          <cell r="CZ684">
            <v>0</v>
          </cell>
          <cell r="DA684">
            <v>0</v>
          </cell>
          <cell r="DB684">
            <v>0</v>
          </cell>
          <cell r="DC684">
            <v>0</v>
          </cell>
          <cell r="DD684">
            <v>0</v>
          </cell>
          <cell r="DE684">
            <v>0</v>
          </cell>
          <cell r="DF684">
            <v>0</v>
          </cell>
          <cell r="DG684">
            <v>0</v>
          </cell>
          <cell r="DH684">
            <v>0</v>
          </cell>
          <cell r="DI684">
            <v>0</v>
          </cell>
          <cell r="DJ684">
            <v>0</v>
          </cell>
          <cell r="DK684">
            <v>0</v>
          </cell>
          <cell r="DL684">
            <v>0</v>
          </cell>
          <cell r="DM684">
            <v>0</v>
          </cell>
          <cell r="DN684">
            <v>0</v>
          </cell>
          <cell r="DO684">
            <v>0</v>
          </cell>
          <cell r="DP684">
            <v>0</v>
          </cell>
          <cell r="DQ684">
            <v>0</v>
          </cell>
          <cell r="DR684">
            <v>0</v>
          </cell>
          <cell r="DS684">
            <v>0</v>
          </cell>
          <cell r="DT684">
            <v>0</v>
          </cell>
          <cell r="DU684">
            <v>0</v>
          </cell>
          <cell r="DV684">
            <v>0</v>
          </cell>
          <cell r="DW684">
            <v>0</v>
          </cell>
          <cell r="DX684">
            <v>0</v>
          </cell>
          <cell r="DY684">
            <v>0</v>
          </cell>
          <cell r="DZ684">
            <v>0</v>
          </cell>
          <cell r="EA684">
            <v>0</v>
          </cell>
          <cell r="EB684">
            <v>0</v>
          </cell>
          <cell r="EC684">
            <v>0</v>
          </cell>
          <cell r="ED684">
            <v>0</v>
          </cell>
          <cell r="EE684">
            <v>0</v>
          </cell>
        </row>
        <row r="685">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0</v>
          </cell>
          <cell r="CB685">
            <v>0</v>
          </cell>
          <cell r="CC685">
            <v>0</v>
          </cell>
          <cell r="CD685">
            <v>0</v>
          </cell>
          <cell r="CE685">
            <v>0</v>
          </cell>
          <cell r="CF685">
            <v>0</v>
          </cell>
          <cell r="CG685">
            <v>0</v>
          </cell>
          <cell r="CH685">
            <v>0</v>
          </cell>
          <cell r="CI685">
            <v>0</v>
          </cell>
          <cell r="CJ685">
            <v>0</v>
          </cell>
          <cell r="CK685">
            <v>0</v>
          </cell>
          <cell r="CL685">
            <v>0</v>
          </cell>
          <cell r="CM685">
            <v>0</v>
          </cell>
          <cell r="CN685">
            <v>0</v>
          </cell>
          <cell r="CO685">
            <v>0</v>
          </cell>
          <cell r="CP685">
            <v>0</v>
          </cell>
          <cell r="CQ685">
            <v>0</v>
          </cell>
          <cell r="CR685">
            <v>0</v>
          </cell>
          <cell r="CS685">
            <v>0</v>
          </cell>
          <cell r="CT685">
            <v>0</v>
          </cell>
          <cell r="CU685">
            <v>0</v>
          </cell>
          <cell r="CV685">
            <v>0</v>
          </cell>
          <cell r="CW685">
            <v>0</v>
          </cell>
          <cell r="CX685">
            <v>0</v>
          </cell>
          <cell r="CY685">
            <v>0</v>
          </cell>
          <cell r="CZ685">
            <v>0</v>
          </cell>
          <cell r="DA685">
            <v>0</v>
          </cell>
          <cell r="DB685">
            <v>0</v>
          </cell>
          <cell r="DC685">
            <v>0</v>
          </cell>
          <cell r="DD685">
            <v>0</v>
          </cell>
          <cell r="DE685">
            <v>0</v>
          </cell>
          <cell r="DF685">
            <v>0</v>
          </cell>
          <cell r="DG685">
            <v>0</v>
          </cell>
          <cell r="DH685">
            <v>0</v>
          </cell>
          <cell r="DI685">
            <v>0</v>
          </cell>
          <cell r="DJ685">
            <v>0</v>
          </cell>
          <cell r="DK685">
            <v>0</v>
          </cell>
          <cell r="DL685">
            <v>0</v>
          </cell>
          <cell r="DM685">
            <v>0</v>
          </cell>
          <cell r="DN685">
            <v>0</v>
          </cell>
          <cell r="DO685">
            <v>0</v>
          </cell>
          <cell r="DP685">
            <v>0</v>
          </cell>
          <cell r="DQ685">
            <v>0</v>
          </cell>
          <cell r="DR685">
            <v>0</v>
          </cell>
          <cell r="DS685">
            <v>0</v>
          </cell>
          <cell r="DT685">
            <v>0</v>
          </cell>
          <cell r="DU685">
            <v>0</v>
          </cell>
          <cell r="DV685">
            <v>0</v>
          </cell>
          <cell r="DW685">
            <v>0</v>
          </cell>
          <cell r="DX685">
            <v>0</v>
          </cell>
          <cell r="DY685">
            <v>0</v>
          </cell>
          <cell r="DZ685">
            <v>0</v>
          </cell>
          <cell r="EA685">
            <v>0</v>
          </cell>
          <cell r="EB685">
            <v>0</v>
          </cell>
          <cell r="EC685">
            <v>0</v>
          </cell>
          <cell r="ED685">
            <v>0</v>
          </cell>
          <cell r="EE685">
            <v>0</v>
          </cell>
        </row>
        <row r="686">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0</v>
          </cell>
          <cell r="CB686">
            <v>0</v>
          </cell>
          <cell r="CC686">
            <v>0</v>
          </cell>
          <cell r="CD686">
            <v>0</v>
          </cell>
          <cell r="CE686">
            <v>0</v>
          </cell>
          <cell r="CF686">
            <v>0</v>
          </cell>
          <cell r="CG686">
            <v>0</v>
          </cell>
          <cell r="CH686">
            <v>0</v>
          </cell>
          <cell r="CI686">
            <v>0</v>
          </cell>
          <cell r="CJ686">
            <v>0</v>
          </cell>
          <cell r="CK686">
            <v>0</v>
          </cell>
          <cell r="CL686">
            <v>0</v>
          </cell>
          <cell r="CM686">
            <v>0</v>
          </cell>
          <cell r="CN686">
            <v>0</v>
          </cell>
          <cell r="CO686">
            <v>0</v>
          </cell>
          <cell r="CP686">
            <v>0</v>
          </cell>
          <cell r="CQ686">
            <v>0</v>
          </cell>
          <cell r="CR686">
            <v>0</v>
          </cell>
          <cell r="CS686">
            <v>0</v>
          </cell>
          <cell r="CT686">
            <v>0</v>
          </cell>
          <cell r="CU686">
            <v>0</v>
          </cell>
          <cell r="CV686">
            <v>0</v>
          </cell>
          <cell r="CW686">
            <v>0</v>
          </cell>
          <cell r="CX686">
            <v>0</v>
          </cell>
          <cell r="CY686">
            <v>0</v>
          </cell>
          <cell r="CZ686">
            <v>0</v>
          </cell>
          <cell r="DA686">
            <v>0</v>
          </cell>
          <cell r="DB686">
            <v>0</v>
          </cell>
          <cell r="DC686">
            <v>0</v>
          </cell>
          <cell r="DD686">
            <v>0</v>
          </cell>
          <cell r="DE686">
            <v>0</v>
          </cell>
          <cell r="DF686">
            <v>0</v>
          </cell>
          <cell r="DG686">
            <v>0</v>
          </cell>
          <cell r="DH686">
            <v>0</v>
          </cell>
          <cell r="DI686">
            <v>0</v>
          </cell>
          <cell r="DJ686">
            <v>0</v>
          </cell>
          <cell r="DK686">
            <v>0</v>
          </cell>
          <cell r="DL686">
            <v>0</v>
          </cell>
          <cell r="DM686">
            <v>0</v>
          </cell>
          <cell r="DN686">
            <v>0</v>
          </cell>
          <cell r="DO686">
            <v>0</v>
          </cell>
          <cell r="DP686">
            <v>0</v>
          </cell>
          <cell r="DQ686">
            <v>0</v>
          </cell>
          <cell r="DR686">
            <v>0</v>
          </cell>
          <cell r="DS686">
            <v>0</v>
          </cell>
          <cell r="DT686">
            <v>0</v>
          </cell>
          <cell r="DU686">
            <v>0</v>
          </cell>
          <cell r="DV686">
            <v>0</v>
          </cell>
          <cell r="DW686">
            <v>0</v>
          </cell>
          <cell r="DX686">
            <v>0</v>
          </cell>
          <cell r="DY686">
            <v>0</v>
          </cell>
          <cell r="DZ686">
            <v>0</v>
          </cell>
          <cell r="EA686">
            <v>0</v>
          </cell>
          <cell r="EB686">
            <v>0</v>
          </cell>
          <cell r="EC686">
            <v>0</v>
          </cell>
          <cell r="ED686">
            <v>0</v>
          </cell>
          <cell r="EE686">
            <v>0</v>
          </cell>
        </row>
        <row r="687">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0</v>
          </cell>
          <cell r="CB687">
            <v>0</v>
          </cell>
          <cell r="CC687">
            <v>0</v>
          </cell>
          <cell r="CD687">
            <v>0</v>
          </cell>
          <cell r="CE687">
            <v>0</v>
          </cell>
          <cell r="CF687">
            <v>0</v>
          </cell>
          <cell r="CG687">
            <v>0</v>
          </cell>
          <cell r="CH687">
            <v>0</v>
          </cell>
          <cell r="CI687">
            <v>0</v>
          </cell>
          <cell r="CJ687">
            <v>0</v>
          </cell>
          <cell r="CK687">
            <v>0</v>
          </cell>
          <cell r="CL687">
            <v>0</v>
          </cell>
          <cell r="CM687">
            <v>0</v>
          </cell>
          <cell r="CN687">
            <v>0</v>
          </cell>
          <cell r="CO687">
            <v>0</v>
          </cell>
          <cell r="CP687">
            <v>0</v>
          </cell>
          <cell r="CQ687">
            <v>0</v>
          </cell>
          <cell r="CR687">
            <v>0</v>
          </cell>
          <cell r="CS687">
            <v>0</v>
          </cell>
          <cell r="CT687">
            <v>0</v>
          </cell>
          <cell r="CU687">
            <v>0</v>
          </cell>
          <cell r="CV687">
            <v>0</v>
          </cell>
          <cell r="CW687">
            <v>0</v>
          </cell>
          <cell r="CX687">
            <v>0</v>
          </cell>
          <cell r="CY687">
            <v>0</v>
          </cell>
          <cell r="CZ687">
            <v>0</v>
          </cell>
          <cell r="DA687">
            <v>0</v>
          </cell>
          <cell r="DB687">
            <v>0</v>
          </cell>
          <cell r="DC687">
            <v>0</v>
          </cell>
          <cell r="DD687">
            <v>0</v>
          </cell>
          <cell r="DE687">
            <v>0</v>
          </cell>
          <cell r="DF687">
            <v>0</v>
          </cell>
          <cell r="DG687">
            <v>0</v>
          </cell>
          <cell r="DH687">
            <v>0</v>
          </cell>
          <cell r="DI687">
            <v>0</v>
          </cell>
          <cell r="DJ687">
            <v>0</v>
          </cell>
          <cell r="DK687">
            <v>0</v>
          </cell>
          <cell r="DL687">
            <v>0</v>
          </cell>
          <cell r="DM687">
            <v>0</v>
          </cell>
          <cell r="DN687">
            <v>0</v>
          </cell>
          <cell r="DO687">
            <v>0</v>
          </cell>
          <cell r="DP687">
            <v>0</v>
          </cell>
          <cell r="DQ687">
            <v>0</v>
          </cell>
          <cell r="DR687">
            <v>0</v>
          </cell>
          <cell r="DS687">
            <v>0</v>
          </cell>
          <cell r="DT687">
            <v>0</v>
          </cell>
          <cell r="DU687">
            <v>0</v>
          </cell>
          <cell r="DV687">
            <v>0</v>
          </cell>
          <cell r="DW687">
            <v>0</v>
          </cell>
          <cell r="DX687">
            <v>0</v>
          </cell>
          <cell r="DY687">
            <v>0</v>
          </cell>
          <cell r="DZ687">
            <v>0</v>
          </cell>
          <cell r="EA687">
            <v>0</v>
          </cell>
          <cell r="EB687">
            <v>0</v>
          </cell>
          <cell r="EC687">
            <v>0</v>
          </cell>
          <cell r="ED687">
            <v>0</v>
          </cell>
          <cell r="EE687">
            <v>0</v>
          </cell>
        </row>
        <row r="688">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0</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cell r="DZ688">
            <v>0</v>
          </cell>
          <cell r="EA688">
            <v>0</v>
          </cell>
          <cell r="EB688">
            <v>0</v>
          </cell>
          <cell r="EC688">
            <v>0</v>
          </cell>
          <cell r="ED688">
            <v>0</v>
          </cell>
          <cell r="EE688">
            <v>0</v>
          </cell>
        </row>
        <row r="689">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0</v>
          </cell>
          <cell r="CB689">
            <v>0</v>
          </cell>
          <cell r="CC689">
            <v>0</v>
          </cell>
          <cell r="CD689">
            <v>0</v>
          </cell>
          <cell r="CE689">
            <v>0</v>
          </cell>
          <cell r="CF689">
            <v>0</v>
          </cell>
          <cell r="CG689">
            <v>0</v>
          </cell>
          <cell r="CH689">
            <v>0</v>
          </cell>
          <cell r="CI689">
            <v>0</v>
          </cell>
          <cell r="CJ689">
            <v>0</v>
          </cell>
          <cell r="CK689">
            <v>0</v>
          </cell>
          <cell r="CL689">
            <v>0</v>
          </cell>
          <cell r="CM689">
            <v>0</v>
          </cell>
          <cell r="CN689">
            <v>0</v>
          </cell>
          <cell r="CO689">
            <v>0</v>
          </cell>
          <cell r="CP689">
            <v>0</v>
          </cell>
          <cell r="CQ689">
            <v>0</v>
          </cell>
          <cell r="CR689">
            <v>0</v>
          </cell>
          <cell r="CS689">
            <v>0</v>
          </cell>
          <cell r="CT689">
            <v>0</v>
          </cell>
          <cell r="CU689">
            <v>0</v>
          </cell>
          <cell r="CV689">
            <v>0</v>
          </cell>
          <cell r="CW689">
            <v>0</v>
          </cell>
          <cell r="CX689">
            <v>0</v>
          </cell>
          <cell r="CY689">
            <v>0</v>
          </cell>
          <cell r="CZ689">
            <v>0</v>
          </cell>
          <cell r="DA689">
            <v>0</v>
          </cell>
          <cell r="DB689">
            <v>0</v>
          </cell>
          <cell r="DC689">
            <v>0</v>
          </cell>
          <cell r="DD689">
            <v>0</v>
          </cell>
          <cell r="DE689">
            <v>0</v>
          </cell>
          <cell r="DF689">
            <v>0</v>
          </cell>
          <cell r="DG689">
            <v>0</v>
          </cell>
          <cell r="DH689">
            <v>0</v>
          </cell>
          <cell r="DI689">
            <v>0</v>
          </cell>
          <cell r="DJ689">
            <v>0</v>
          </cell>
          <cell r="DK689">
            <v>0</v>
          </cell>
          <cell r="DL689">
            <v>0</v>
          </cell>
          <cell r="DM689">
            <v>0</v>
          </cell>
          <cell r="DN689">
            <v>0</v>
          </cell>
          <cell r="DO689">
            <v>0</v>
          </cell>
          <cell r="DP689">
            <v>0</v>
          </cell>
          <cell r="DQ689">
            <v>0</v>
          </cell>
          <cell r="DR689">
            <v>0</v>
          </cell>
          <cell r="DS689">
            <v>0</v>
          </cell>
          <cell r="DT689">
            <v>0</v>
          </cell>
          <cell r="DU689">
            <v>0</v>
          </cell>
          <cell r="DV689">
            <v>0</v>
          </cell>
          <cell r="DW689">
            <v>0</v>
          </cell>
          <cell r="DX689">
            <v>0</v>
          </cell>
          <cell r="DY689">
            <v>0</v>
          </cell>
          <cell r="DZ689">
            <v>0</v>
          </cell>
          <cell r="EA689">
            <v>0</v>
          </cell>
          <cell r="EB689">
            <v>0</v>
          </cell>
          <cell r="EC689">
            <v>0</v>
          </cell>
          <cell r="ED689">
            <v>0</v>
          </cell>
          <cell r="EE689">
            <v>0</v>
          </cell>
        </row>
        <row r="690">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0</v>
          </cell>
          <cell r="CB690">
            <v>0</v>
          </cell>
          <cell r="CC690">
            <v>0</v>
          </cell>
          <cell r="CD690">
            <v>0</v>
          </cell>
          <cell r="CE690">
            <v>0</v>
          </cell>
          <cell r="CF690">
            <v>0</v>
          </cell>
          <cell r="CG690">
            <v>0</v>
          </cell>
          <cell r="CH690">
            <v>0</v>
          </cell>
          <cell r="CI690">
            <v>0</v>
          </cell>
          <cell r="CJ690">
            <v>0</v>
          </cell>
          <cell r="CK690">
            <v>0</v>
          </cell>
          <cell r="CL690">
            <v>0</v>
          </cell>
          <cell r="CM690">
            <v>0</v>
          </cell>
          <cell r="CN690">
            <v>0</v>
          </cell>
          <cell r="CO690">
            <v>0</v>
          </cell>
          <cell r="CP690">
            <v>0</v>
          </cell>
          <cell r="CQ690">
            <v>0</v>
          </cell>
          <cell r="CR690">
            <v>0</v>
          </cell>
          <cell r="CS690">
            <v>0</v>
          </cell>
          <cell r="CT690">
            <v>0</v>
          </cell>
          <cell r="CU690">
            <v>0</v>
          </cell>
          <cell r="CV690">
            <v>0</v>
          </cell>
          <cell r="CW690">
            <v>0</v>
          </cell>
          <cell r="CX690">
            <v>0</v>
          </cell>
          <cell r="CY690">
            <v>0</v>
          </cell>
          <cell r="CZ690">
            <v>0</v>
          </cell>
          <cell r="DA690">
            <v>0</v>
          </cell>
          <cell r="DB690">
            <v>0</v>
          </cell>
          <cell r="DC690">
            <v>0</v>
          </cell>
          <cell r="DD690">
            <v>0</v>
          </cell>
          <cell r="DE690">
            <v>0</v>
          </cell>
          <cell r="DF690">
            <v>0</v>
          </cell>
          <cell r="DG690">
            <v>0</v>
          </cell>
          <cell r="DH690">
            <v>0</v>
          </cell>
          <cell r="DI690">
            <v>0</v>
          </cell>
          <cell r="DJ690">
            <v>0</v>
          </cell>
          <cell r="DK690">
            <v>0</v>
          </cell>
          <cell r="DL690">
            <v>0</v>
          </cell>
          <cell r="DM690">
            <v>0</v>
          </cell>
          <cell r="DN690">
            <v>0</v>
          </cell>
          <cell r="DO690">
            <v>0</v>
          </cell>
          <cell r="DP690">
            <v>0</v>
          </cell>
          <cell r="DQ690">
            <v>0</v>
          </cell>
          <cell r="DR690">
            <v>0</v>
          </cell>
          <cell r="DS690">
            <v>0</v>
          </cell>
          <cell r="DT690">
            <v>0</v>
          </cell>
          <cell r="DU690">
            <v>0</v>
          </cell>
          <cell r="DV690">
            <v>0</v>
          </cell>
          <cell r="DW690">
            <v>0</v>
          </cell>
          <cell r="DX690">
            <v>0</v>
          </cell>
          <cell r="DY690">
            <v>0</v>
          </cell>
          <cell r="DZ690">
            <v>0</v>
          </cell>
          <cell r="EA690">
            <v>0</v>
          </cell>
          <cell r="EB690">
            <v>0</v>
          </cell>
          <cell r="EC690">
            <v>0</v>
          </cell>
          <cell r="ED690">
            <v>0</v>
          </cell>
          <cell r="EE690">
            <v>0</v>
          </cell>
        </row>
        <row r="691">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0</v>
          </cell>
          <cell r="CB691">
            <v>0</v>
          </cell>
          <cell r="CC691">
            <v>0</v>
          </cell>
          <cell r="CD691">
            <v>0</v>
          </cell>
          <cell r="CE691">
            <v>0</v>
          </cell>
          <cell r="CF691">
            <v>0</v>
          </cell>
          <cell r="CG691">
            <v>0</v>
          </cell>
          <cell r="CH691">
            <v>0</v>
          </cell>
          <cell r="CI691">
            <v>0</v>
          </cell>
          <cell r="CJ691">
            <v>0</v>
          </cell>
          <cell r="CK691">
            <v>0</v>
          </cell>
          <cell r="CL691">
            <v>0</v>
          </cell>
          <cell r="CM691">
            <v>0</v>
          </cell>
          <cell r="CN691">
            <v>0</v>
          </cell>
          <cell r="CO691">
            <v>0</v>
          </cell>
          <cell r="CP691">
            <v>0</v>
          </cell>
          <cell r="CQ691">
            <v>0</v>
          </cell>
          <cell r="CR691">
            <v>0</v>
          </cell>
          <cell r="CS691">
            <v>0</v>
          </cell>
          <cell r="CT691">
            <v>0</v>
          </cell>
          <cell r="CU691">
            <v>0</v>
          </cell>
          <cell r="CV691">
            <v>0</v>
          </cell>
          <cell r="CW691">
            <v>0</v>
          </cell>
          <cell r="CX691">
            <v>0</v>
          </cell>
          <cell r="CY691">
            <v>0</v>
          </cell>
          <cell r="CZ691">
            <v>0</v>
          </cell>
          <cell r="DA691">
            <v>0</v>
          </cell>
          <cell r="DB691">
            <v>0</v>
          </cell>
          <cell r="DC691">
            <v>0</v>
          </cell>
          <cell r="DD691">
            <v>0</v>
          </cell>
          <cell r="DE691">
            <v>0</v>
          </cell>
          <cell r="DF691">
            <v>0</v>
          </cell>
          <cell r="DG691">
            <v>0</v>
          </cell>
          <cell r="DH691">
            <v>0</v>
          </cell>
          <cell r="DI691">
            <v>0</v>
          </cell>
          <cell r="DJ691">
            <v>0</v>
          </cell>
          <cell r="DK691">
            <v>0</v>
          </cell>
          <cell r="DL691">
            <v>0</v>
          </cell>
          <cell r="DM691">
            <v>0</v>
          </cell>
          <cell r="DN691">
            <v>0</v>
          </cell>
          <cell r="DO691">
            <v>0</v>
          </cell>
          <cell r="DP691">
            <v>0</v>
          </cell>
          <cell r="DQ691">
            <v>0</v>
          </cell>
          <cell r="DR691">
            <v>0</v>
          </cell>
          <cell r="DS691">
            <v>0</v>
          </cell>
          <cell r="DT691">
            <v>0</v>
          </cell>
          <cell r="DU691">
            <v>0</v>
          </cell>
          <cell r="DV691">
            <v>0</v>
          </cell>
          <cell r="DW691">
            <v>0</v>
          </cell>
          <cell r="DX691">
            <v>0</v>
          </cell>
          <cell r="DY691">
            <v>0</v>
          </cell>
          <cell r="DZ691">
            <v>0</v>
          </cell>
          <cell r="EA691">
            <v>0</v>
          </cell>
          <cell r="EB691">
            <v>0</v>
          </cell>
          <cell r="EC691">
            <v>0</v>
          </cell>
          <cell r="ED691">
            <v>0</v>
          </cell>
          <cell r="EE691">
            <v>0</v>
          </cell>
        </row>
        <row r="692">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0</v>
          </cell>
          <cell r="CB692">
            <v>0</v>
          </cell>
          <cell r="CC692">
            <v>0</v>
          </cell>
          <cell r="CD692">
            <v>0</v>
          </cell>
          <cell r="CE692">
            <v>0</v>
          </cell>
          <cell r="CF692">
            <v>0</v>
          </cell>
          <cell r="CG692">
            <v>0</v>
          </cell>
          <cell r="CH692">
            <v>0</v>
          </cell>
          <cell r="CI692">
            <v>0</v>
          </cell>
          <cell r="CJ692">
            <v>0</v>
          </cell>
          <cell r="CK692">
            <v>0</v>
          </cell>
          <cell r="CL692">
            <v>0</v>
          </cell>
          <cell r="CM692">
            <v>0</v>
          </cell>
          <cell r="CN692">
            <v>0</v>
          </cell>
          <cell r="CO692">
            <v>0</v>
          </cell>
          <cell r="CP692">
            <v>0</v>
          </cell>
          <cell r="CQ692">
            <v>0</v>
          </cell>
          <cell r="CR692">
            <v>0</v>
          </cell>
          <cell r="CS692">
            <v>0</v>
          </cell>
          <cell r="CT692">
            <v>0</v>
          </cell>
          <cell r="CU692">
            <v>0</v>
          </cell>
          <cell r="CV692">
            <v>0</v>
          </cell>
          <cell r="CW692">
            <v>0</v>
          </cell>
          <cell r="CX692">
            <v>0</v>
          </cell>
          <cell r="CY692">
            <v>0</v>
          </cell>
          <cell r="CZ692">
            <v>0</v>
          </cell>
          <cell r="DA692">
            <v>0</v>
          </cell>
          <cell r="DB692">
            <v>0</v>
          </cell>
          <cell r="DC692">
            <v>0</v>
          </cell>
          <cell r="DD692">
            <v>0</v>
          </cell>
          <cell r="DE692">
            <v>0</v>
          </cell>
          <cell r="DF692">
            <v>0</v>
          </cell>
          <cell r="DG692">
            <v>0</v>
          </cell>
          <cell r="DH692">
            <v>0</v>
          </cell>
          <cell r="DI692">
            <v>0</v>
          </cell>
          <cell r="DJ692">
            <v>0</v>
          </cell>
          <cell r="DK692">
            <v>0</v>
          </cell>
          <cell r="DL692">
            <v>0</v>
          </cell>
          <cell r="DM692">
            <v>0</v>
          </cell>
          <cell r="DN692">
            <v>0</v>
          </cell>
          <cell r="DO692">
            <v>0</v>
          </cell>
          <cell r="DP692">
            <v>0</v>
          </cell>
          <cell r="DQ692">
            <v>0</v>
          </cell>
          <cell r="DR692">
            <v>0</v>
          </cell>
          <cell r="DS692">
            <v>0</v>
          </cell>
          <cell r="DT692">
            <v>0</v>
          </cell>
          <cell r="DU692">
            <v>0</v>
          </cell>
          <cell r="DV692">
            <v>0</v>
          </cell>
          <cell r="DW692">
            <v>0</v>
          </cell>
          <cell r="DX692">
            <v>0</v>
          </cell>
          <cell r="DY692">
            <v>0</v>
          </cell>
          <cell r="DZ692">
            <v>0</v>
          </cell>
          <cell r="EA692">
            <v>0</v>
          </cell>
          <cell r="EB692">
            <v>0</v>
          </cell>
          <cell r="EC692">
            <v>0</v>
          </cell>
          <cell r="ED692">
            <v>0</v>
          </cell>
          <cell r="EE692">
            <v>0</v>
          </cell>
        </row>
        <row r="693">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0</v>
          </cell>
          <cell r="CB693">
            <v>0</v>
          </cell>
          <cell r="CC693">
            <v>0</v>
          </cell>
          <cell r="CD693">
            <v>0</v>
          </cell>
          <cell r="CE693">
            <v>0</v>
          </cell>
          <cell r="CF693">
            <v>0</v>
          </cell>
          <cell r="CG693">
            <v>0</v>
          </cell>
          <cell r="CH693">
            <v>0</v>
          </cell>
          <cell r="CI693">
            <v>0</v>
          </cell>
          <cell r="CJ693">
            <v>0</v>
          </cell>
          <cell r="CK693">
            <v>0</v>
          </cell>
          <cell r="CL693">
            <v>0</v>
          </cell>
          <cell r="CM693">
            <v>0</v>
          </cell>
          <cell r="CN693">
            <v>0</v>
          </cell>
          <cell r="CO693">
            <v>0</v>
          </cell>
          <cell r="CP693">
            <v>0</v>
          </cell>
          <cell r="CQ693">
            <v>0</v>
          </cell>
          <cell r="CR693">
            <v>0</v>
          </cell>
          <cell r="CS693">
            <v>0</v>
          </cell>
          <cell r="CT693">
            <v>0</v>
          </cell>
          <cell r="CU693">
            <v>0</v>
          </cell>
          <cell r="CV693">
            <v>0</v>
          </cell>
          <cell r="CW693">
            <v>0</v>
          </cell>
          <cell r="CX693">
            <v>0</v>
          </cell>
          <cell r="CY693">
            <v>0</v>
          </cell>
          <cell r="CZ693">
            <v>0</v>
          </cell>
          <cell r="DA693">
            <v>0</v>
          </cell>
          <cell r="DB693">
            <v>0</v>
          </cell>
          <cell r="DC693">
            <v>0</v>
          </cell>
          <cell r="DD693">
            <v>0</v>
          </cell>
          <cell r="DE693">
            <v>0</v>
          </cell>
          <cell r="DF693">
            <v>0</v>
          </cell>
          <cell r="DG693">
            <v>0</v>
          </cell>
          <cell r="DH693">
            <v>0</v>
          </cell>
          <cell r="DI693">
            <v>0</v>
          </cell>
          <cell r="DJ693">
            <v>0</v>
          </cell>
          <cell r="DK693">
            <v>0</v>
          </cell>
          <cell r="DL693">
            <v>0</v>
          </cell>
          <cell r="DM693">
            <v>0</v>
          </cell>
          <cell r="DN693">
            <v>0</v>
          </cell>
          <cell r="DO693">
            <v>0</v>
          </cell>
          <cell r="DP693">
            <v>0</v>
          </cell>
          <cell r="DQ693">
            <v>0</v>
          </cell>
          <cell r="DR693">
            <v>0</v>
          </cell>
          <cell r="DS693">
            <v>0</v>
          </cell>
          <cell r="DT693">
            <v>0</v>
          </cell>
          <cell r="DU693">
            <v>0</v>
          </cell>
          <cell r="DV693">
            <v>0</v>
          </cell>
          <cell r="DW693">
            <v>0</v>
          </cell>
          <cell r="DX693">
            <v>0</v>
          </cell>
          <cell r="DY693">
            <v>0</v>
          </cell>
          <cell r="DZ693">
            <v>0</v>
          </cell>
          <cell r="EA693">
            <v>0</v>
          </cell>
          <cell r="EB693">
            <v>0</v>
          </cell>
          <cell r="EC693">
            <v>0</v>
          </cell>
          <cell r="ED693">
            <v>0</v>
          </cell>
          <cell r="EE693">
            <v>0</v>
          </cell>
        </row>
        <row r="694">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0</v>
          </cell>
          <cell r="CB694">
            <v>0</v>
          </cell>
          <cell r="CC694">
            <v>0</v>
          </cell>
          <cell r="CD694">
            <v>0</v>
          </cell>
          <cell r="CE694">
            <v>0</v>
          </cell>
          <cell r="CF694">
            <v>0</v>
          </cell>
          <cell r="CG694">
            <v>0</v>
          </cell>
          <cell r="CH694">
            <v>0</v>
          </cell>
          <cell r="CI694">
            <v>0</v>
          </cell>
          <cell r="CJ694">
            <v>0</v>
          </cell>
          <cell r="CK694">
            <v>0</v>
          </cell>
          <cell r="CL694">
            <v>0</v>
          </cell>
          <cell r="CM694">
            <v>0</v>
          </cell>
          <cell r="CN694">
            <v>0</v>
          </cell>
          <cell r="CO694">
            <v>0</v>
          </cell>
          <cell r="CP694">
            <v>0</v>
          </cell>
          <cell r="CQ694">
            <v>0</v>
          </cell>
          <cell r="CR694">
            <v>0</v>
          </cell>
          <cell r="CS694">
            <v>0</v>
          </cell>
          <cell r="CT694">
            <v>0</v>
          </cell>
          <cell r="CU694">
            <v>0</v>
          </cell>
          <cell r="CV694">
            <v>0</v>
          </cell>
          <cell r="CW694">
            <v>0</v>
          </cell>
          <cell r="CX694">
            <v>0</v>
          </cell>
          <cell r="CY694">
            <v>0</v>
          </cell>
          <cell r="CZ694">
            <v>0</v>
          </cell>
          <cell r="DA694">
            <v>0</v>
          </cell>
          <cell r="DB694">
            <v>0</v>
          </cell>
          <cell r="DC694">
            <v>0</v>
          </cell>
          <cell r="DD694">
            <v>0</v>
          </cell>
          <cell r="DE694">
            <v>0</v>
          </cell>
          <cell r="DF694">
            <v>0</v>
          </cell>
          <cell r="DG694">
            <v>0</v>
          </cell>
          <cell r="DH694">
            <v>0</v>
          </cell>
          <cell r="DI694">
            <v>0</v>
          </cell>
          <cell r="DJ694">
            <v>0</v>
          </cell>
          <cell r="DK694">
            <v>0</v>
          </cell>
          <cell r="DL694">
            <v>0</v>
          </cell>
          <cell r="DM694">
            <v>0</v>
          </cell>
          <cell r="DN694">
            <v>0</v>
          </cell>
          <cell r="DO694">
            <v>0</v>
          </cell>
          <cell r="DP694">
            <v>0</v>
          </cell>
          <cell r="DQ694">
            <v>0</v>
          </cell>
          <cell r="DR694">
            <v>0</v>
          </cell>
          <cell r="DS694">
            <v>0</v>
          </cell>
          <cell r="DT694">
            <v>0</v>
          </cell>
          <cell r="DU694">
            <v>0</v>
          </cell>
          <cell r="DV694">
            <v>0</v>
          </cell>
          <cell r="DW694">
            <v>0</v>
          </cell>
          <cell r="DX694">
            <v>0</v>
          </cell>
          <cell r="DY694">
            <v>0</v>
          </cell>
          <cell r="DZ694">
            <v>0</v>
          </cell>
          <cell r="EA694">
            <v>0</v>
          </cell>
          <cell r="EB694">
            <v>0</v>
          </cell>
          <cell r="EC694">
            <v>0</v>
          </cell>
          <cell r="ED694">
            <v>0</v>
          </cell>
          <cell r="EE694">
            <v>0</v>
          </cell>
        </row>
        <row r="695">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0</v>
          </cell>
          <cell r="CB695">
            <v>0</v>
          </cell>
          <cell r="CC695">
            <v>0</v>
          </cell>
          <cell r="CD695">
            <v>0</v>
          </cell>
          <cell r="CE695">
            <v>0</v>
          </cell>
          <cell r="CF695">
            <v>0</v>
          </cell>
          <cell r="CG695">
            <v>0</v>
          </cell>
          <cell r="CH695">
            <v>0</v>
          </cell>
          <cell r="CI695">
            <v>0</v>
          </cell>
          <cell r="CJ695">
            <v>0</v>
          </cell>
          <cell r="CK695">
            <v>0</v>
          </cell>
          <cell r="CL695">
            <v>0</v>
          </cell>
          <cell r="CM695">
            <v>0</v>
          </cell>
          <cell r="CN695">
            <v>0</v>
          </cell>
          <cell r="CO695">
            <v>0</v>
          </cell>
          <cell r="CP695">
            <v>0</v>
          </cell>
          <cell r="CQ695">
            <v>0</v>
          </cell>
          <cell r="CR695">
            <v>0</v>
          </cell>
          <cell r="CS695">
            <v>0</v>
          </cell>
          <cell r="CT695">
            <v>0</v>
          </cell>
          <cell r="CU695">
            <v>0</v>
          </cell>
          <cell r="CV695">
            <v>0</v>
          </cell>
          <cell r="CW695">
            <v>0</v>
          </cell>
          <cell r="CX695">
            <v>0</v>
          </cell>
          <cell r="CY695">
            <v>0</v>
          </cell>
          <cell r="CZ695">
            <v>0</v>
          </cell>
          <cell r="DA695">
            <v>0</v>
          </cell>
          <cell r="DB695">
            <v>0</v>
          </cell>
          <cell r="DC695">
            <v>0</v>
          </cell>
          <cell r="DD695">
            <v>0</v>
          </cell>
          <cell r="DE695">
            <v>0</v>
          </cell>
          <cell r="DF695">
            <v>0</v>
          </cell>
          <cell r="DG695">
            <v>0</v>
          </cell>
          <cell r="DH695">
            <v>0</v>
          </cell>
          <cell r="DI695">
            <v>0</v>
          </cell>
          <cell r="DJ695">
            <v>0</v>
          </cell>
          <cell r="DK695">
            <v>0</v>
          </cell>
          <cell r="DL695">
            <v>0</v>
          </cell>
          <cell r="DM695">
            <v>0</v>
          </cell>
          <cell r="DN695">
            <v>0</v>
          </cell>
          <cell r="DO695">
            <v>0</v>
          </cell>
          <cell r="DP695">
            <v>0</v>
          </cell>
          <cell r="DQ695">
            <v>0</v>
          </cell>
          <cell r="DR695">
            <v>0</v>
          </cell>
          <cell r="DS695">
            <v>0</v>
          </cell>
          <cell r="DT695">
            <v>0</v>
          </cell>
          <cell r="DU695">
            <v>0</v>
          </cell>
          <cell r="DV695">
            <v>0</v>
          </cell>
          <cell r="DW695">
            <v>0</v>
          </cell>
          <cell r="DX695">
            <v>0</v>
          </cell>
          <cell r="DY695">
            <v>0</v>
          </cell>
          <cell r="DZ695">
            <v>0</v>
          </cell>
          <cell r="EA695">
            <v>0</v>
          </cell>
          <cell r="EB695">
            <v>0</v>
          </cell>
          <cell r="EC695">
            <v>0</v>
          </cell>
          <cell r="ED695">
            <v>0</v>
          </cell>
          <cell r="EE695">
            <v>0</v>
          </cell>
        </row>
        <row r="696">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0</v>
          </cell>
          <cell r="CB696">
            <v>0</v>
          </cell>
          <cell r="CC696">
            <v>0</v>
          </cell>
          <cell r="CD696">
            <v>0</v>
          </cell>
          <cell r="CE696">
            <v>0</v>
          </cell>
          <cell r="CF696">
            <v>0</v>
          </cell>
          <cell r="CG696">
            <v>0</v>
          </cell>
          <cell r="CH696">
            <v>0</v>
          </cell>
          <cell r="CI696">
            <v>0</v>
          </cell>
          <cell r="CJ696">
            <v>0</v>
          </cell>
          <cell r="CK696">
            <v>0</v>
          </cell>
          <cell r="CL696">
            <v>0</v>
          </cell>
          <cell r="CM696">
            <v>0</v>
          </cell>
          <cell r="CN696">
            <v>0</v>
          </cell>
          <cell r="CO696">
            <v>0</v>
          </cell>
          <cell r="CP696">
            <v>0</v>
          </cell>
          <cell r="CQ696">
            <v>0</v>
          </cell>
          <cell r="CR696">
            <v>0</v>
          </cell>
          <cell r="CS696">
            <v>0</v>
          </cell>
          <cell r="CT696">
            <v>0</v>
          </cell>
          <cell r="CU696">
            <v>0</v>
          </cell>
          <cell r="CV696">
            <v>0</v>
          </cell>
          <cell r="CW696">
            <v>0</v>
          </cell>
          <cell r="CX696">
            <v>0</v>
          </cell>
          <cell r="CY696">
            <v>0</v>
          </cell>
          <cell r="CZ696">
            <v>0</v>
          </cell>
          <cell r="DA696">
            <v>0</v>
          </cell>
          <cell r="DB696">
            <v>0</v>
          </cell>
          <cell r="DC696">
            <v>0</v>
          </cell>
          <cell r="DD696">
            <v>0</v>
          </cell>
          <cell r="DE696">
            <v>0</v>
          </cell>
          <cell r="DF696">
            <v>0</v>
          </cell>
          <cell r="DG696">
            <v>0</v>
          </cell>
          <cell r="DH696">
            <v>0</v>
          </cell>
          <cell r="DI696">
            <v>0</v>
          </cell>
          <cell r="DJ696">
            <v>0</v>
          </cell>
          <cell r="DK696">
            <v>0</v>
          </cell>
          <cell r="DL696">
            <v>0</v>
          </cell>
          <cell r="DM696">
            <v>0</v>
          </cell>
          <cell r="DN696">
            <v>0</v>
          </cell>
          <cell r="DO696">
            <v>0</v>
          </cell>
          <cell r="DP696">
            <v>0</v>
          </cell>
          <cell r="DQ696">
            <v>0</v>
          </cell>
          <cell r="DR696">
            <v>0</v>
          </cell>
          <cell r="DS696">
            <v>0</v>
          </cell>
          <cell r="DT696">
            <v>0</v>
          </cell>
          <cell r="DU696">
            <v>0</v>
          </cell>
          <cell r="DV696">
            <v>0</v>
          </cell>
          <cell r="DW696">
            <v>0</v>
          </cell>
          <cell r="DX696">
            <v>0</v>
          </cell>
          <cell r="DY696">
            <v>0</v>
          </cell>
          <cell r="DZ696">
            <v>0</v>
          </cell>
          <cell r="EA696">
            <v>0</v>
          </cell>
          <cell r="EB696">
            <v>0</v>
          </cell>
          <cell r="EC696">
            <v>0</v>
          </cell>
          <cell r="ED696">
            <v>0</v>
          </cell>
          <cell r="EE696">
            <v>0</v>
          </cell>
        </row>
        <row r="697">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0</v>
          </cell>
          <cell r="CB697">
            <v>0</v>
          </cell>
          <cell r="CC697">
            <v>0</v>
          </cell>
          <cell r="CD697">
            <v>0</v>
          </cell>
          <cell r="CE697">
            <v>0</v>
          </cell>
          <cell r="CF697">
            <v>0</v>
          </cell>
          <cell r="CG697">
            <v>0</v>
          </cell>
          <cell r="CH697">
            <v>0</v>
          </cell>
          <cell r="CI697">
            <v>0</v>
          </cell>
          <cell r="CJ697">
            <v>0</v>
          </cell>
          <cell r="CK697">
            <v>0</v>
          </cell>
          <cell r="CL697">
            <v>0</v>
          </cell>
          <cell r="CM697">
            <v>0</v>
          </cell>
          <cell r="CN697">
            <v>0</v>
          </cell>
          <cell r="CO697">
            <v>0</v>
          </cell>
          <cell r="CP697">
            <v>0</v>
          </cell>
          <cell r="CQ697">
            <v>0</v>
          </cell>
          <cell r="CR697">
            <v>0</v>
          </cell>
          <cell r="CS697">
            <v>0</v>
          </cell>
          <cell r="CT697">
            <v>0</v>
          </cell>
          <cell r="CU697">
            <v>0</v>
          </cell>
          <cell r="CV697">
            <v>0</v>
          </cell>
          <cell r="CW697">
            <v>0</v>
          </cell>
          <cell r="CX697">
            <v>0</v>
          </cell>
          <cell r="CY697">
            <v>0</v>
          </cell>
          <cell r="CZ697">
            <v>0</v>
          </cell>
          <cell r="DA697">
            <v>0</v>
          </cell>
          <cell r="DB697">
            <v>0</v>
          </cell>
          <cell r="DC697">
            <v>0</v>
          </cell>
          <cell r="DD697">
            <v>0</v>
          </cell>
          <cell r="DE697">
            <v>0</v>
          </cell>
          <cell r="DF697">
            <v>0</v>
          </cell>
          <cell r="DG697">
            <v>0</v>
          </cell>
          <cell r="DH697">
            <v>0</v>
          </cell>
          <cell r="DI697">
            <v>0</v>
          </cell>
          <cell r="DJ697">
            <v>0</v>
          </cell>
          <cell r="DK697">
            <v>0</v>
          </cell>
          <cell r="DL697">
            <v>0</v>
          </cell>
          <cell r="DM697">
            <v>0</v>
          </cell>
          <cell r="DN697">
            <v>0</v>
          </cell>
          <cell r="DO697">
            <v>0</v>
          </cell>
          <cell r="DP697">
            <v>0</v>
          </cell>
          <cell r="DQ697">
            <v>0</v>
          </cell>
          <cell r="DR697">
            <v>0</v>
          </cell>
          <cell r="DS697">
            <v>0</v>
          </cell>
          <cell r="DT697">
            <v>0</v>
          </cell>
          <cell r="DU697">
            <v>0</v>
          </cell>
          <cell r="DV697">
            <v>0</v>
          </cell>
          <cell r="DW697">
            <v>0</v>
          </cell>
          <cell r="DX697">
            <v>0</v>
          </cell>
          <cell r="DY697">
            <v>0</v>
          </cell>
          <cell r="DZ697">
            <v>0</v>
          </cell>
          <cell r="EA697">
            <v>0</v>
          </cell>
          <cell r="EB697">
            <v>0</v>
          </cell>
          <cell r="EC697">
            <v>0</v>
          </cell>
          <cell r="ED697">
            <v>0</v>
          </cell>
          <cell r="EE697">
            <v>0</v>
          </cell>
        </row>
        <row r="698">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0</v>
          </cell>
          <cell r="CB698">
            <v>0</v>
          </cell>
          <cell r="CC698">
            <v>0</v>
          </cell>
          <cell r="CD698">
            <v>0</v>
          </cell>
          <cell r="CE698">
            <v>0</v>
          </cell>
          <cell r="CF698">
            <v>0</v>
          </cell>
          <cell r="CG698">
            <v>0</v>
          </cell>
          <cell r="CH698">
            <v>0</v>
          </cell>
          <cell r="CI698">
            <v>0</v>
          </cell>
          <cell r="CJ698">
            <v>0</v>
          </cell>
          <cell r="CK698">
            <v>0</v>
          </cell>
          <cell r="CL698">
            <v>0</v>
          </cell>
          <cell r="CM698">
            <v>0</v>
          </cell>
          <cell r="CN698">
            <v>0</v>
          </cell>
          <cell r="CO698">
            <v>0</v>
          </cell>
          <cell r="CP698">
            <v>0</v>
          </cell>
          <cell r="CQ698">
            <v>0</v>
          </cell>
          <cell r="CR698">
            <v>0</v>
          </cell>
          <cell r="CS698">
            <v>0</v>
          </cell>
          <cell r="CT698">
            <v>0</v>
          </cell>
          <cell r="CU698">
            <v>0</v>
          </cell>
          <cell r="CV698">
            <v>0</v>
          </cell>
          <cell r="CW698">
            <v>0</v>
          </cell>
          <cell r="CX698">
            <v>0</v>
          </cell>
          <cell r="CY698">
            <v>0</v>
          </cell>
          <cell r="CZ698">
            <v>0</v>
          </cell>
          <cell r="DA698">
            <v>0</v>
          </cell>
          <cell r="DB698">
            <v>0</v>
          </cell>
          <cell r="DC698">
            <v>0</v>
          </cell>
          <cell r="DD698">
            <v>0</v>
          </cell>
          <cell r="DE698">
            <v>0</v>
          </cell>
          <cell r="DF698">
            <v>0</v>
          </cell>
          <cell r="DG698">
            <v>0</v>
          </cell>
          <cell r="DH698">
            <v>0</v>
          </cell>
          <cell r="DI698">
            <v>0</v>
          </cell>
          <cell r="DJ698">
            <v>0</v>
          </cell>
          <cell r="DK698">
            <v>0</v>
          </cell>
          <cell r="DL698">
            <v>0</v>
          </cell>
          <cell r="DM698">
            <v>0</v>
          </cell>
          <cell r="DN698">
            <v>0</v>
          </cell>
          <cell r="DO698">
            <v>0</v>
          </cell>
          <cell r="DP698">
            <v>0</v>
          </cell>
          <cell r="DQ698">
            <v>0</v>
          </cell>
          <cell r="DR698">
            <v>0</v>
          </cell>
          <cell r="DS698">
            <v>0</v>
          </cell>
          <cell r="DT698">
            <v>0</v>
          </cell>
          <cell r="DU698">
            <v>0</v>
          </cell>
          <cell r="DV698">
            <v>0</v>
          </cell>
          <cell r="DW698">
            <v>0</v>
          </cell>
          <cell r="DX698">
            <v>0</v>
          </cell>
          <cell r="DY698">
            <v>0</v>
          </cell>
          <cell r="DZ698">
            <v>0</v>
          </cell>
          <cell r="EA698">
            <v>0</v>
          </cell>
          <cell r="EB698">
            <v>0</v>
          </cell>
          <cell r="EC698">
            <v>0</v>
          </cell>
          <cell r="ED698">
            <v>0</v>
          </cell>
          <cell r="EE698">
            <v>0</v>
          </cell>
        </row>
        <row r="699">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0</v>
          </cell>
          <cell r="CB699">
            <v>0</v>
          </cell>
          <cell r="CC699">
            <v>0</v>
          </cell>
          <cell r="CD699">
            <v>0</v>
          </cell>
          <cell r="CE699">
            <v>0</v>
          </cell>
          <cell r="CF699">
            <v>0</v>
          </cell>
          <cell r="CG699">
            <v>0</v>
          </cell>
          <cell r="CH699">
            <v>0</v>
          </cell>
          <cell r="CI699">
            <v>0</v>
          </cell>
          <cell r="CJ699">
            <v>0</v>
          </cell>
          <cell r="CK699">
            <v>0</v>
          </cell>
          <cell r="CL699">
            <v>0</v>
          </cell>
          <cell r="CM699">
            <v>0</v>
          </cell>
          <cell r="CN699">
            <v>0</v>
          </cell>
          <cell r="CO699">
            <v>0</v>
          </cell>
          <cell r="CP699">
            <v>0</v>
          </cell>
          <cell r="CQ699">
            <v>0</v>
          </cell>
          <cell r="CR699">
            <v>0</v>
          </cell>
          <cell r="CS699">
            <v>0</v>
          </cell>
          <cell r="CT699">
            <v>0</v>
          </cell>
          <cell r="CU699">
            <v>0</v>
          </cell>
          <cell r="CV699">
            <v>0</v>
          </cell>
          <cell r="CW699">
            <v>0</v>
          </cell>
          <cell r="CX699">
            <v>0</v>
          </cell>
          <cell r="CY699">
            <v>0</v>
          </cell>
          <cell r="CZ699">
            <v>0</v>
          </cell>
          <cell r="DA699">
            <v>0</v>
          </cell>
          <cell r="DB699">
            <v>0</v>
          </cell>
          <cell r="DC699">
            <v>0</v>
          </cell>
          <cell r="DD699">
            <v>0</v>
          </cell>
          <cell r="DE699">
            <v>0</v>
          </cell>
          <cell r="DF699">
            <v>0</v>
          </cell>
          <cell r="DG699">
            <v>0</v>
          </cell>
          <cell r="DH699">
            <v>0</v>
          </cell>
          <cell r="DI699">
            <v>0</v>
          </cell>
          <cell r="DJ699">
            <v>0</v>
          </cell>
          <cell r="DK699">
            <v>0</v>
          </cell>
          <cell r="DL699">
            <v>0</v>
          </cell>
          <cell r="DM699">
            <v>0</v>
          </cell>
          <cell r="DN699">
            <v>0</v>
          </cell>
          <cell r="DO699">
            <v>0</v>
          </cell>
          <cell r="DP699">
            <v>0</v>
          </cell>
          <cell r="DQ699">
            <v>0</v>
          </cell>
          <cell r="DR699">
            <v>0</v>
          </cell>
          <cell r="DS699">
            <v>0</v>
          </cell>
          <cell r="DT699">
            <v>0</v>
          </cell>
          <cell r="DU699">
            <v>0</v>
          </cell>
          <cell r="DV699">
            <v>0</v>
          </cell>
          <cell r="DW699">
            <v>0</v>
          </cell>
          <cell r="DX699">
            <v>0</v>
          </cell>
          <cell r="DY699">
            <v>0</v>
          </cell>
          <cell r="DZ699">
            <v>0</v>
          </cell>
          <cell r="EA699">
            <v>0</v>
          </cell>
          <cell r="EB699">
            <v>0</v>
          </cell>
          <cell r="EC699">
            <v>0</v>
          </cell>
          <cell r="ED699">
            <v>0</v>
          </cell>
          <cell r="EE699">
            <v>0</v>
          </cell>
        </row>
        <row r="700">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cell r="BZ700">
            <v>0</v>
          </cell>
          <cell r="CA700">
            <v>0</v>
          </cell>
          <cell r="CB700">
            <v>0</v>
          </cell>
          <cell r="CC700">
            <v>0</v>
          </cell>
          <cell r="CD700">
            <v>0</v>
          </cell>
          <cell r="CE700">
            <v>0</v>
          </cell>
          <cell r="CF700">
            <v>0</v>
          </cell>
          <cell r="CG700">
            <v>0</v>
          </cell>
          <cell r="CH700">
            <v>0</v>
          </cell>
          <cell r="CI700">
            <v>0</v>
          </cell>
          <cell r="CJ700">
            <v>0</v>
          </cell>
          <cell r="CK700">
            <v>0</v>
          </cell>
          <cell r="CL700">
            <v>0</v>
          </cell>
          <cell r="CM700">
            <v>0</v>
          </cell>
          <cell r="CN700">
            <v>0</v>
          </cell>
          <cell r="CO700">
            <v>0</v>
          </cell>
          <cell r="CP700">
            <v>0</v>
          </cell>
          <cell r="CQ700">
            <v>0</v>
          </cell>
          <cell r="CR700">
            <v>0</v>
          </cell>
          <cell r="CS700">
            <v>0</v>
          </cell>
          <cell r="CT700">
            <v>0</v>
          </cell>
          <cell r="CU700">
            <v>0</v>
          </cell>
          <cell r="CV700">
            <v>0</v>
          </cell>
          <cell r="CW700">
            <v>0</v>
          </cell>
          <cell r="CX700">
            <v>0</v>
          </cell>
          <cell r="CY700">
            <v>0</v>
          </cell>
          <cell r="CZ700">
            <v>0</v>
          </cell>
          <cell r="DA700">
            <v>0</v>
          </cell>
          <cell r="DB700">
            <v>0</v>
          </cell>
          <cell r="DC700">
            <v>0</v>
          </cell>
          <cell r="DD700">
            <v>0</v>
          </cell>
          <cell r="DE700">
            <v>0</v>
          </cell>
          <cell r="DF700">
            <v>0</v>
          </cell>
          <cell r="DG700">
            <v>0</v>
          </cell>
          <cell r="DH700">
            <v>0</v>
          </cell>
          <cell r="DI700">
            <v>0</v>
          </cell>
          <cell r="DJ700">
            <v>0</v>
          </cell>
          <cell r="DK700">
            <v>0</v>
          </cell>
          <cell r="DL700">
            <v>0</v>
          </cell>
          <cell r="DM700">
            <v>0</v>
          </cell>
          <cell r="DN700">
            <v>0</v>
          </cell>
          <cell r="DO700">
            <v>0</v>
          </cell>
          <cell r="DP700">
            <v>0</v>
          </cell>
          <cell r="DQ700">
            <v>0</v>
          </cell>
          <cell r="DR700">
            <v>0</v>
          </cell>
          <cell r="DS700">
            <v>0</v>
          </cell>
          <cell r="DT700">
            <v>0</v>
          </cell>
          <cell r="DU700">
            <v>0</v>
          </cell>
          <cell r="DV700">
            <v>0</v>
          </cell>
          <cell r="DW700">
            <v>0</v>
          </cell>
          <cell r="DX700">
            <v>0</v>
          </cell>
          <cell r="DY700">
            <v>0</v>
          </cell>
          <cell r="DZ700">
            <v>0</v>
          </cell>
          <cell r="EA700">
            <v>0</v>
          </cell>
          <cell r="EB700">
            <v>0</v>
          </cell>
          <cell r="EC700">
            <v>0</v>
          </cell>
          <cell r="ED700">
            <v>0</v>
          </cell>
          <cell r="EE700">
            <v>0</v>
          </cell>
        </row>
        <row r="701">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0</v>
          </cell>
          <cell r="CB701">
            <v>0</v>
          </cell>
          <cell r="CC701">
            <v>0</v>
          </cell>
          <cell r="CD701">
            <v>0</v>
          </cell>
          <cell r="CE701">
            <v>0</v>
          </cell>
          <cell r="CF701">
            <v>0</v>
          </cell>
          <cell r="CG701">
            <v>0</v>
          </cell>
          <cell r="CH701">
            <v>0</v>
          </cell>
          <cell r="CI701">
            <v>0</v>
          </cell>
          <cell r="CJ701">
            <v>0</v>
          </cell>
          <cell r="CK701">
            <v>0</v>
          </cell>
          <cell r="CL701">
            <v>0</v>
          </cell>
          <cell r="CM701">
            <v>0</v>
          </cell>
          <cell r="CN701">
            <v>0</v>
          </cell>
          <cell r="CO701">
            <v>0</v>
          </cell>
          <cell r="CP701">
            <v>0</v>
          </cell>
          <cell r="CQ701">
            <v>0</v>
          </cell>
          <cell r="CR701">
            <v>0</v>
          </cell>
          <cell r="CS701">
            <v>0</v>
          </cell>
          <cell r="CT701">
            <v>0</v>
          </cell>
          <cell r="CU701">
            <v>0</v>
          </cell>
          <cell r="CV701">
            <v>0</v>
          </cell>
          <cell r="CW701">
            <v>0</v>
          </cell>
          <cell r="CX701">
            <v>0</v>
          </cell>
          <cell r="CY701">
            <v>0</v>
          </cell>
          <cell r="CZ701">
            <v>0</v>
          </cell>
          <cell r="DA701">
            <v>0</v>
          </cell>
          <cell r="DB701">
            <v>0</v>
          </cell>
          <cell r="DC701">
            <v>0</v>
          </cell>
          <cell r="DD701">
            <v>0</v>
          </cell>
          <cell r="DE701">
            <v>0</v>
          </cell>
          <cell r="DF701">
            <v>0</v>
          </cell>
          <cell r="DG701">
            <v>0</v>
          </cell>
          <cell r="DH701">
            <v>0</v>
          </cell>
          <cell r="DI701">
            <v>0</v>
          </cell>
          <cell r="DJ701">
            <v>0</v>
          </cell>
          <cell r="DK701">
            <v>0</v>
          </cell>
          <cell r="DL701">
            <v>0</v>
          </cell>
          <cell r="DM701">
            <v>0</v>
          </cell>
          <cell r="DN701">
            <v>0</v>
          </cell>
          <cell r="DO701">
            <v>0</v>
          </cell>
          <cell r="DP701">
            <v>0</v>
          </cell>
          <cell r="DQ701">
            <v>0</v>
          </cell>
          <cell r="DR701">
            <v>0</v>
          </cell>
          <cell r="DS701">
            <v>0</v>
          </cell>
          <cell r="DT701">
            <v>0</v>
          </cell>
          <cell r="DU701">
            <v>0</v>
          </cell>
          <cell r="DV701">
            <v>0</v>
          </cell>
          <cell r="DW701">
            <v>0</v>
          </cell>
          <cell r="DX701">
            <v>0</v>
          </cell>
          <cell r="DY701">
            <v>0</v>
          </cell>
          <cell r="DZ701">
            <v>0</v>
          </cell>
          <cell r="EA701">
            <v>0</v>
          </cell>
          <cell r="EB701">
            <v>0</v>
          </cell>
          <cell r="EC701">
            <v>0</v>
          </cell>
          <cell r="ED701">
            <v>0</v>
          </cell>
          <cell r="EE701">
            <v>0</v>
          </cell>
        </row>
        <row r="702">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0</v>
          </cell>
          <cell r="CB702">
            <v>0</v>
          </cell>
          <cell r="CC702">
            <v>0</v>
          </cell>
          <cell r="CD702">
            <v>0</v>
          </cell>
          <cell r="CE702">
            <v>0</v>
          </cell>
          <cell r="CF702">
            <v>0</v>
          </cell>
          <cell r="CG702">
            <v>0</v>
          </cell>
          <cell r="CH702">
            <v>0</v>
          </cell>
          <cell r="CI702">
            <v>0</v>
          </cell>
          <cell r="CJ702">
            <v>0</v>
          </cell>
          <cell r="CK702">
            <v>0</v>
          </cell>
          <cell r="CL702">
            <v>0</v>
          </cell>
          <cell r="CM702">
            <v>0</v>
          </cell>
          <cell r="CN702">
            <v>0</v>
          </cell>
          <cell r="CO702">
            <v>0</v>
          </cell>
          <cell r="CP702">
            <v>0</v>
          </cell>
          <cell r="CQ702">
            <v>0</v>
          </cell>
          <cell r="CR702">
            <v>0</v>
          </cell>
          <cell r="CS702">
            <v>0</v>
          </cell>
          <cell r="CT702">
            <v>0</v>
          </cell>
          <cell r="CU702">
            <v>0</v>
          </cell>
          <cell r="CV702">
            <v>0</v>
          </cell>
          <cell r="CW702">
            <v>0</v>
          </cell>
          <cell r="CX702">
            <v>0</v>
          </cell>
          <cell r="CY702">
            <v>0</v>
          </cell>
          <cell r="CZ702">
            <v>0</v>
          </cell>
          <cell r="DA702">
            <v>0</v>
          </cell>
          <cell r="DB702">
            <v>0</v>
          </cell>
          <cell r="DC702">
            <v>0</v>
          </cell>
          <cell r="DD702">
            <v>0</v>
          </cell>
          <cell r="DE702">
            <v>0</v>
          </cell>
          <cell r="DF702">
            <v>0</v>
          </cell>
          <cell r="DG702">
            <v>0</v>
          </cell>
          <cell r="DH702">
            <v>0</v>
          </cell>
          <cell r="DI702">
            <v>0</v>
          </cell>
          <cell r="DJ702">
            <v>0</v>
          </cell>
          <cell r="DK702">
            <v>0</v>
          </cell>
          <cell r="DL702">
            <v>0</v>
          </cell>
          <cell r="DM702">
            <v>0</v>
          </cell>
          <cell r="DN702">
            <v>0</v>
          </cell>
          <cell r="DO702">
            <v>0</v>
          </cell>
          <cell r="DP702">
            <v>0</v>
          </cell>
          <cell r="DQ702">
            <v>0</v>
          </cell>
          <cell r="DR702">
            <v>0</v>
          </cell>
          <cell r="DS702">
            <v>0</v>
          </cell>
          <cell r="DT702">
            <v>0</v>
          </cell>
          <cell r="DU702">
            <v>0</v>
          </cell>
          <cell r="DV702">
            <v>0</v>
          </cell>
          <cell r="DW702">
            <v>0</v>
          </cell>
          <cell r="DX702">
            <v>0</v>
          </cell>
          <cell r="DY702">
            <v>0</v>
          </cell>
          <cell r="DZ702">
            <v>0</v>
          </cell>
          <cell r="EA702">
            <v>0</v>
          </cell>
          <cell r="EB702">
            <v>0</v>
          </cell>
          <cell r="EC702">
            <v>0</v>
          </cell>
          <cell r="ED702">
            <v>0</v>
          </cell>
          <cell r="EE702">
            <v>0</v>
          </cell>
        </row>
        <row r="703">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0</v>
          </cell>
          <cell r="CB703">
            <v>0</v>
          </cell>
          <cell r="CC703">
            <v>0</v>
          </cell>
          <cell r="CD703">
            <v>0</v>
          </cell>
          <cell r="CE703">
            <v>0</v>
          </cell>
          <cell r="CF703">
            <v>0</v>
          </cell>
          <cell r="CG703">
            <v>0</v>
          </cell>
          <cell r="CH703">
            <v>0</v>
          </cell>
          <cell r="CI703">
            <v>0</v>
          </cell>
          <cell r="CJ703">
            <v>0</v>
          </cell>
          <cell r="CK703">
            <v>0</v>
          </cell>
          <cell r="CL703">
            <v>0</v>
          </cell>
          <cell r="CM703">
            <v>0</v>
          </cell>
          <cell r="CN703">
            <v>0</v>
          </cell>
          <cell r="CO703">
            <v>0</v>
          </cell>
          <cell r="CP703">
            <v>0</v>
          </cell>
          <cell r="CQ703">
            <v>0</v>
          </cell>
          <cell r="CR703">
            <v>0</v>
          </cell>
          <cell r="CS703">
            <v>0</v>
          </cell>
          <cell r="CT703">
            <v>0</v>
          </cell>
          <cell r="CU703">
            <v>0</v>
          </cell>
          <cell r="CV703">
            <v>0</v>
          </cell>
          <cell r="CW703">
            <v>0</v>
          </cell>
          <cell r="CX703">
            <v>0</v>
          </cell>
          <cell r="CY703">
            <v>0</v>
          </cell>
          <cell r="CZ703">
            <v>0</v>
          </cell>
          <cell r="DA703">
            <v>0</v>
          </cell>
          <cell r="DB703">
            <v>0</v>
          </cell>
          <cell r="DC703">
            <v>0</v>
          </cell>
          <cell r="DD703">
            <v>0</v>
          </cell>
          <cell r="DE703">
            <v>0</v>
          </cell>
          <cell r="DF703">
            <v>0</v>
          </cell>
          <cell r="DG703">
            <v>0</v>
          </cell>
          <cell r="DH703">
            <v>0</v>
          </cell>
          <cell r="DI703">
            <v>0</v>
          </cell>
          <cell r="DJ703">
            <v>0</v>
          </cell>
          <cell r="DK703">
            <v>0</v>
          </cell>
          <cell r="DL703">
            <v>0</v>
          </cell>
          <cell r="DM703">
            <v>0</v>
          </cell>
          <cell r="DN703">
            <v>0</v>
          </cell>
          <cell r="DO703">
            <v>0</v>
          </cell>
          <cell r="DP703">
            <v>0</v>
          </cell>
          <cell r="DQ703">
            <v>0</v>
          </cell>
          <cell r="DR703">
            <v>0</v>
          </cell>
          <cell r="DS703">
            <v>0</v>
          </cell>
          <cell r="DT703">
            <v>0</v>
          </cell>
          <cell r="DU703">
            <v>0</v>
          </cell>
          <cell r="DV703">
            <v>0</v>
          </cell>
          <cell r="DW703">
            <v>0</v>
          </cell>
          <cell r="DX703">
            <v>0</v>
          </cell>
          <cell r="DY703">
            <v>0</v>
          </cell>
          <cell r="DZ703">
            <v>0</v>
          </cell>
          <cell r="EA703">
            <v>0</v>
          </cell>
          <cell r="EB703">
            <v>0</v>
          </cell>
          <cell r="EC703">
            <v>0</v>
          </cell>
          <cell r="ED703">
            <v>0</v>
          </cell>
          <cell r="EE703">
            <v>0</v>
          </cell>
        </row>
        <row r="704">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0</v>
          </cell>
          <cell r="CB704">
            <v>0</v>
          </cell>
          <cell r="CC704">
            <v>0</v>
          </cell>
          <cell r="CD704">
            <v>0</v>
          </cell>
          <cell r="CE704">
            <v>0</v>
          </cell>
          <cell r="CF704">
            <v>0</v>
          </cell>
          <cell r="CG704">
            <v>0</v>
          </cell>
          <cell r="CH704">
            <v>0</v>
          </cell>
          <cell r="CI704">
            <v>0</v>
          </cell>
          <cell r="CJ704">
            <v>0</v>
          </cell>
          <cell r="CK704">
            <v>0</v>
          </cell>
          <cell r="CL704">
            <v>0</v>
          </cell>
          <cell r="CM704">
            <v>0</v>
          </cell>
          <cell r="CN704">
            <v>0</v>
          </cell>
          <cell r="CO704">
            <v>0</v>
          </cell>
          <cell r="CP704">
            <v>0</v>
          </cell>
          <cell r="CQ704">
            <v>0</v>
          </cell>
          <cell r="CR704">
            <v>0</v>
          </cell>
          <cell r="CS704">
            <v>0</v>
          </cell>
          <cell r="CT704">
            <v>0</v>
          </cell>
          <cell r="CU704">
            <v>0</v>
          </cell>
          <cell r="CV704">
            <v>0</v>
          </cell>
          <cell r="CW704">
            <v>0</v>
          </cell>
          <cell r="CX704">
            <v>0</v>
          </cell>
          <cell r="CY704">
            <v>0</v>
          </cell>
          <cell r="CZ704">
            <v>0</v>
          </cell>
          <cell r="DA704">
            <v>0</v>
          </cell>
          <cell r="DB704">
            <v>0</v>
          </cell>
          <cell r="DC704">
            <v>0</v>
          </cell>
          <cell r="DD704">
            <v>0</v>
          </cell>
          <cell r="DE704">
            <v>0</v>
          </cell>
          <cell r="DF704">
            <v>0</v>
          </cell>
          <cell r="DG704">
            <v>0</v>
          </cell>
          <cell r="DH704">
            <v>0</v>
          </cell>
          <cell r="DI704">
            <v>0</v>
          </cell>
          <cell r="DJ704">
            <v>0</v>
          </cell>
          <cell r="DK704">
            <v>0</v>
          </cell>
          <cell r="DL704">
            <v>0</v>
          </cell>
          <cell r="DM704">
            <v>0</v>
          </cell>
          <cell r="DN704">
            <v>0</v>
          </cell>
          <cell r="DO704">
            <v>0</v>
          </cell>
          <cell r="DP704">
            <v>0</v>
          </cell>
          <cell r="DQ704">
            <v>0</v>
          </cell>
          <cell r="DR704">
            <v>0</v>
          </cell>
          <cell r="DS704">
            <v>0</v>
          </cell>
          <cell r="DT704">
            <v>0</v>
          </cell>
          <cell r="DU704">
            <v>0</v>
          </cell>
          <cell r="DV704">
            <v>0</v>
          </cell>
          <cell r="DW704">
            <v>0</v>
          </cell>
          <cell r="DX704">
            <v>0</v>
          </cell>
          <cell r="DY704">
            <v>0</v>
          </cell>
          <cell r="DZ704">
            <v>0</v>
          </cell>
          <cell r="EA704">
            <v>0</v>
          </cell>
          <cell r="EB704">
            <v>0</v>
          </cell>
          <cell r="EC704">
            <v>0</v>
          </cell>
          <cell r="ED704">
            <v>0</v>
          </cell>
          <cell r="EE704">
            <v>0</v>
          </cell>
        </row>
        <row r="705">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0</v>
          </cell>
          <cell r="CB705">
            <v>0</v>
          </cell>
          <cell r="CC705">
            <v>0</v>
          </cell>
          <cell r="CD705">
            <v>0</v>
          </cell>
          <cell r="CE705">
            <v>0</v>
          </cell>
          <cell r="CF705">
            <v>0</v>
          </cell>
          <cell r="CG705">
            <v>0</v>
          </cell>
          <cell r="CH705">
            <v>0</v>
          </cell>
          <cell r="CI705">
            <v>0</v>
          </cell>
          <cell r="CJ705">
            <v>0</v>
          </cell>
          <cell r="CK705">
            <v>0</v>
          </cell>
          <cell r="CL705">
            <v>0</v>
          </cell>
          <cell r="CM705">
            <v>0</v>
          </cell>
          <cell r="CN705">
            <v>0</v>
          </cell>
          <cell r="CO705">
            <v>0</v>
          </cell>
          <cell r="CP705">
            <v>0</v>
          </cell>
          <cell r="CQ705">
            <v>0</v>
          </cell>
          <cell r="CR705">
            <v>0</v>
          </cell>
          <cell r="CS705">
            <v>0</v>
          </cell>
          <cell r="CT705">
            <v>0</v>
          </cell>
          <cell r="CU705">
            <v>0</v>
          </cell>
          <cell r="CV705">
            <v>0</v>
          </cell>
          <cell r="CW705">
            <v>0</v>
          </cell>
          <cell r="CX705">
            <v>0</v>
          </cell>
          <cell r="CY705">
            <v>0</v>
          </cell>
          <cell r="CZ705">
            <v>0</v>
          </cell>
          <cell r="DA705">
            <v>0</v>
          </cell>
          <cell r="DB705">
            <v>0</v>
          </cell>
          <cell r="DC705">
            <v>0</v>
          </cell>
          <cell r="DD705">
            <v>0</v>
          </cell>
          <cell r="DE705">
            <v>0</v>
          </cell>
          <cell r="DF705">
            <v>0</v>
          </cell>
          <cell r="DG705">
            <v>0</v>
          </cell>
          <cell r="DH705">
            <v>0</v>
          </cell>
          <cell r="DI705">
            <v>0</v>
          </cell>
          <cell r="DJ705">
            <v>0</v>
          </cell>
          <cell r="DK705">
            <v>0</v>
          </cell>
          <cell r="DL705">
            <v>0</v>
          </cell>
          <cell r="DM705">
            <v>0</v>
          </cell>
          <cell r="DN705">
            <v>0</v>
          </cell>
          <cell r="DO705">
            <v>0</v>
          </cell>
          <cell r="DP705">
            <v>0</v>
          </cell>
          <cell r="DQ705">
            <v>0</v>
          </cell>
          <cell r="DR705">
            <v>0</v>
          </cell>
          <cell r="DS705">
            <v>0</v>
          </cell>
          <cell r="DT705">
            <v>0</v>
          </cell>
          <cell r="DU705">
            <v>0</v>
          </cell>
          <cell r="DV705">
            <v>0</v>
          </cell>
          <cell r="DW705">
            <v>0</v>
          </cell>
          <cell r="DX705">
            <v>0</v>
          </cell>
          <cell r="DY705">
            <v>0</v>
          </cell>
          <cell r="DZ705">
            <v>0</v>
          </cell>
          <cell r="EA705">
            <v>0</v>
          </cell>
          <cell r="EB705">
            <v>0</v>
          </cell>
          <cell r="EC705">
            <v>0</v>
          </cell>
          <cell r="ED705">
            <v>0</v>
          </cell>
        </row>
        <row r="706">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0</v>
          </cell>
          <cell r="CB706">
            <v>0</v>
          </cell>
          <cell r="CC706">
            <v>0</v>
          </cell>
          <cell r="CD706">
            <v>0</v>
          </cell>
          <cell r="CE706">
            <v>0</v>
          </cell>
          <cell r="CF706">
            <v>0</v>
          </cell>
          <cell r="CG706">
            <v>0</v>
          </cell>
          <cell r="CH706">
            <v>0</v>
          </cell>
          <cell r="CI706">
            <v>0</v>
          </cell>
          <cell r="CJ706">
            <v>0</v>
          </cell>
          <cell r="CK706">
            <v>0</v>
          </cell>
          <cell r="CL706">
            <v>0</v>
          </cell>
          <cell r="CM706">
            <v>0</v>
          </cell>
          <cell r="CN706">
            <v>0</v>
          </cell>
          <cell r="CO706">
            <v>0</v>
          </cell>
          <cell r="CP706">
            <v>0</v>
          </cell>
          <cell r="CQ706">
            <v>0</v>
          </cell>
          <cell r="CR706">
            <v>0</v>
          </cell>
          <cell r="CS706">
            <v>0</v>
          </cell>
          <cell r="CT706">
            <v>0</v>
          </cell>
          <cell r="CU706">
            <v>0</v>
          </cell>
          <cell r="CV706">
            <v>0</v>
          </cell>
          <cell r="CW706">
            <v>0</v>
          </cell>
          <cell r="CX706">
            <v>0</v>
          </cell>
          <cell r="CY706">
            <v>0</v>
          </cell>
          <cell r="CZ706">
            <v>0</v>
          </cell>
          <cell r="DA706">
            <v>0</v>
          </cell>
          <cell r="DB706">
            <v>0</v>
          </cell>
          <cell r="DC706">
            <v>0</v>
          </cell>
          <cell r="DD706">
            <v>0</v>
          </cell>
          <cell r="DE706">
            <v>0</v>
          </cell>
          <cell r="DF706">
            <v>0</v>
          </cell>
          <cell r="DG706">
            <v>0</v>
          </cell>
          <cell r="DH706">
            <v>0</v>
          </cell>
          <cell r="DI706">
            <v>0</v>
          </cell>
          <cell r="DJ706">
            <v>0</v>
          </cell>
          <cell r="DK706">
            <v>0</v>
          </cell>
          <cell r="DL706">
            <v>0</v>
          </cell>
          <cell r="DM706">
            <v>0</v>
          </cell>
          <cell r="DN706">
            <v>0</v>
          </cell>
          <cell r="DO706">
            <v>0</v>
          </cell>
          <cell r="DP706">
            <v>0</v>
          </cell>
          <cell r="DQ706">
            <v>0</v>
          </cell>
          <cell r="DR706">
            <v>0</v>
          </cell>
          <cell r="DS706">
            <v>0</v>
          </cell>
          <cell r="DT706">
            <v>0</v>
          </cell>
          <cell r="DU706">
            <v>0</v>
          </cell>
          <cell r="DV706">
            <v>0</v>
          </cell>
          <cell r="DW706">
            <v>0</v>
          </cell>
          <cell r="DX706">
            <v>0</v>
          </cell>
          <cell r="DY706">
            <v>0</v>
          </cell>
          <cell r="DZ706">
            <v>0</v>
          </cell>
          <cell r="EA706">
            <v>0</v>
          </cell>
          <cell r="EB706">
            <v>0</v>
          </cell>
          <cell r="EC706">
            <v>0</v>
          </cell>
          <cell r="ED706">
            <v>0</v>
          </cell>
          <cell r="EE706">
            <v>0</v>
          </cell>
        </row>
        <row r="707">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0</v>
          </cell>
          <cell r="CB707">
            <v>0</v>
          </cell>
          <cell r="CC707">
            <v>0</v>
          </cell>
          <cell r="CD707">
            <v>0</v>
          </cell>
          <cell r="CE707">
            <v>0</v>
          </cell>
          <cell r="CF707">
            <v>0</v>
          </cell>
          <cell r="CG707">
            <v>0</v>
          </cell>
          <cell r="CH707">
            <v>0</v>
          </cell>
          <cell r="CI707">
            <v>0</v>
          </cell>
          <cell r="CJ707">
            <v>0</v>
          </cell>
          <cell r="CK707">
            <v>0</v>
          </cell>
          <cell r="CL707">
            <v>0</v>
          </cell>
          <cell r="CM707">
            <v>0</v>
          </cell>
          <cell r="CN707">
            <v>0</v>
          </cell>
          <cell r="CO707">
            <v>0</v>
          </cell>
          <cell r="CP707">
            <v>0</v>
          </cell>
          <cell r="CQ707">
            <v>0</v>
          </cell>
          <cell r="CR707">
            <v>0</v>
          </cell>
          <cell r="CS707">
            <v>0</v>
          </cell>
          <cell r="CT707">
            <v>0</v>
          </cell>
          <cell r="CU707">
            <v>0</v>
          </cell>
          <cell r="CV707">
            <v>0</v>
          </cell>
          <cell r="CW707">
            <v>0</v>
          </cell>
          <cell r="CX707">
            <v>0</v>
          </cell>
          <cell r="CY707">
            <v>0</v>
          </cell>
          <cell r="CZ707">
            <v>0</v>
          </cell>
          <cell r="DA707">
            <v>0</v>
          </cell>
          <cell r="DB707">
            <v>0</v>
          </cell>
          <cell r="DC707">
            <v>0</v>
          </cell>
          <cell r="DD707">
            <v>0</v>
          </cell>
          <cell r="DE707">
            <v>0</v>
          </cell>
          <cell r="DF707">
            <v>0</v>
          </cell>
          <cell r="DG707">
            <v>0</v>
          </cell>
          <cell r="DH707">
            <v>0</v>
          </cell>
          <cell r="DI707">
            <v>0</v>
          </cell>
          <cell r="DJ707">
            <v>0</v>
          </cell>
          <cell r="DK707">
            <v>0</v>
          </cell>
          <cell r="DL707">
            <v>0</v>
          </cell>
          <cell r="DM707">
            <v>0</v>
          </cell>
          <cell r="DN707">
            <v>0</v>
          </cell>
          <cell r="DO707">
            <v>0</v>
          </cell>
          <cell r="DP707">
            <v>0</v>
          </cell>
          <cell r="DQ707">
            <v>0</v>
          </cell>
          <cell r="DR707">
            <v>0</v>
          </cell>
          <cell r="DS707">
            <v>0</v>
          </cell>
          <cell r="DT707">
            <v>0</v>
          </cell>
          <cell r="DU707">
            <v>0</v>
          </cell>
          <cell r="DV707">
            <v>0</v>
          </cell>
          <cell r="DW707">
            <v>0</v>
          </cell>
          <cell r="DX707">
            <v>0</v>
          </cell>
          <cell r="DY707">
            <v>0</v>
          </cell>
          <cell r="DZ707">
            <v>0</v>
          </cell>
          <cell r="EA707">
            <v>0</v>
          </cell>
          <cell r="EB707">
            <v>0</v>
          </cell>
          <cell r="EC707">
            <v>0</v>
          </cell>
          <cell r="ED707">
            <v>0</v>
          </cell>
          <cell r="EE707">
            <v>0</v>
          </cell>
        </row>
        <row r="708">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cell r="BZ708">
            <v>0</v>
          </cell>
          <cell r="CA708">
            <v>0</v>
          </cell>
          <cell r="CB708">
            <v>0</v>
          </cell>
          <cell r="CC708">
            <v>0</v>
          </cell>
          <cell r="CD708">
            <v>0</v>
          </cell>
          <cell r="CE708">
            <v>0</v>
          </cell>
          <cell r="CF708">
            <v>0</v>
          </cell>
          <cell r="CG708">
            <v>0</v>
          </cell>
          <cell r="CH708">
            <v>0</v>
          </cell>
          <cell r="CI708">
            <v>0</v>
          </cell>
          <cell r="CJ708">
            <v>0</v>
          </cell>
          <cell r="CK708">
            <v>0</v>
          </cell>
          <cell r="CL708">
            <v>0</v>
          </cell>
          <cell r="CM708">
            <v>0</v>
          </cell>
          <cell r="CN708">
            <v>0</v>
          </cell>
          <cell r="CO708">
            <v>0</v>
          </cell>
          <cell r="CP708">
            <v>0</v>
          </cell>
          <cell r="CQ708">
            <v>0</v>
          </cell>
          <cell r="CR708">
            <v>0</v>
          </cell>
          <cell r="CS708">
            <v>0</v>
          </cell>
          <cell r="CT708">
            <v>0</v>
          </cell>
          <cell r="CU708">
            <v>0</v>
          </cell>
          <cell r="CV708">
            <v>0</v>
          </cell>
          <cell r="CW708">
            <v>0</v>
          </cell>
          <cell r="CX708">
            <v>0</v>
          </cell>
          <cell r="CY708">
            <v>0</v>
          </cell>
          <cell r="CZ708">
            <v>0</v>
          </cell>
          <cell r="DA708">
            <v>0</v>
          </cell>
          <cell r="DB708">
            <v>0</v>
          </cell>
          <cell r="DC708">
            <v>0</v>
          </cell>
          <cell r="DD708">
            <v>0</v>
          </cell>
          <cell r="DE708">
            <v>0</v>
          </cell>
          <cell r="DF708">
            <v>0</v>
          </cell>
          <cell r="DG708">
            <v>0</v>
          </cell>
          <cell r="DH708">
            <v>0</v>
          </cell>
          <cell r="DI708">
            <v>0</v>
          </cell>
          <cell r="DJ708">
            <v>0</v>
          </cell>
          <cell r="DK708">
            <v>0</v>
          </cell>
          <cell r="DL708">
            <v>0</v>
          </cell>
          <cell r="DM708">
            <v>0</v>
          </cell>
          <cell r="DN708">
            <v>0</v>
          </cell>
          <cell r="DO708">
            <v>0</v>
          </cell>
          <cell r="DP708">
            <v>0</v>
          </cell>
          <cell r="DQ708">
            <v>0</v>
          </cell>
          <cell r="DR708">
            <v>0</v>
          </cell>
          <cell r="DS708">
            <v>0</v>
          </cell>
          <cell r="DT708">
            <v>0</v>
          </cell>
          <cell r="DU708">
            <v>0</v>
          </cell>
          <cell r="DV708">
            <v>0</v>
          </cell>
          <cell r="DW708">
            <v>0</v>
          </cell>
          <cell r="DX708">
            <v>0</v>
          </cell>
          <cell r="DY708">
            <v>0</v>
          </cell>
          <cell r="DZ708">
            <v>0</v>
          </cell>
          <cell r="EA708">
            <v>0</v>
          </cell>
          <cell r="EB708">
            <v>0</v>
          </cell>
          <cell r="EC708">
            <v>0</v>
          </cell>
          <cell r="ED708">
            <v>0</v>
          </cell>
          <cell r="EE708">
            <v>0</v>
          </cell>
        </row>
        <row r="709">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cell r="BZ709">
            <v>0</v>
          </cell>
          <cell r="CA709">
            <v>0</v>
          </cell>
          <cell r="CB709">
            <v>0</v>
          </cell>
          <cell r="CC709">
            <v>0</v>
          </cell>
          <cell r="CD709">
            <v>0</v>
          </cell>
          <cell r="CE709">
            <v>0</v>
          </cell>
          <cell r="CF709">
            <v>0</v>
          </cell>
          <cell r="CG709">
            <v>0</v>
          </cell>
          <cell r="CH709">
            <v>0</v>
          </cell>
          <cell r="CI709">
            <v>0</v>
          </cell>
          <cell r="CJ709">
            <v>0</v>
          </cell>
          <cell r="CK709">
            <v>0</v>
          </cell>
          <cell r="CL709">
            <v>0</v>
          </cell>
          <cell r="CM709">
            <v>0</v>
          </cell>
          <cell r="CN709">
            <v>0</v>
          </cell>
          <cell r="CO709">
            <v>0</v>
          </cell>
          <cell r="CP709">
            <v>0</v>
          </cell>
          <cell r="CQ709">
            <v>0</v>
          </cell>
          <cell r="CR709">
            <v>0</v>
          </cell>
          <cell r="CS709">
            <v>0</v>
          </cell>
          <cell r="CT709">
            <v>0</v>
          </cell>
          <cell r="CU709">
            <v>0</v>
          </cell>
          <cell r="CV709">
            <v>0</v>
          </cell>
          <cell r="CW709">
            <v>0</v>
          </cell>
          <cell r="CX709">
            <v>0</v>
          </cell>
          <cell r="CY709">
            <v>0</v>
          </cell>
          <cell r="CZ709">
            <v>0</v>
          </cell>
          <cell r="DA709">
            <v>0</v>
          </cell>
          <cell r="DB709">
            <v>0</v>
          </cell>
          <cell r="DC709">
            <v>0</v>
          </cell>
          <cell r="DD709">
            <v>0</v>
          </cell>
          <cell r="DE709">
            <v>0</v>
          </cell>
          <cell r="DF709">
            <v>0</v>
          </cell>
          <cell r="DG709">
            <v>0</v>
          </cell>
          <cell r="DH709">
            <v>0</v>
          </cell>
          <cell r="DI709">
            <v>0</v>
          </cell>
          <cell r="DJ709">
            <v>0</v>
          </cell>
          <cell r="DK709">
            <v>0</v>
          </cell>
          <cell r="DL709">
            <v>0</v>
          </cell>
          <cell r="DM709">
            <v>0</v>
          </cell>
          <cell r="DN709">
            <v>0</v>
          </cell>
          <cell r="DO709">
            <v>0</v>
          </cell>
          <cell r="DP709">
            <v>0</v>
          </cell>
          <cell r="DQ709">
            <v>0</v>
          </cell>
          <cell r="DR709">
            <v>0</v>
          </cell>
          <cell r="DS709">
            <v>0</v>
          </cell>
          <cell r="DT709">
            <v>0</v>
          </cell>
          <cell r="DU709">
            <v>0</v>
          </cell>
          <cell r="DV709">
            <v>0</v>
          </cell>
          <cell r="DW709">
            <v>0</v>
          </cell>
          <cell r="DX709">
            <v>0</v>
          </cell>
          <cell r="DY709">
            <v>0</v>
          </cell>
          <cell r="DZ709">
            <v>0</v>
          </cell>
          <cell r="EA709">
            <v>0</v>
          </cell>
          <cell r="EB709">
            <v>0</v>
          </cell>
          <cell r="EC709">
            <v>0</v>
          </cell>
          <cell r="ED709">
            <v>0</v>
          </cell>
          <cell r="EE709">
            <v>0</v>
          </cell>
        </row>
        <row r="710">
          <cell r="F710">
            <v>0</v>
          </cell>
          <cell r="G710">
            <v>1E-3</v>
          </cell>
          <cell r="H710">
            <v>0</v>
          </cell>
          <cell r="I710">
            <v>1E-3</v>
          </cell>
          <cell r="J710">
            <v>0</v>
          </cell>
          <cell r="K710">
            <v>0</v>
          </cell>
          <cell r="L710">
            <v>0</v>
          </cell>
          <cell r="M710">
            <v>0</v>
          </cell>
          <cell r="N710">
            <v>0</v>
          </cell>
          <cell r="O710">
            <v>0</v>
          </cell>
          <cell r="P710">
            <v>0</v>
          </cell>
          <cell r="Q710">
            <v>0</v>
          </cell>
          <cell r="R710">
            <v>0</v>
          </cell>
          <cell r="S710">
            <v>0</v>
          </cell>
          <cell r="T710">
            <v>0</v>
          </cell>
          <cell r="U710">
            <v>1E-3</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0</v>
          </cell>
          <cell r="CB710">
            <v>0</v>
          </cell>
          <cell r="CC710">
            <v>0</v>
          </cell>
          <cell r="CD710">
            <v>0</v>
          </cell>
          <cell r="CE710">
            <v>0</v>
          </cell>
          <cell r="CF710">
            <v>0</v>
          </cell>
          <cell r="CG710">
            <v>0</v>
          </cell>
          <cell r="CH710">
            <v>0</v>
          </cell>
          <cell r="CI710">
            <v>0</v>
          </cell>
          <cell r="CJ710">
            <v>0</v>
          </cell>
          <cell r="CK710">
            <v>0</v>
          </cell>
          <cell r="CL710">
            <v>0</v>
          </cell>
          <cell r="CM710">
            <v>0</v>
          </cell>
          <cell r="CN710">
            <v>0</v>
          </cell>
          <cell r="CO710">
            <v>0</v>
          </cell>
          <cell r="CP710">
            <v>0</v>
          </cell>
          <cell r="CQ710">
            <v>0</v>
          </cell>
          <cell r="CR710">
            <v>0</v>
          </cell>
          <cell r="CS710">
            <v>0</v>
          </cell>
          <cell r="CT710">
            <v>0</v>
          </cell>
          <cell r="CU710">
            <v>0</v>
          </cell>
          <cell r="CV710">
            <v>0</v>
          </cell>
          <cell r="CW710">
            <v>0</v>
          </cell>
          <cell r="CX710">
            <v>0</v>
          </cell>
          <cell r="CY710">
            <v>0</v>
          </cell>
          <cell r="CZ710">
            <v>0</v>
          </cell>
          <cell r="DA710">
            <v>0</v>
          </cell>
          <cell r="DB710">
            <v>0</v>
          </cell>
          <cell r="DC710">
            <v>0</v>
          </cell>
          <cell r="DD710">
            <v>0</v>
          </cell>
          <cell r="DE710">
            <v>0</v>
          </cell>
          <cell r="DF710">
            <v>0</v>
          </cell>
          <cell r="DG710">
            <v>0</v>
          </cell>
          <cell r="DH710">
            <v>0</v>
          </cell>
          <cell r="DI710">
            <v>0</v>
          </cell>
          <cell r="DJ710">
            <v>0</v>
          </cell>
          <cell r="DK710">
            <v>0</v>
          </cell>
          <cell r="DL710">
            <v>0</v>
          </cell>
          <cell r="DM710">
            <v>0</v>
          </cell>
          <cell r="DN710">
            <v>0</v>
          </cell>
          <cell r="DO710">
            <v>0</v>
          </cell>
          <cell r="DP710">
            <v>0</v>
          </cell>
          <cell r="DQ710">
            <v>0</v>
          </cell>
          <cell r="DR710">
            <v>0</v>
          </cell>
          <cell r="DS710">
            <v>0</v>
          </cell>
          <cell r="DT710">
            <v>0</v>
          </cell>
          <cell r="DU710">
            <v>0</v>
          </cell>
          <cell r="DV710">
            <v>0</v>
          </cell>
          <cell r="DW710">
            <v>0</v>
          </cell>
          <cell r="DX710">
            <v>0</v>
          </cell>
          <cell r="DY710">
            <v>0</v>
          </cell>
          <cell r="DZ710">
            <v>0</v>
          </cell>
          <cell r="EA710">
            <v>0</v>
          </cell>
          <cell r="EB710">
            <v>0</v>
          </cell>
          <cell r="EC710">
            <v>0</v>
          </cell>
          <cell r="ED710">
            <v>0</v>
          </cell>
          <cell r="EE710">
            <v>0</v>
          </cell>
        </row>
        <row r="711">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0</v>
          </cell>
          <cell r="CB711">
            <v>0</v>
          </cell>
          <cell r="CC711">
            <v>0</v>
          </cell>
          <cell r="CD711">
            <v>0</v>
          </cell>
          <cell r="CE711">
            <v>0</v>
          </cell>
          <cell r="CF711">
            <v>0</v>
          </cell>
          <cell r="CG711">
            <v>0</v>
          </cell>
          <cell r="CH711">
            <v>0</v>
          </cell>
          <cell r="CI711">
            <v>0</v>
          </cell>
          <cell r="CJ711">
            <v>0</v>
          </cell>
          <cell r="CK711">
            <v>0</v>
          </cell>
          <cell r="CL711">
            <v>0</v>
          </cell>
          <cell r="CM711">
            <v>0</v>
          </cell>
          <cell r="CN711">
            <v>0</v>
          </cell>
          <cell r="CO711">
            <v>0</v>
          </cell>
          <cell r="CP711">
            <v>0</v>
          </cell>
          <cell r="CQ711">
            <v>0</v>
          </cell>
          <cell r="CR711">
            <v>0</v>
          </cell>
          <cell r="CS711">
            <v>0</v>
          </cell>
          <cell r="CT711">
            <v>0</v>
          </cell>
          <cell r="CU711">
            <v>0</v>
          </cell>
          <cell r="CV711">
            <v>0</v>
          </cell>
          <cell r="CW711">
            <v>0</v>
          </cell>
          <cell r="CX711">
            <v>0</v>
          </cell>
          <cell r="CY711">
            <v>0</v>
          </cell>
          <cell r="CZ711">
            <v>0</v>
          </cell>
          <cell r="DA711">
            <v>0</v>
          </cell>
          <cell r="DB711">
            <v>0</v>
          </cell>
          <cell r="DC711">
            <v>0</v>
          </cell>
          <cell r="DD711">
            <v>0</v>
          </cell>
          <cell r="DE711">
            <v>0</v>
          </cell>
          <cell r="DF711">
            <v>0</v>
          </cell>
          <cell r="DG711">
            <v>0</v>
          </cell>
          <cell r="DH711">
            <v>0</v>
          </cell>
          <cell r="DI711">
            <v>0</v>
          </cell>
          <cell r="DJ711">
            <v>0</v>
          </cell>
          <cell r="DK711">
            <v>0</v>
          </cell>
          <cell r="DL711">
            <v>0</v>
          </cell>
          <cell r="DM711">
            <v>0</v>
          </cell>
          <cell r="DN711">
            <v>0</v>
          </cell>
          <cell r="DO711">
            <v>0</v>
          </cell>
          <cell r="DP711">
            <v>0</v>
          </cell>
          <cell r="DQ711">
            <v>0</v>
          </cell>
          <cell r="DR711">
            <v>0</v>
          </cell>
          <cell r="DS711">
            <v>0</v>
          </cell>
          <cell r="DT711">
            <v>0</v>
          </cell>
          <cell r="DU711">
            <v>0</v>
          </cell>
          <cell r="DV711">
            <v>0</v>
          </cell>
          <cell r="DW711">
            <v>0</v>
          </cell>
          <cell r="DX711">
            <v>0</v>
          </cell>
          <cell r="DY711">
            <v>0</v>
          </cell>
          <cell r="DZ711">
            <v>0</v>
          </cell>
          <cell r="EA711">
            <v>0</v>
          </cell>
          <cell r="EB711">
            <v>0</v>
          </cell>
          <cell r="EC711">
            <v>0</v>
          </cell>
          <cell r="ED711">
            <v>0</v>
          </cell>
          <cell r="EE711">
            <v>0</v>
          </cell>
        </row>
        <row r="712">
          <cell r="F712">
            <v>0</v>
          </cell>
          <cell r="G712">
            <v>0</v>
          </cell>
          <cell r="H712">
            <v>0</v>
          </cell>
          <cell r="I712">
            <v>0</v>
          </cell>
          <cell r="J712">
            <v>0</v>
          </cell>
          <cell r="K712">
            <v>0</v>
          </cell>
          <cell r="L712">
            <v>-1E-3</v>
          </cell>
          <cell r="M712">
            <v>-1E-3</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1E-3</v>
          </cell>
          <cell r="AE712">
            <v>0</v>
          </cell>
          <cell r="AF712">
            <v>0</v>
          </cell>
          <cell r="AG712">
            <v>0</v>
          </cell>
          <cell r="AH712">
            <v>0</v>
          </cell>
          <cell r="AI712">
            <v>0</v>
          </cell>
          <cell r="AJ712">
            <v>0</v>
          </cell>
          <cell r="AK712">
            <v>0</v>
          </cell>
          <cell r="AL712">
            <v>0</v>
          </cell>
          <cell r="AM712">
            <v>-1E-3</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cell r="CB712">
            <v>0</v>
          </cell>
          <cell r="CC712">
            <v>0</v>
          </cell>
          <cell r="CD712">
            <v>0</v>
          </cell>
          <cell r="CE712">
            <v>0</v>
          </cell>
          <cell r="CF712">
            <v>0</v>
          </cell>
          <cell r="CG712">
            <v>0</v>
          </cell>
          <cell r="CH712">
            <v>0</v>
          </cell>
          <cell r="CI712">
            <v>0</v>
          </cell>
          <cell r="CJ712">
            <v>0</v>
          </cell>
          <cell r="CK712">
            <v>0</v>
          </cell>
          <cell r="CL712">
            <v>0</v>
          </cell>
          <cell r="CM712">
            <v>0</v>
          </cell>
          <cell r="CN712">
            <v>0</v>
          </cell>
          <cell r="CO712">
            <v>0</v>
          </cell>
          <cell r="CP712">
            <v>0</v>
          </cell>
          <cell r="CQ712">
            <v>0</v>
          </cell>
          <cell r="CR712">
            <v>0</v>
          </cell>
          <cell r="CS712">
            <v>0</v>
          </cell>
          <cell r="CT712">
            <v>0</v>
          </cell>
          <cell r="CU712">
            <v>0</v>
          </cell>
          <cell r="CV712">
            <v>0</v>
          </cell>
          <cell r="CW712">
            <v>0</v>
          </cell>
          <cell r="CX712">
            <v>0</v>
          </cell>
          <cell r="CY712">
            <v>0</v>
          </cell>
          <cell r="CZ712">
            <v>0</v>
          </cell>
          <cell r="DA712">
            <v>0</v>
          </cell>
          <cell r="DB712">
            <v>0</v>
          </cell>
          <cell r="DC712">
            <v>0</v>
          </cell>
          <cell r="DD712">
            <v>0</v>
          </cell>
          <cell r="DE712">
            <v>0</v>
          </cell>
          <cell r="DF712">
            <v>0</v>
          </cell>
          <cell r="DG712">
            <v>0</v>
          </cell>
          <cell r="DH712">
            <v>0</v>
          </cell>
          <cell r="DI712">
            <v>0</v>
          </cell>
          <cell r="DJ712">
            <v>0</v>
          </cell>
          <cell r="DK712">
            <v>0</v>
          </cell>
          <cell r="DL712">
            <v>0</v>
          </cell>
          <cell r="DM712">
            <v>0</v>
          </cell>
          <cell r="DN712">
            <v>0</v>
          </cell>
          <cell r="DO712">
            <v>0</v>
          </cell>
          <cell r="DP712">
            <v>0</v>
          </cell>
          <cell r="DQ712">
            <v>0</v>
          </cell>
          <cell r="DR712">
            <v>0</v>
          </cell>
          <cell r="DS712">
            <v>0</v>
          </cell>
          <cell r="DT712">
            <v>0</v>
          </cell>
          <cell r="DU712">
            <v>0</v>
          </cell>
          <cell r="DV712">
            <v>0</v>
          </cell>
          <cell r="DW712">
            <v>0</v>
          </cell>
          <cell r="DX712">
            <v>0</v>
          </cell>
          <cell r="DY712">
            <v>0</v>
          </cell>
          <cell r="DZ712">
            <v>0</v>
          </cell>
          <cell r="EA712">
            <v>0</v>
          </cell>
          <cell r="EB712">
            <v>0</v>
          </cell>
          <cell r="EC712">
            <v>0</v>
          </cell>
          <cell r="ED712">
            <v>0</v>
          </cell>
          <cell r="EE712">
            <v>0</v>
          </cell>
        </row>
        <row r="713">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-2E-3</v>
          </cell>
          <cell r="BR713">
            <v>0</v>
          </cell>
          <cell r="BS713">
            <v>0</v>
          </cell>
          <cell r="BT713">
            <v>0</v>
          </cell>
          <cell r="BU713">
            <v>0</v>
          </cell>
          <cell r="BV713">
            <v>0</v>
          </cell>
          <cell r="BW713">
            <v>0</v>
          </cell>
          <cell r="BX713">
            <v>0</v>
          </cell>
          <cell r="BY713">
            <v>0</v>
          </cell>
          <cell r="BZ713">
            <v>0</v>
          </cell>
          <cell r="CA713">
            <v>0</v>
          </cell>
          <cell r="CB713">
            <v>0</v>
          </cell>
          <cell r="CC713">
            <v>0</v>
          </cell>
          <cell r="CD713">
            <v>0</v>
          </cell>
          <cell r="CE713">
            <v>0</v>
          </cell>
          <cell r="CF713">
            <v>0</v>
          </cell>
          <cell r="CG713">
            <v>0</v>
          </cell>
          <cell r="CH713">
            <v>0</v>
          </cell>
          <cell r="CI713">
            <v>0</v>
          </cell>
          <cell r="CJ713">
            <v>0</v>
          </cell>
          <cell r="CK713">
            <v>0</v>
          </cell>
          <cell r="CL713">
            <v>0</v>
          </cell>
          <cell r="CM713">
            <v>0</v>
          </cell>
          <cell r="CN713">
            <v>0</v>
          </cell>
          <cell r="CO713">
            <v>0</v>
          </cell>
          <cell r="CP713">
            <v>0</v>
          </cell>
          <cell r="CQ713">
            <v>0</v>
          </cell>
          <cell r="CR713">
            <v>0</v>
          </cell>
          <cell r="CS713">
            <v>0</v>
          </cell>
          <cell r="CT713">
            <v>0</v>
          </cell>
          <cell r="CU713">
            <v>0</v>
          </cell>
          <cell r="CV713">
            <v>0</v>
          </cell>
          <cell r="CW713">
            <v>0</v>
          </cell>
          <cell r="CX713">
            <v>0</v>
          </cell>
          <cell r="CY713">
            <v>0</v>
          </cell>
          <cell r="CZ713">
            <v>0</v>
          </cell>
          <cell r="DA713">
            <v>0</v>
          </cell>
          <cell r="DB713">
            <v>0</v>
          </cell>
          <cell r="DC713">
            <v>0</v>
          </cell>
          <cell r="DD713">
            <v>0</v>
          </cell>
          <cell r="DE713">
            <v>0</v>
          </cell>
          <cell r="DF713">
            <v>0</v>
          </cell>
          <cell r="DG713">
            <v>0</v>
          </cell>
          <cell r="DH713">
            <v>0</v>
          </cell>
          <cell r="DI713">
            <v>0</v>
          </cell>
          <cell r="DJ713">
            <v>0</v>
          </cell>
          <cell r="DK713">
            <v>0</v>
          </cell>
          <cell r="DL713">
            <v>0</v>
          </cell>
          <cell r="DM713">
            <v>0</v>
          </cell>
          <cell r="DN713">
            <v>0</v>
          </cell>
          <cell r="DO713">
            <v>0</v>
          </cell>
          <cell r="DP713">
            <v>0</v>
          </cell>
          <cell r="DQ713">
            <v>0</v>
          </cell>
          <cell r="DR713">
            <v>0</v>
          </cell>
          <cell r="DS713">
            <v>0</v>
          </cell>
          <cell r="DT713">
            <v>0</v>
          </cell>
          <cell r="DU713">
            <v>0</v>
          </cell>
          <cell r="DV713">
            <v>0</v>
          </cell>
          <cell r="DW713">
            <v>0</v>
          </cell>
          <cell r="DX713">
            <v>0</v>
          </cell>
          <cell r="DY713">
            <v>0</v>
          </cell>
          <cell r="DZ713">
            <v>0</v>
          </cell>
          <cell r="EA713">
            <v>0</v>
          </cell>
          <cell r="EB713">
            <v>0</v>
          </cell>
          <cell r="EC713">
            <v>0</v>
          </cell>
          <cell r="ED713">
            <v>0</v>
          </cell>
          <cell r="EE713">
            <v>0</v>
          </cell>
        </row>
        <row r="714">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0</v>
          </cell>
          <cell r="CB714">
            <v>0</v>
          </cell>
          <cell r="CC714">
            <v>0</v>
          </cell>
          <cell r="CD714">
            <v>0</v>
          </cell>
          <cell r="CE714">
            <v>0</v>
          </cell>
          <cell r="CF714">
            <v>0</v>
          </cell>
          <cell r="CG714">
            <v>0</v>
          </cell>
          <cell r="CH714">
            <v>0</v>
          </cell>
          <cell r="CI714">
            <v>0</v>
          </cell>
          <cell r="CJ714">
            <v>0</v>
          </cell>
          <cell r="CK714">
            <v>0</v>
          </cell>
          <cell r="CL714">
            <v>0</v>
          </cell>
          <cell r="CM714">
            <v>0</v>
          </cell>
          <cell r="CN714">
            <v>0</v>
          </cell>
          <cell r="CO714">
            <v>0</v>
          </cell>
          <cell r="CP714">
            <v>0</v>
          </cell>
          <cell r="CQ714">
            <v>0</v>
          </cell>
          <cell r="CR714">
            <v>0</v>
          </cell>
          <cell r="CS714">
            <v>0</v>
          </cell>
          <cell r="CT714">
            <v>0</v>
          </cell>
          <cell r="CU714">
            <v>0</v>
          </cell>
          <cell r="CV714">
            <v>0</v>
          </cell>
          <cell r="CW714">
            <v>0</v>
          </cell>
          <cell r="CX714">
            <v>0</v>
          </cell>
          <cell r="CY714">
            <v>0</v>
          </cell>
          <cell r="CZ714">
            <v>0</v>
          </cell>
          <cell r="DA714">
            <v>0</v>
          </cell>
          <cell r="DB714">
            <v>0</v>
          </cell>
          <cell r="DC714">
            <v>0</v>
          </cell>
          <cell r="DD714">
            <v>0</v>
          </cell>
          <cell r="DE714">
            <v>0</v>
          </cell>
          <cell r="DF714">
            <v>0</v>
          </cell>
          <cell r="DG714">
            <v>0</v>
          </cell>
          <cell r="DH714">
            <v>0</v>
          </cell>
          <cell r="DI714">
            <v>0</v>
          </cell>
          <cell r="DJ714">
            <v>0</v>
          </cell>
          <cell r="DK714">
            <v>0</v>
          </cell>
          <cell r="DL714">
            <v>0</v>
          </cell>
          <cell r="DM714">
            <v>0</v>
          </cell>
          <cell r="DN714">
            <v>0</v>
          </cell>
          <cell r="DO714">
            <v>0</v>
          </cell>
          <cell r="DP714">
            <v>0</v>
          </cell>
          <cell r="DQ714">
            <v>0</v>
          </cell>
          <cell r="DR714">
            <v>0</v>
          </cell>
          <cell r="DS714">
            <v>0</v>
          </cell>
          <cell r="DT714">
            <v>0</v>
          </cell>
          <cell r="DU714">
            <v>0</v>
          </cell>
          <cell r="DV714">
            <v>0</v>
          </cell>
          <cell r="DW714">
            <v>0</v>
          </cell>
          <cell r="DX714">
            <v>0</v>
          </cell>
          <cell r="DY714">
            <v>0</v>
          </cell>
          <cell r="DZ714">
            <v>0</v>
          </cell>
          <cell r="EA714">
            <v>0</v>
          </cell>
          <cell r="EB714">
            <v>0</v>
          </cell>
          <cell r="EC714">
            <v>0</v>
          </cell>
          <cell r="ED714">
            <v>0</v>
          </cell>
          <cell r="EE714">
            <v>0</v>
          </cell>
        </row>
        <row r="715">
          <cell r="F715">
            <v>1E-3</v>
          </cell>
          <cell r="G715">
            <v>0</v>
          </cell>
          <cell r="H715">
            <v>0</v>
          </cell>
          <cell r="I715">
            <v>0</v>
          </cell>
          <cell r="J715">
            <v>0</v>
          </cell>
          <cell r="K715">
            <v>0</v>
          </cell>
          <cell r="L715">
            <v>0</v>
          </cell>
          <cell r="M715">
            <v>-1E-3</v>
          </cell>
          <cell r="N715">
            <v>0</v>
          </cell>
          <cell r="O715">
            <v>0</v>
          </cell>
          <cell r="P715">
            <v>1E-3</v>
          </cell>
          <cell r="Q715">
            <v>0</v>
          </cell>
          <cell r="R715">
            <v>0</v>
          </cell>
          <cell r="S715">
            <v>1E-3</v>
          </cell>
          <cell r="T715">
            <v>1E-3</v>
          </cell>
          <cell r="U715">
            <v>0</v>
          </cell>
          <cell r="V715">
            <v>0</v>
          </cell>
          <cell r="W715">
            <v>0</v>
          </cell>
          <cell r="X715">
            <v>0</v>
          </cell>
          <cell r="Y715">
            <v>0</v>
          </cell>
          <cell r="Z715">
            <v>0</v>
          </cell>
          <cell r="AA715">
            <v>0</v>
          </cell>
          <cell r="AB715">
            <v>0</v>
          </cell>
          <cell r="AC715">
            <v>0</v>
          </cell>
          <cell r="AD715">
            <v>1E-3</v>
          </cell>
          <cell r="AE715">
            <v>0</v>
          </cell>
          <cell r="AF715">
            <v>1E-3</v>
          </cell>
          <cell r="AG715">
            <v>1E-3</v>
          </cell>
          <cell r="AH715">
            <v>1E-3</v>
          </cell>
          <cell r="AI715">
            <v>0</v>
          </cell>
          <cell r="AJ715">
            <v>0</v>
          </cell>
          <cell r="AK715">
            <v>0</v>
          </cell>
          <cell r="AL715">
            <v>0</v>
          </cell>
          <cell r="AM715">
            <v>0</v>
          </cell>
          <cell r="AN715">
            <v>0</v>
          </cell>
          <cell r="AO715">
            <v>0</v>
          </cell>
          <cell r="AP715">
            <v>0</v>
          </cell>
          <cell r="AQ715">
            <v>1E-3</v>
          </cell>
          <cell r="AR715">
            <v>0</v>
          </cell>
          <cell r="AS715">
            <v>1E-3</v>
          </cell>
          <cell r="AT715">
            <v>1E-3</v>
          </cell>
          <cell r="AU715">
            <v>1E-3</v>
          </cell>
          <cell r="AV715">
            <v>0</v>
          </cell>
          <cell r="AW715">
            <v>0</v>
          </cell>
          <cell r="AX715">
            <v>0</v>
          </cell>
          <cell r="AY715">
            <v>0</v>
          </cell>
          <cell r="AZ715">
            <v>0</v>
          </cell>
          <cell r="BA715">
            <v>0</v>
          </cell>
          <cell r="BB715">
            <v>0</v>
          </cell>
          <cell r="BC715">
            <v>1E-3</v>
          </cell>
          <cell r="BD715">
            <v>1E-3</v>
          </cell>
          <cell r="BE715">
            <v>0</v>
          </cell>
          <cell r="BF715">
            <v>1E-3</v>
          </cell>
          <cell r="BG715">
            <v>1E-3</v>
          </cell>
          <cell r="BH715">
            <v>0</v>
          </cell>
          <cell r="BI715">
            <v>1E-3</v>
          </cell>
          <cell r="BJ715">
            <v>0</v>
          </cell>
          <cell r="BK715">
            <v>0</v>
          </cell>
          <cell r="BL715">
            <v>0</v>
          </cell>
          <cell r="BM715">
            <v>0</v>
          </cell>
          <cell r="BN715">
            <v>0</v>
          </cell>
          <cell r="BO715">
            <v>0</v>
          </cell>
          <cell r="BP715">
            <v>1E-3</v>
          </cell>
          <cell r="BQ715">
            <v>1E-3</v>
          </cell>
          <cell r="BR715">
            <v>0</v>
          </cell>
          <cell r="BS715">
            <v>0</v>
          </cell>
          <cell r="BT715">
            <v>0</v>
          </cell>
          <cell r="BU715">
            <v>0</v>
          </cell>
          <cell r="BV715">
            <v>0</v>
          </cell>
          <cell r="BW715">
            <v>0</v>
          </cell>
          <cell r="BX715">
            <v>0</v>
          </cell>
          <cell r="BY715">
            <v>0</v>
          </cell>
          <cell r="BZ715">
            <v>0</v>
          </cell>
          <cell r="CA715">
            <v>0</v>
          </cell>
          <cell r="CB715">
            <v>0</v>
          </cell>
          <cell r="CC715">
            <v>0</v>
          </cell>
          <cell r="CD715">
            <v>0</v>
          </cell>
          <cell r="CE715">
            <v>0</v>
          </cell>
          <cell r="CF715">
            <v>0</v>
          </cell>
          <cell r="CG715">
            <v>0</v>
          </cell>
          <cell r="CH715">
            <v>0</v>
          </cell>
          <cell r="CI715">
            <v>0</v>
          </cell>
          <cell r="CJ715">
            <v>0</v>
          </cell>
          <cell r="CK715">
            <v>0</v>
          </cell>
          <cell r="CL715">
            <v>0</v>
          </cell>
          <cell r="CM715">
            <v>0</v>
          </cell>
          <cell r="CN715">
            <v>0</v>
          </cell>
          <cell r="CO715">
            <v>0</v>
          </cell>
          <cell r="CP715">
            <v>0</v>
          </cell>
          <cell r="CQ715">
            <v>0</v>
          </cell>
          <cell r="CR715">
            <v>0</v>
          </cell>
          <cell r="CS715">
            <v>0</v>
          </cell>
          <cell r="CT715">
            <v>0</v>
          </cell>
          <cell r="CU715">
            <v>0</v>
          </cell>
          <cell r="CV715">
            <v>1E-3</v>
          </cell>
          <cell r="CW715">
            <v>0</v>
          </cell>
          <cell r="CX715">
            <v>0</v>
          </cell>
          <cell r="CY715">
            <v>0</v>
          </cell>
          <cell r="CZ715">
            <v>0</v>
          </cell>
          <cell r="DA715">
            <v>0</v>
          </cell>
          <cell r="DB715">
            <v>0</v>
          </cell>
          <cell r="DC715">
            <v>0</v>
          </cell>
          <cell r="DD715">
            <v>0</v>
          </cell>
          <cell r="DE715">
            <v>0</v>
          </cell>
          <cell r="DF715">
            <v>0</v>
          </cell>
          <cell r="DG715">
            <v>0</v>
          </cell>
          <cell r="DH715">
            <v>0</v>
          </cell>
          <cell r="DI715">
            <v>0</v>
          </cell>
          <cell r="DJ715">
            <v>0</v>
          </cell>
          <cell r="DK715">
            <v>0</v>
          </cell>
          <cell r="DL715">
            <v>0</v>
          </cell>
          <cell r="DM715">
            <v>0</v>
          </cell>
          <cell r="DN715">
            <v>0</v>
          </cell>
          <cell r="DO715">
            <v>0</v>
          </cell>
          <cell r="DP715">
            <v>0</v>
          </cell>
          <cell r="DQ715">
            <v>0</v>
          </cell>
          <cell r="DR715">
            <v>0</v>
          </cell>
          <cell r="DS715">
            <v>0</v>
          </cell>
          <cell r="DT715">
            <v>0</v>
          </cell>
          <cell r="DU715">
            <v>0</v>
          </cell>
          <cell r="DV715">
            <v>0</v>
          </cell>
          <cell r="DW715">
            <v>0</v>
          </cell>
          <cell r="DX715">
            <v>0</v>
          </cell>
          <cell r="DY715">
            <v>0</v>
          </cell>
          <cell r="DZ715">
            <v>0</v>
          </cell>
          <cell r="EA715">
            <v>0</v>
          </cell>
          <cell r="EB715">
            <v>0</v>
          </cell>
          <cell r="EC715">
            <v>0</v>
          </cell>
          <cell r="ED715">
            <v>0</v>
          </cell>
          <cell r="EE715">
            <v>0</v>
          </cell>
        </row>
        <row r="716">
          <cell r="F716">
            <v>1E-3</v>
          </cell>
          <cell r="G716">
            <v>1E-3</v>
          </cell>
          <cell r="H716">
            <v>0</v>
          </cell>
          <cell r="I716">
            <v>0</v>
          </cell>
          <cell r="J716">
            <v>0</v>
          </cell>
          <cell r="K716">
            <v>0</v>
          </cell>
          <cell r="L716">
            <v>0</v>
          </cell>
          <cell r="M716">
            <v>0</v>
          </cell>
          <cell r="N716">
            <v>0</v>
          </cell>
          <cell r="O716">
            <v>0</v>
          </cell>
          <cell r="P716">
            <v>0</v>
          </cell>
          <cell r="Q716">
            <v>0</v>
          </cell>
          <cell r="R716">
            <v>0</v>
          </cell>
          <cell r="S716">
            <v>0</v>
          </cell>
          <cell r="T716">
            <v>1E-3</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0</v>
          </cell>
          <cell r="CB716">
            <v>0</v>
          </cell>
          <cell r="CC716">
            <v>0</v>
          </cell>
          <cell r="CD716">
            <v>0</v>
          </cell>
          <cell r="CE716">
            <v>0</v>
          </cell>
          <cell r="CF716">
            <v>0</v>
          </cell>
          <cell r="CG716">
            <v>0</v>
          </cell>
          <cell r="CH716">
            <v>0</v>
          </cell>
          <cell r="CI716">
            <v>0</v>
          </cell>
          <cell r="CJ716">
            <v>0</v>
          </cell>
          <cell r="CK716">
            <v>0</v>
          </cell>
          <cell r="CL716">
            <v>0</v>
          </cell>
          <cell r="CM716">
            <v>0</v>
          </cell>
          <cell r="CN716">
            <v>0</v>
          </cell>
          <cell r="CO716">
            <v>0</v>
          </cell>
          <cell r="CP716">
            <v>0</v>
          </cell>
          <cell r="CQ716">
            <v>0</v>
          </cell>
          <cell r="CR716">
            <v>0</v>
          </cell>
          <cell r="CS716">
            <v>0</v>
          </cell>
          <cell r="CT716">
            <v>0</v>
          </cell>
          <cell r="CU716">
            <v>0</v>
          </cell>
          <cell r="CV716">
            <v>0</v>
          </cell>
          <cell r="CW716">
            <v>0</v>
          </cell>
          <cell r="CX716">
            <v>0</v>
          </cell>
          <cell r="CY716">
            <v>0</v>
          </cell>
          <cell r="CZ716">
            <v>0</v>
          </cell>
          <cell r="DA716">
            <v>0</v>
          </cell>
          <cell r="DB716">
            <v>0</v>
          </cell>
          <cell r="DC716">
            <v>0</v>
          </cell>
          <cell r="DD716">
            <v>0</v>
          </cell>
          <cell r="DE716">
            <v>0</v>
          </cell>
          <cell r="DF716">
            <v>0</v>
          </cell>
          <cell r="DG716">
            <v>0</v>
          </cell>
          <cell r="DH716">
            <v>0</v>
          </cell>
          <cell r="DI716">
            <v>0</v>
          </cell>
          <cell r="DJ716">
            <v>0</v>
          </cell>
          <cell r="DK716">
            <v>0</v>
          </cell>
          <cell r="DL716">
            <v>0</v>
          </cell>
          <cell r="DM716">
            <v>0</v>
          </cell>
          <cell r="DN716">
            <v>0</v>
          </cell>
          <cell r="DO716">
            <v>0</v>
          </cell>
          <cell r="DP716">
            <v>0</v>
          </cell>
          <cell r="DQ716">
            <v>0</v>
          </cell>
          <cell r="DR716">
            <v>0</v>
          </cell>
          <cell r="DS716">
            <v>0</v>
          </cell>
          <cell r="DT716">
            <v>0</v>
          </cell>
          <cell r="DU716">
            <v>0</v>
          </cell>
          <cell r="DV716">
            <v>0</v>
          </cell>
          <cell r="DW716">
            <v>0</v>
          </cell>
          <cell r="DX716">
            <v>0</v>
          </cell>
          <cell r="DY716">
            <v>0</v>
          </cell>
          <cell r="DZ716">
            <v>0</v>
          </cell>
          <cell r="EA716">
            <v>0</v>
          </cell>
          <cell r="EB716">
            <v>0</v>
          </cell>
          <cell r="EC716">
            <v>0</v>
          </cell>
          <cell r="ED716">
            <v>0</v>
          </cell>
          <cell r="EE716">
            <v>0</v>
          </cell>
        </row>
        <row r="717">
          <cell r="F717">
            <v>2E-3</v>
          </cell>
          <cell r="G717">
            <v>1E-3</v>
          </cell>
          <cell r="H717">
            <v>0</v>
          </cell>
          <cell r="I717">
            <v>0</v>
          </cell>
          <cell r="J717">
            <v>0</v>
          </cell>
          <cell r="K717">
            <v>0</v>
          </cell>
          <cell r="L717">
            <v>0</v>
          </cell>
          <cell r="M717">
            <v>0</v>
          </cell>
          <cell r="N717">
            <v>0</v>
          </cell>
          <cell r="O717">
            <v>1E-3</v>
          </cell>
          <cell r="P717">
            <v>1E-3</v>
          </cell>
          <cell r="Q717">
            <v>4.0000000000000001E-3</v>
          </cell>
          <cell r="R717">
            <v>1E-3</v>
          </cell>
          <cell r="S717">
            <v>2E-3</v>
          </cell>
          <cell r="T717">
            <v>1E-3</v>
          </cell>
          <cell r="U717">
            <v>0</v>
          </cell>
          <cell r="V717">
            <v>0</v>
          </cell>
          <cell r="W717">
            <v>0</v>
          </cell>
          <cell r="X717">
            <v>0</v>
          </cell>
          <cell r="Y717">
            <v>0</v>
          </cell>
          <cell r="Z717">
            <v>0</v>
          </cell>
          <cell r="AA717">
            <v>0</v>
          </cell>
          <cell r="AB717">
            <v>1E-3</v>
          </cell>
          <cell r="AC717">
            <v>1E-3</v>
          </cell>
          <cell r="AD717">
            <v>1E-3</v>
          </cell>
          <cell r="AE717">
            <v>0</v>
          </cell>
          <cell r="AF717">
            <v>1E-3</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1E-3</v>
          </cell>
          <cell r="BS717">
            <v>2E-3</v>
          </cell>
          <cell r="BT717">
            <v>1E-3</v>
          </cell>
          <cell r="BU717">
            <v>0</v>
          </cell>
          <cell r="BV717">
            <v>0</v>
          </cell>
          <cell r="BW717">
            <v>0</v>
          </cell>
          <cell r="BX717">
            <v>0</v>
          </cell>
          <cell r="BY717">
            <v>0</v>
          </cell>
          <cell r="BZ717">
            <v>0</v>
          </cell>
          <cell r="CA717">
            <v>0</v>
          </cell>
          <cell r="CB717">
            <v>1E-3</v>
          </cell>
          <cell r="CC717">
            <v>1E-3</v>
          </cell>
          <cell r="CD717">
            <v>4.0000000000000001E-3</v>
          </cell>
          <cell r="CE717">
            <v>1E-3</v>
          </cell>
          <cell r="CF717">
            <v>2E-3</v>
          </cell>
          <cell r="CG717">
            <v>1E-3</v>
          </cell>
          <cell r="CH717">
            <v>0</v>
          </cell>
          <cell r="CI717">
            <v>0</v>
          </cell>
          <cell r="CJ717">
            <v>0</v>
          </cell>
          <cell r="CK717">
            <v>0</v>
          </cell>
          <cell r="CL717">
            <v>0</v>
          </cell>
          <cell r="CM717">
            <v>0</v>
          </cell>
          <cell r="CN717">
            <v>0</v>
          </cell>
          <cell r="CO717">
            <v>1E-3</v>
          </cell>
          <cell r="CP717">
            <v>1E-3</v>
          </cell>
          <cell r="CQ717">
            <v>4.0000000000000001E-3</v>
          </cell>
          <cell r="CR717">
            <v>1E-3</v>
          </cell>
          <cell r="CS717">
            <v>2E-3</v>
          </cell>
          <cell r="CT717">
            <v>1E-3</v>
          </cell>
          <cell r="CU717">
            <v>0</v>
          </cell>
          <cell r="CV717">
            <v>0</v>
          </cell>
          <cell r="CW717">
            <v>0</v>
          </cell>
          <cell r="CX717">
            <v>0</v>
          </cell>
          <cell r="CY717">
            <v>0</v>
          </cell>
          <cell r="CZ717">
            <v>0</v>
          </cell>
          <cell r="DA717">
            <v>0</v>
          </cell>
          <cell r="DB717">
            <v>1E-3</v>
          </cell>
          <cell r="DC717">
            <v>1E-3</v>
          </cell>
          <cell r="DD717">
            <v>4.0000000000000001E-3</v>
          </cell>
          <cell r="DE717">
            <v>0</v>
          </cell>
          <cell r="DF717">
            <v>2E-3</v>
          </cell>
          <cell r="DG717">
            <v>1E-3</v>
          </cell>
          <cell r="DH717">
            <v>0</v>
          </cell>
          <cell r="DI717">
            <v>0</v>
          </cell>
          <cell r="DJ717">
            <v>0</v>
          </cell>
          <cell r="DK717">
            <v>0</v>
          </cell>
          <cell r="DL717">
            <v>0</v>
          </cell>
          <cell r="DM717">
            <v>0</v>
          </cell>
          <cell r="DN717">
            <v>0</v>
          </cell>
          <cell r="DO717">
            <v>0</v>
          </cell>
          <cell r="DP717">
            <v>0</v>
          </cell>
          <cell r="DQ717">
            <v>0</v>
          </cell>
          <cell r="DR717">
            <v>0</v>
          </cell>
          <cell r="DS717">
            <v>0</v>
          </cell>
          <cell r="DT717">
            <v>0</v>
          </cell>
          <cell r="DU717">
            <v>0</v>
          </cell>
          <cell r="DV717">
            <v>0</v>
          </cell>
          <cell r="DW717">
            <v>0</v>
          </cell>
          <cell r="DX717">
            <v>0</v>
          </cell>
          <cell r="DY717">
            <v>0</v>
          </cell>
          <cell r="DZ717">
            <v>0</v>
          </cell>
          <cell r="EA717">
            <v>0</v>
          </cell>
          <cell r="EB717">
            <v>0</v>
          </cell>
          <cell r="EC717">
            <v>0</v>
          </cell>
          <cell r="ED717">
            <v>0</v>
          </cell>
          <cell r="EE717">
            <v>0</v>
          </cell>
        </row>
        <row r="718">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cell r="BZ718">
            <v>0</v>
          </cell>
          <cell r="CA718">
            <v>0</v>
          </cell>
          <cell r="CB718">
            <v>0</v>
          </cell>
          <cell r="CC718">
            <v>0</v>
          </cell>
          <cell r="CD718">
            <v>0</v>
          </cell>
          <cell r="CE718">
            <v>0</v>
          </cell>
          <cell r="CF718">
            <v>0</v>
          </cell>
          <cell r="CG718">
            <v>0</v>
          </cell>
          <cell r="CH718">
            <v>0</v>
          </cell>
          <cell r="CI718">
            <v>0</v>
          </cell>
          <cell r="CJ718">
            <v>0</v>
          </cell>
          <cell r="CK718">
            <v>0</v>
          </cell>
          <cell r="CL718">
            <v>0</v>
          </cell>
          <cell r="CM718">
            <v>0</v>
          </cell>
          <cell r="CN718">
            <v>0</v>
          </cell>
          <cell r="CO718">
            <v>0</v>
          </cell>
          <cell r="CP718">
            <v>0</v>
          </cell>
          <cell r="CQ718">
            <v>0</v>
          </cell>
          <cell r="CR718">
            <v>0</v>
          </cell>
          <cell r="CS718">
            <v>0</v>
          </cell>
          <cell r="CT718">
            <v>0</v>
          </cell>
          <cell r="CU718">
            <v>0</v>
          </cell>
          <cell r="CV718">
            <v>0</v>
          </cell>
          <cell r="CW718">
            <v>0</v>
          </cell>
          <cell r="CX718">
            <v>0</v>
          </cell>
          <cell r="CY718">
            <v>0</v>
          </cell>
          <cell r="CZ718">
            <v>0</v>
          </cell>
          <cell r="DA718">
            <v>0</v>
          </cell>
          <cell r="DB718">
            <v>0</v>
          </cell>
          <cell r="DC718">
            <v>0</v>
          </cell>
          <cell r="DD718">
            <v>0</v>
          </cell>
          <cell r="DE718">
            <v>0</v>
          </cell>
          <cell r="DF718">
            <v>0</v>
          </cell>
          <cell r="DG718">
            <v>0</v>
          </cell>
          <cell r="DH718">
            <v>0</v>
          </cell>
          <cell r="DI718">
            <v>0</v>
          </cell>
          <cell r="DJ718">
            <v>0</v>
          </cell>
          <cell r="DK718">
            <v>0</v>
          </cell>
          <cell r="DL718">
            <v>0</v>
          </cell>
          <cell r="DM718">
            <v>0</v>
          </cell>
          <cell r="DN718">
            <v>0</v>
          </cell>
          <cell r="DO718">
            <v>0</v>
          </cell>
          <cell r="DP718">
            <v>0</v>
          </cell>
          <cell r="DQ718">
            <v>0</v>
          </cell>
          <cell r="DR718">
            <v>0</v>
          </cell>
          <cell r="DS718">
            <v>0</v>
          </cell>
          <cell r="DT718">
            <v>0</v>
          </cell>
          <cell r="DU718">
            <v>0</v>
          </cell>
          <cell r="DV718">
            <v>0</v>
          </cell>
          <cell r="DW718">
            <v>0</v>
          </cell>
          <cell r="DX718">
            <v>0</v>
          </cell>
          <cell r="DY718">
            <v>0</v>
          </cell>
          <cell r="DZ718">
            <v>0</v>
          </cell>
          <cell r="EA718">
            <v>0</v>
          </cell>
          <cell r="EB718">
            <v>0</v>
          </cell>
          <cell r="EC718">
            <v>0</v>
          </cell>
          <cell r="ED718">
            <v>0</v>
          </cell>
          <cell r="EE718">
            <v>0</v>
          </cell>
        </row>
        <row r="719">
          <cell r="F719">
            <v>0</v>
          </cell>
          <cell r="G719">
            <v>0</v>
          </cell>
          <cell r="H719">
            <v>0</v>
          </cell>
          <cell r="I719">
            <v>0</v>
          </cell>
          <cell r="J719">
            <v>0</v>
          </cell>
          <cell r="K719">
            <v>0</v>
          </cell>
          <cell r="L719">
            <v>0</v>
          </cell>
          <cell r="M719">
            <v>0</v>
          </cell>
          <cell r="N719">
            <v>0</v>
          </cell>
          <cell r="O719">
            <v>0</v>
          </cell>
          <cell r="P719">
            <v>0</v>
          </cell>
          <cell r="Q719">
            <v>0</v>
          </cell>
          <cell r="R719">
            <v>0</v>
          </cell>
          <cell r="S719">
            <v>1E-3</v>
          </cell>
          <cell r="T719">
            <v>0</v>
          </cell>
          <cell r="U719">
            <v>1E-3</v>
          </cell>
          <cell r="V719">
            <v>0</v>
          </cell>
          <cell r="W719">
            <v>0</v>
          </cell>
          <cell r="X719">
            <v>0</v>
          </cell>
          <cell r="Y719">
            <v>0</v>
          </cell>
          <cell r="Z719">
            <v>0</v>
          </cell>
          <cell r="AA719">
            <v>0</v>
          </cell>
          <cell r="AB719">
            <v>0</v>
          </cell>
          <cell r="AC719">
            <v>0</v>
          </cell>
          <cell r="AD719">
            <v>0</v>
          </cell>
          <cell r="AE719">
            <v>0</v>
          </cell>
          <cell r="AF719">
            <v>0</v>
          </cell>
          <cell r="AG719">
            <v>0</v>
          </cell>
          <cell r="AH719">
            <v>1E-3</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1E-3</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0</v>
          </cell>
          <cell r="CB719">
            <v>0</v>
          </cell>
          <cell r="CC719">
            <v>0</v>
          </cell>
          <cell r="CD719">
            <v>0</v>
          </cell>
          <cell r="CE719">
            <v>0</v>
          </cell>
          <cell r="CF719">
            <v>0</v>
          </cell>
          <cell r="CG719">
            <v>0</v>
          </cell>
          <cell r="CH719">
            <v>0</v>
          </cell>
          <cell r="CI719">
            <v>0</v>
          </cell>
          <cell r="CJ719">
            <v>0</v>
          </cell>
          <cell r="CK719">
            <v>1E-3</v>
          </cell>
          <cell r="CL719">
            <v>0</v>
          </cell>
          <cell r="CM719">
            <v>0</v>
          </cell>
          <cell r="CN719">
            <v>0</v>
          </cell>
          <cell r="CO719">
            <v>0</v>
          </cell>
          <cell r="CP719">
            <v>0</v>
          </cell>
          <cell r="CQ719">
            <v>0</v>
          </cell>
          <cell r="CR719">
            <v>0</v>
          </cell>
          <cell r="CS719">
            <v>0</v>
          </cell>
          <cell r="CT719">
            <v>0</v>
          </cell>
          <cell r="CU719">
            <v>0</v>
          </cell>
          <cell r="CV719">
            <v>0</v>
          </cell>
          <cell r="CW719">
            <v>0</v>
          </cell>
          <cell r="CX719">
            <v>0</v>
          </cell>
          <cell r="CY719">
            <v>0</v>
          </cell>
          <cell r="CZ719">
            <v>0</v>
          </cell>
          <cell r="DA719">
            <v>0</v>
          </cell>
          <cell r="DB719">
            <v>0</v>
          </cell>
          <cell r="DC719">
            <v>0</v>
          </cell>
          <cell r="DD719">
            <v>0</v>
          </cell>
          <cell r="DE719">
            <v>0</v>
          </cell>
          <cell r="DF719">
            <v>0</v>
          </cell>
          <cell r="DG719">
            <v>0</v>
          </cell>
          <cell r="DH719">
            <v>0</v>
          </cell>
          <cell r="DI719">
            <v>0</v>
          </cell>
          <cell r="DJ719">
            <v>0</v>
          </cell>
          <cell r="DK719">
            <v>0</v>
          </cell>
          <cell r="DL719">
            <v>0</v>
          </cell>
          <cell r="DM719">
            <v>0</v>
          </cell>
          <cell r="DN719">
            <v>0</v>
          </cell>
          <cell r="DO719">
            <v>0</v>
          </cell>
          <cell r="DP719">
            <v>0</v>
          </cell>
          <cell r="DQ719">
            <v>0</v>
          </cell>
          <cell r="DR719">
            <v>0</v>
          </cell>
          <cell r="DS719">
            <v>0</v>
          </cell>
          <cell r="DT719">
            <v>0</v>
          </cell>
          <cell r="DU719">
            <v>0</v>
          </cell>
          <cell r="DV719">
            <v>0</v>
          </cell>
          <cell r="DW719">
            <v>0</v>
          </cell>
          <cell r="DX719">
            <v>0</v>
          </cell>
          <cell r="DY719">
            <v>0</v>
          </cell>
          <cell r="DZ719">
            <v>0</v>
          </cell>
          <cell r="EA719">
            <v>0</v>
          </cell>
          <cell r="EB719">
            <v>0</v>
          </cell>
          <cell r="EC719">
            <v>0</v>
          </cell>
          <cell r="ED719">
            <v>0</v>
          </cell>
          <cell r="EE719">
            <v>0</v>
          </cell>
        </row>
        <row r="720">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0</v>
          </cell>
          <cell r="CB720">
            <v>0</v>
          </cell>
          <cell r="CC720">
            <v>0</v>
          </cell>
          <cell r="CD720">
            <v>0</v>
          </cell>
          <cell r="CE720">
            <v>0</v>
          </cell>
          <cell r="CF720">
            <v>0</v>
          </cell>
          <cell r="CG720">
            <v>0</v>
          </cell>
          <cell r="CH720">
            <v>0</v>
          </cell>
          <cell r="CI720">
            <v>0</v>
          </cell>
          <cell r="CJ720">
            <v>0</v>
          </cell>
          <cell r="CK720">
            <v>0</v>
          </cell>
          <cell r="CL720">
            <v>0</v>
          </cell>
          <cell r="CM720">
            <v>0</v>
          </cell>
          <cell r="CN720">
            <v>0</v>
          </cell>
          <cell r="CO720">
            <v>0</v>
          </cell>
          <cell r="CP720">
            <v>0</v>
          </cell>
          <cell r="CQ720">
            <v>0</v>
          </cell>
          <cell r="CR720">
            <v>0</v>
          </cell>
          <cell r="CS720">
            <v>0</v>
          </cell>
          <cell r="CT720">
            <v>0</v>
          </cell>
          <cell r="CU720">
            <v>0</v>
          </cell>
          <cell r="CV720">
            <v>0</v>
          </cell>
          <cell r="CW720">
            <v>0</v>
          </cell>
          <cell r="CX720">
            <v>0</v>
          </cell>
          <cell r="CY720">
            <v>0</v>
          </cell>
          <cell r="CZ720">
            <v>0</v>
          </cell>
          <cell r="DA720">
            <v>0</v>
          </cell>
          <cell r="DB720">
            <v>0</v>
          </cell>
          <cell r="DC720">
            <v>0</v>
          </cell>
          <cell r="DD720">
            <v>0</v>
          </cell>
          <cell r="DE720">
            <v>0</v>
          </cell>
          <cell r="DF720">
            <v>0</v>
          </cell>
          <cell r="DG720">
            <v>0</v>
          </cell>
          <cell r="DH720">
            <v>0</v>
          </cell>
          <cell r="DI720">
            <v>0</v>
          </cell>
          <cell r="DJ720">
            <v>0</v>
          </cell>
          <cell r="DK720">
            <v>0</v>
          </cell>
          <cell r="DL720">
            <v>0</v>
          </cell>
          <cell r="DM720">
            <v>0</v>
          </cell>
          <cell r="DN720">
            <v>0</v>
          </cell>
          <cell r="DO720">
            <v>0</v>
          </cell>
          <cell r="DP720">
            <v>0</v>
          </cell>
          <cell r="DQ720">
            <v>0</v>
          </cell>
          <cell r="DR720">
            <v>0</v>
          </cell>
          <cell r="DS720">
            <v>0</v>
          </cell>
          <cell r="DT720">
            <v>0</v>
          </cell>
          <cell r="DU720">
            <v>0</v>
          </cell>
          <cell r="DV720">
            <v>0</v>
          </cell>
          <cell r="DW720">
            <v>0</v>
          </cell>
          <cell r="DX720">
            <v>0</v>
          </cell>
          <cell r="DY720">
            <v>0</v>
          </cell>
          <cell r="DZ720">
            <v>0</v>
          </cell>
          <cell r="EA720">
            <v>0</v>
          </cell>
          <cell r="EB720">
            <v>0</v>
          </cell>
          <cell r="EC720">
            <v>0</v>
          </cell>
          <cell r="ED720">
            <v>0</v>
          </cell>
          <cell r="EE720">
            <v>0</v>
          </cell>
        </row>
        <row r="721">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1E-3</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0</v>
          </cell>
          <cell r="CB721">
            <v>0</v>
          </cell>
          <cell r="CC721">
            <v>0</v>
          </cell>
          <cell r="CD721">
            <v>0</v>
          </cell>
          <cell r="CE721">
            <v>0</v>
          </cell>
          <cell r="CF721">
            <v>0</v>
          </cell>
          <cell r="CG721">
            <v>0</v>
          </cell>
          <cell r="CH721">
            <v>0</v>
          </cell>
          <cell r="CI721">
            <v>0</v>
          </cell>
          <cell r="CJ721">
            <v>0</v>
          </cell>
          <cell r="CK721">
            <v>0</v>
          </cell>
          <cell r="CL721">
            <v>0</v>
          </cell>
          <cell r="CM721">
            <v>0</v>
          </cell>
          <cell r="CN721">
            <v>0</v>
          </cell>
          <cell r="CO721">
            <v>0</v>
          </cell>
          <cell r="CP721">
            <v>0</v>
          </cell>
          <cell r="CQ721">
            <v>0</v>
          </cell>
          <cell r="CR721">
            <v>0</v>
          </cell>
          <cell r="CS721">
            <v>0</v>
          </cell>
          <cell r="CT721">
            <v>0</v>
          </cell>
          <cell r="CU721">
            <v>0</v>
          </cell>
          <cell r="CV721">
            <v>0</v>
          </cell>
          <cell r="CW721">
            <v>0</v>
          </cell>
          <cell r="CX721">
            <v>0</v>
          </cell>
          <cell r="CY721">
            <v>0</v>
          </cell>
          <cell r="CZ721">
            <v>0</v>
          </cell>
          <cell r="DA721">
            <v>0</v>
          </cell>
          <cell r="DB721">
            <v>0</v>
          </cell>
          <cell r="DC721">
            <v>0</v>
          </cell>
          <cell r="DD721">
            <v>0</v>
          </cell>
          <cell r="DE721">
            <v>0</v>
          </cell>
          <cell r="DF721">
            <v>0</v>
          </cell>
          <cell r="DG721">
            <v>0</v>
          </cell>
          <cell r="DH721">
            <v>0</v>
          </cell>
          <cell r="DI721">
            <v>0</v>
          </cell>
          <cell r="DJ721">
            <v>0</v>
          </cell>
          <cell r="DK721">
            <v>0</v>
          </cell>
          <cell r="DL721">
            <v>0</v>
          </cell>
          <cell r="DM721">
            <v>0</v>
          </cell>
          <cell r="DN721">
            <v>0</v>
          </cell>
          <cell r="DO721">
            <v>0</v>
          </cell>
          <cell r="DP721">
            <v>0</v>
          </cell>
          <cell r="DQ721">
            <v>0</v>
          </cell>
          <cell r="DR721">
            <v>0</v>
          </cell>
          <cell r="DS721">
            <v>0</v>
          </cell>
          <cell r="DT721">
            <v>0</v>
          </cell>
          <cell r="DU721">
            <v>0</v>
          </cell>
          <cell r="DV721">
            <v>0</v>
          </cell>
          <cell r="DW721">
            <v>0</v>
          </cell>
          <cell r="DX721">
            <v>0</v>
          </cell>
          <cell r="DY721">
            <v>0</v>
          </cell>
          <cell r="DZ721">
            <v>0</v>
          </cell>
          <cell r="EA721">
            <v>0</v>
          </cell>
          <cell r="EB721">
            <v>0</v>
          </cell>
          <cell r="EC721">
            <v>0</v>
          </cell>
          <cell r="ED721">
            <v>0</v>
          </cell>
          <cell r="EE721">
            <v>0</v>
          </cell>
        </row>
        <row r="722">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0</v>
          </cell>
          <cell r="CB722">
            <v>0</v>
          </cell>
          <cell r="CC722">
            <v>0</v>
          </cell>
          <cell r="CD722">
            <v>0</v>
          </cell>
          <cell r="CE722">
            <v>0</v>
          </cell>
          <cell r="CF722">
            <v>0</v>
          </cell>
          <cell r="CG722">
            <v>0</v>
          </cell>
          <cell r="CH722">
            <v>0</v>
          </cell>
          <cell r="CI722">
            <v>0</v>
          </cell>
          <cell r="CJ722">
            <v>0</v>
          </cell>
          <cell r="CK722">
            <v>0</v>
          </cell>
          <cell r="CL722">
            <v>0</v>
          </cell>
          <cell r="CM722">
            <v>0</v>
          </cell>
          <cell r="CN722">
            <v>0</v>
          </cell>
          <cell r="CO722">
            <v>0</v>
          </cell>
          <cell r="CP722">
            <v>0</v>
          </cell>
          <cell r="CQ722">
            <v>0</v>
          </cell>
          <cell r="CR722">
            <v>0</v>
          </cell>
          <cell r="CS722">
            <v>0</v>
          </cell>
          <cell r="CT722">
            <v>0</v>
          </cell>
          <cell r="CU722">
            <v>0</v>
          </cell>
          <cell r="CV722">
            <v>0</v>
          </cell>
          <cell r="CW722">
            <v>0</v>
          </cell>
          <cell r="CX722">
            <v>0</v>
          </cell>
          <cell r="CY722">
            <v>0</v>
          </cell>
          <cell r="CZ722">
            <v>0</v>
          </cell>
          <cell r="DA722">
            <v>0</v>
          </cell>
          <cell r="DB722">
            <v>0</v>
          </cell>
          <cell r="DC722">
            <v>0</v>
          </cell>
          <cell r="DD722">
            <v>0</v>
          </cell>
          <cell r="DE722">
            <v>0</v>
          </cell>
          <cell r="DF722">
            <v>0</v>
          </cell>
          <cell r="DG722">
            <v>0</v>
          </cell>
          <cell r="DH722">
            <v>0</v>
          </cell>
          <cell r="DI722">
            <v>0</v>
          </cell>
          <cell r="DJ722">
            <v>0</v>
          </cell>
          <cell r="DK722">
            <v>0</v>
          </cell>
          <cell r="DL722">
            <v>0</v>
          </cell>
          <cell r="DM722">
            <v>0</v>
          </cell>
          <cell r="DN722">
            <v>0</v>
          </cell>
          <cell r="DO722">
            <v>0</v>
          </cell>
          <cell r="DP722">
            <v>0</v>
          </cell>
          <cell r="DQ722">
            <v>0</v>
          </cell>
          <cell r="DR722">
            <v>0</v>
          </cell>
          <cell r="DS722">
            <v>0</v>
          </cell>
          <cell r="DT722">
            <v>0</v>
          </cell>
          <cell r="DU722">
            <v>0</v>
          </cell>
          <cell r="DV722">
            <v>0</v>
          </cell>
          <cell r="DW722">
            <v>0</v>
          </cell>
          <cell r="DX722">
            <v>0</v>
          </cell>
          <cell r="DY722">
            <v>0</v>
          </cell>
          <cell r="DZ722">
            <v>0</v>
          </cell>
          <cell r="EA722">
            <v>0</v>
          </cell>
          <cell r="EB722">
            <v>0</v>
          </cell>
          <cell r="EC722">
            <v>0</v>
          </cell>
          <cell r="ED722">
            <v>0</v>
          </cell>
          <cell r="EE722">
            <v>0</v>
          </cell>
        </row>
        <row r="723">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-1E-3</v>
          </cell>
          <cell r="BR723">
            <v>0</v>
          </cell>
          <cell r="BS723">
            <v>0</v>
          </cell>
          <cell r="BT723">
            <v>0</v>
          </cell>
          <cell r="BU723">
            <v>0</v>
          </cell>
          <cell r="BV723">
            <v>0</v>
          </cell>
          <cell r="BW723">
            <v>0</v>
          </cell>
          <cell r="BX723">
            <v>0</v>
          </cell>
          <cell r="BY723">
            <v>0</v>
          </cell>
          <cell r="BZ723">
            <v>0</v>
          </cell>
          <cell r="CA723">
            <v>0</v>
          </cell>
          <cell r="CB723">
            <v>0</v>
          </cell>
          <cell r="CC723">
            <v>0</v>
          </cell>
          <cell r="CD723">
            <v>0</v>
          </cell>
          <cell r="CE723">
            <v>0</v>
          </cell>
          <cell r="CF723">
            <v>0</v>
          </cell>
          <cell r="CG723">
            <v>0</v>
          </cell>
          <cell r="CH723">
            <v>0</v>
          </cell>
          <cell r="CI723">
            <v>0</v>
          </cell>
          <cell r="CJ723">
            <v>0</v>
          </cell>
          <cell r="CK723">
            <v>0</v>
          </cell>
          <cell r="CL723">
            <v>0</v>
          </cell>
          <cell r="CM723">
            <v>0</v>
          </cell>
          <cell r="CN723">
            <v>0</v>
          </cell>
          <cell r="CO723">
            <v>0</v>
          </cell>
          <cell r="CP723">
            <v>0</v>
          </cell>
          <cell r="CQ723">
            <v>0</v>
          </cell>
          <cell r="CR723">
            <v>0</v>
          </cell>
          <cell r="CS723">
            <v>0</v>
          </cell>
          <cell r="CT723">
            <v>0</v>
          </cell>
          <cell r="CU723">
            <v>0</v>
          </cell>
          <cell r="CV723">
            <v>0</v>
          </cell>
          <cell r="CW723">
            <v>0</v>
          </cell>
          <cell r="CX723">
            <v>0</v>
          </cell>
          <cell r="CY723">
            <v>0</v>
          </cell>
          <cell r="CZ723">
            <v>0</v>
          </cell>
          <cell r="DA723">
            <v>0</v>
          </cell>
          <cell r="DB723">
            <v>0</v>
          </cell>
          <cell r="DC723">
            <v>0</v>
          </cell>
          <cell r="DD723">
            <v>0</v>
          </cell>
          <cell r="DE723">
            <v>0</v>
          </cell>
          <cell r="DF723">
            <v>0</v>
          </cell>
          <cell r="DG723">
            <v>0</v>
          </cell>
          <cell r="DH723">
            <v>0</v>
          </cell>
          <cell r="DI723">
            <v>0</v>
          </cell>
          <cell r="DJ723">
            <v>0</v>
          </cell>
          <cell r="DK723">
            <v>0</v>
          </cell>
          <cell r="DL723">
            <v>0</v>
          </cell>
          <cell r="DM723">
            <v>0</v>
          </cell>
          <cell r="DN723">
            <v>0</v>
          </cell>
          <cell r="DO723">
            <v>0</v>
          </cell>
          <cell r="DP723">
            <v>0</v>
          </cell>
          <cell r="DQ723">
            <v>0</v>
          </cell>
          <cell r="DR723">
            <v>0</v>
          </cell>
          <cell r="DS723">
            <v>0</v>
          </cell>
          <cell r="DT723">
            <v>0</v>
          </cell>
          <cell r="DU723">
            <v>0</v>
          </cell>
          <cell r="DV723">
            <v>0</v>
          </cell>
          <cell r="DW723">
            <v>0</v>
          </cell>
          <cell r="DX723">
            <v>0</v>
          </cell>
          <cell r="DY723">
            <v>0</v>
          </cell>
          <cell r="DZ723">
            <v>0</v>
          </cell>
          <cell r="EA723">
            <v>0</v>
          </cell>
          <cell r="EB723">
            <v>0</v>
          </cell>
          <cell r="EC723">
            <v>0</v>
          </cell>
          <cell r="ED723">
            <v>0</v>
          </cell>
          <cell r="EE723">
            <v>0</v>
          </cell>
        </row>
        <row r="724">
          <cell r="F724">
            <v>0</v>
          </cell>
          <cell r="G724">
            <v>1E-3</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0</v>
          </cell>
          <cell r="CB724">
            <v>0</v>
          </cell>
          <cell r="CC724">
            <v>0</v>
          </cell>
          <cell r="CD724">
            <v>0</v>
          </cell>
          <cell r="CE724">
            <v>0</v>
          </cell>
          <cell r="CF724">
            <v>0</v>
          </cell>
          <cell r="CG724">
            <v>0</v>
          </cell>
          <cell r="CH724">
            <v>0</v>
          </cell>
          <cell r="CI724">
            <v>0</v>
          </cell>
          <cell r="CJ724">
            <v>0</v>
          </cell>
          <cell r="CK724">
            <v>0</v>
          </cell>
          <cell r="CL724">
            <v>0</v>
          </cell>
          <cell r="CM724">
            <v>0</v>
          </cell>
          <cell r="CN724">
            <v>0</v>
          </cell>
          <cell r="CO724">
            <v>0</v>
          </cell>
          <cell r="CP724">
            <v>0</v>
          </cell>
          <cell r="CQ724">
            <v>0</v>
          </cell>
          <cell r="CR724">
            <v>0</v>
          </cell>
          <cell r="CS724">
            <v>0</v>
          </cell>
          <cell r="CT724">
            <v>0</v>
          </cell>
          <cell r="CU724">
            <v>0</v>
          </cell>
          <cell r="CV724">
            <v>0</v>
          </cell>
          <cell r="CW724">
            <v>0</v>
          </cell>
          <cell r="CX724">
            <v>0</v>
          </cell>
          <cell r="CY724">
            <v>0</v>
          </cell>
          <cell r="CZ724">
            <v>0</v>
          </cell>
          <cell r="DA724">
            <v>0</v>
          </cell>
          <cell r="DB724">
            <v>0</v>
          </cell>
          <cell r="DC724">
            <v>0</v>
          </cell>
          <cell r="DD724">
            <v>0</v>
          </cell>
          <cell r="DE724">
            <v>0</v>
          </cell>
          <cell r="DF724">
            <v>0</v>
          </cell>
          <cell r="DG724">
            <v>0</v>
          </cell>
          <cell r="DH724">
            <v>0</v>
          </cell>
          <cell r="DI724">
            <v>0</v>
          </cell>
          <cell r="DJ724">
            <v>0</v>
          </cell>
          <cell r="DK724">
            <v>0</v>
          </cell>
          <cell r="DL724">
            <v>0</v>
          </cell>
          <cell r="DM724">
            <v>0</v>
          </cell>
          <cell r="DN724">
            <v>0</v>
          </cell>
          <cell r="DO724">
            <v>0</v>
          </cell>
          <cell r="DP724">
            <v>0</v>
          </cell>
          <cell r="DQ724">
            <v>0</v>
          </cell>
          <cell r="DR724">
            <v>0</v>
          </cell>
          <cell r="DS724">
            <v>0</v>
          </cell>
          <cell r="DT724">
            <v>0</v>
          </cell>
          <cell r="DU724">
            <v>0</v>
          </cell>
          <cell r="DV724">
            <v>0</v>
          </cell>
          <cell r="DW724">
            <v>0</v>
          </cell>
          <cell r="DX724">
            <v>0</v>
          </cell>
          <cell r="DY724">
            <v>0</v>
          </cell>
          <cell r="DZ724">
            <v>0</v>
          </cell>
          <cell r="EA724">
            <v>0</v>
          </cell>
          <cell r="EB724">
            <v>0</v>
          </cell>
          <cell r="EC724">
            <v>0</v>
          </cell>
          <cell r="ED724">
            <v>0</v>
          </cell>
          <cell r="EE724">
            <v>0</v>
          </cell>
        </row>
        <row r="725">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0</v>
          </cell>
          <cell r="CC725">
            <v>0</v>
          </cell>
          <cell r="CD725">
            <v>0</v>
          </cell>
          <cell r="CE725">
            <v>0</v>
          </cell>
          <cell r="CF725">
            <v>0</v>
          </cell>
          <cell r="CG725">
            <v>0</v>
          </cell>
          <cell r="CH725">
            <v>0</v>
          </cell>
          <cell r="CI725">
            <v>0</v>
          </cell>
          <cell r="CJ725">
            <v>0</v>
          </cell>
          <cell r="CK725">
            <v>0</v>
          </cell>
          <cell r="CL725">
            <v>0</v>
          </cell>
          <cell r="CM725">
            <v>0</v>
          </cell>
          <cell r="CN725">
            <v>0</v>
          </cell>
          <cell r="CO725">
            <v>0</v>
          </cell>
          <cell r="CP725">
            <v>0</v>
          </cell>
          <cell r="CQ725">
            <v>0</v>
          </cell>
          <cell r="CR725">
            <v>0</v>
          </cell>
          <cell r="CS725">
            <v>0</v>
          </cell>
          <cell r="CT725">
            <v>0</v>
          </cell>
          <cell r="CU725">
            <v>0</v>
          </cell>
          <cell r="CV725">
            <v>0</v>
          </cell>
          <cell r="CW725">
            <v>0</v>
          </cell>
          <cell r="CX725">
            <v>0</v>
          </cell>
          <cell r="CY725">
            <v>0</v>
          </cell>
          <cell r="CZ725">
            <v>0</v>
          </cell>
          <cell r="DA725">
            <v>0</v>
          </cell>
          <cell r="DB725">
            <v>0</v>
          </cell>
          <cell r="DC725">
            <v>0</v>
          </cell>
          <cell r="DD725">
            <v>0</v>
          </cell>
          <cell r="DE725">
            <v>0</v>
          </cell>
          <cell r="DF725">
            <v>0</v>
          </cell>
          <cell r="DG725">
            <v>0</v>
          </cell>
          <cell r="DH725">
            <v>0</v>
          </cell>
          <cell r="DI725">
            <v>0</v>
          </cell>
          <cell r="DJ725">
            <v>0</v>
          </cell>
          <cell r="DK725">
            <v>0</v>
          </cell>
          <cell r="DL725">
            <v>0</v>
          </cell>
          <cell r="DM725">
            <v>0</v>
          </cell>
          <cell r="DN725">
            <v>0</v>
          </cell>
          <cell r="DO725">
            <v>0</v>
          </cell>
          <cell r="DP725">
            <v>0</v>
          </cell>
          <cell r="DQ725">
            <v>0</v>
          </cell>
          <cell r="DR725">
            <v>0</v>
          </cell>
          <cell r="DS725">
            <v>0</v>
          </cell>
          <cell r="DT725">
            <v>0</v>
          </cell>
          <cell r="DU725">
            <v>0</v>
          </cell>
          <cell r="DV725">
            <v>0</v>
          </cell>
          <cell r="DW725">
            <v>0</v>
          </cell>
          <cell r="DX725">
            <v>0</v>
          </cell>
          <cell r="DY725">
            <v>0</v>
          </cell>
          <cell r="DZ725">
            <v>0</v>
          </cell>
          <cell r="EA725">
            <v>0</v>
          </cell>
          <cell r="EB725">
            <v>0</v>
          </cell>
          <cell r="EC725">
            <v>0</v>
          </cell>
          <cell r="ED725">
            <v>0</v>
          </cell>
          <cell r="EE725">
            <v>0</v>
          </cell>
        </row>
        <row r="726">
          <cell r="F726">
            <v>0</v>
          </cell>
          <cell r="G726">
            <v>1E-3</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1E-3</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1E-3</v>
          </cell>
          <cell r="BF726">
            <v>0</v>
          </cell>
          <cell r="BG726">
            <v>0</v>
          </cell>
          <cell r="BH726">
            <v>0</v>
          </cell>
          <cell r="BI726">
            <v>0</v>
          </cell>
          <cell r="BJ726">
            <v>0</v>
          </cell>
          <cell r="BK726">
            <v>1E-3</v>
          </cell>
          <cell r="BL726">
            <v>0</v>
          </cell>
          <cell r="BM726">
            <v>0</v>
          </cell>
          <cell r="BN726">
            <v>0</v>
          </cell>
          <cell r="BO726">
            <v>0</v>
          </cell>
          <cell r="BP726">
            <v>0</v>
          </cell>
          <cell r="BQ726">
            <v>7.0000000000000001E-3</v>
          </cell>
          <cell r="BR726">
            <v>0</v>
          </cell>
          <cell r="BS726">
            <v>0</v>
          </cell>
          <cell r="BT726">
            <v>0</v>
          </cell>
          <cell r="BU726">
            <v>0</v>
          </cell>
          <cell r="BV726">
            <v>0</v>
          </cell>
          <cell r="BW726">
            <v>0</v>
          </cell>
          <cell r="BX726">
            <v>0</v>
          </cell>
          <cell r="BY726">
            <v>0</v>
          </cell>
          <cell r="BZ726">
            <v>0</v>
          </cell>
          <cell r="CA726">
            <v>0</v>
          </cell>
          <cell r="CB726">
            <v>0</v>
          </cell>
          <cell r="CC726">
            <v>0</v>
          </cell>
          <cell r="CD726">
            <v>0</v>
          </cell>
          <cell r="CE726">
            <v>0</v>
          </cell>
          <cell r="CF726">
            <v>0</v>
          </cell>
          <cell r="CG726">
            <v>0</v>
          </cell>
          <cell r="CH726">
            <v>0</v>
          </cell>
          <cell r="CI726">
            <v>0</v>
          </cell>
          <cell r="CJ726">
            <v>0</v>
          </cell>
          <cell r="CK726">
            <v>0</v>
          </cell>
          <cell r="CL726">
            <v>0</v>
          </cell>
          <cell r="CM726">
            <v>0</v>
          </cell>
          <cell r="CN726">
            <v>0</v>
          </cell>
          <cell r="CO726">
            <v>0</v>
          </cell>
          <cell r="CP726">
            <v>0</v>
          </cell>
          <cell r="CQ726">
            <v>0</v>
          </cell>
          <cell r="CR726">
            <v>0</v>
          </cell>
          <cell r="CS726">
            <v>0</v>
          </cell>
          <cell r="CT726">
            <v>0</v>
          </cell>
          <cell r="CU726">
            <v>0</v>
          </cell>
          <cell r="CV726">
            <v>0</v>
          </cell>
          <cell r="CW726">
            <v>0</v>
          </cell>
          <cell r="CX726">
            <v>0</v>
          </cell>
          <cell r="CY726">
            <v>0</v>
          </cell>
          <cell r="CZ726">
            <v>0</v>
          </cell>
          <cell r="DA726">
            <v>0</v>
          </cell>
          <cell r="DB726">
            <v>0</v>
          </cell>
          <cell r="DC726">
            <v>0</v>
          </cell>
          <cell r="DD726">
            <v>0</v>
          </cell>
          <cell r="DE726">
            <v>0</v>
          </cell>
          <cell r="DF726">
            <v>0</v>
          </cell>
          <cell r="DG726">
            <v>0</v>
          </cell>
          <cell r="DH726">
            <v>0</v>
          </cell>
          <cell r="DI726">
            <v>0</v>
          </cell>
          <cell r="DJ726">
            <v>0</v>
          </cell>
          <cell r="DK726">
            <v>0</v>
          </cell>
          <cell r="DL726">
            <v>0</v>
          </cell>
          <cell r="DM726">
            <v>0</v>
          </cell>
          <cell r="DN726">
            <v>0</v>
          </cell>
          <cell r="DO726">
            <v>0</v>
          </cell>
          <cell r="DP726">
            <v>0</v>
          </cell>
          <cell r="DQ726">
            <v>0</v>
          </cell>
          <cell r="DR726">
            <v>0</v>
          </cell>
          <cell r="DS726">
            <v>0</v>
          </cell>
          <cell r="DT726">
            <v>0</v>
          </cell>
          <cell r="DU726">
            <v>0</v>
          </cell>
          <cell r="DV726">
            <v>0</v>
          </cell>
          <cell r="DW726">
            <v>0</v>
          </cell>
          <cell r="DX726">
            <v>0</v>
          </cell>
          <cell r="DY726">
            <v>0</v>
          </cell>
          <cell r="DZ726">
            <v>0</v>
          </cell>
          <cell r="EA726">
            <v>0</v>
          </cell>
          <cell r="EB726">
            <v>0</v>
          </cell>
          <cell r="EC726">
            <v>0</v>
          </cell>
          <cell r="ED726">
            <v>0</v>
          </cell>
          <cell r="EE726">
            <v>0</v>
          </cell>
        </row>
        <row r="727">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0</v>
          </cell>
          <cell r="CB727">
            <v>0</v>
          </cell>
          <cell r="CC727">
            <v>0</v>
          </cell>
          <cell r="CD727">
            <v>0</v>
          </cell>
          <cell r="CE727">
            <v>0</v>
          </cell>
          <cell r="CF727">
            <v>0</v>
          </cell>
          <cell r="CG727">
            <v>0</v>
          </cell>
          <cell r="CH727">
            <v>0</v>
          </cell>
          <cell r="CI727">
            <v>0</v>
          </cell>
          <cell r="CJ727">
            <v>0</v>
          </cell>
          <cell r="CK727">
            <v>0</v>
          </cell>
          <cell r="CL727">
            <v>0</v>
          </cell>
          <cell r="CM727">
            <v>0</v>
          </cell>
          <cell r="CN727">
            <v>0</v>
          </cell>
          <cell r="CO727">
            <v>0</v>
          </cell>
          <cell r="CP727">
            <v>0</v>
          </cell>
          <cell r="CQ727">
            <v>0</v>
          </cell>
          <cell r="CR727">
            <v>0</v>
          </cell>
          <cell r="CS727">
            <v>0</v>
          </cell>
          <cell r="CT727">
            <v>0</v>
          </cell>
          <cell r="CU727">
            <v>0</v>
          </cell>
          <cell r="CV727">
            <v>0</v>
          </cell>
          <cell r="CW727">
            <v>0</v>
          </cell>
          <cell r="CX727">
            <v>0</v>
          </cell>
          <cell r="CY727">
            <v>0</v>
          </cell>
          <cell r="CZ727">
            <v>0</v>
          </cell>
          <cell r="DA727">
            <v>0</v>
          </cell>
          <cell r="DB727">
            <v>0</v>
          </cell>
          <cell r="DC727">
            <v>0</v>
          </cell>
          <cell r="DD727">
            <v>0</v>
          </cell>
          <cell r="DE727">
            <v>0</v>
          </cell>
          <cell r="DF727">
            <v>0</v>
          </cell>
          <cell r="DG727">
            <v>0</v>
          </cell>
          <cell r="DH727">
            <v>0</v>
          </cell>
          <cell r="DI727">
            <v>0</v>
          </cell>
          <cell r="DJ727">
            <v>0</v>
          </cell>
          <cell r="DK727">
            <v>0</v>
          </cell>
          <cell r="DL727">
            <v>0</v>
          </cell>
          <cell r="DM727">
            <v>0</v>
          </cell>
          <cell r="DN727">
            <v>0</v>
          </cell>
          <cell r="DO727">
            <v>0</v>
          </cell>
          <cell r="DP727">
            <v>0</v>
          </cell>
          <cell r="DQ727">
            <v>0</v>
          </cell>
          <cell r="DR727">
            <v>0</v>
          </cell>
          <cell r="DS727">
            <v>0</v>
          </cell>
          <cell r="DT727">
            <v>0</v>
          </cell>
          <cell r="DU727">
            <v>0</v>
          </cell>
          <cell r="DV727">
            <v>0</v>
          </cell>
          <cell r="DW727">
            <v>0</v>
          </cell>
          <cell r="DX727">
            <v>0</v>
          </cell>
          <cell r="DY727">
            <v>0</v>
          </cell>
          <cell r="DZ727">
            <v>0</v>
          </cell>
          <cell r="EA727">
            <v>0</v>
          </cell>
          <cell r="EB727">
            <v>0</v>
          </cell>
          <cell r="EC727">
            <v>0</v>
          </cell>
          <cell r="ED727">
            <v>0</v>
          </cell>
          <cell r="EE727">
            <v>0</v>
          </cell>
        </row>
        <row r="728">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0</v>
          </cell>
          <cell r="CB728">
            <v>0</v>
          </cell>
          <cell r="CC728">
            <v>0</v>
          </cell>
          <cell r="CD728">
            <v>0</v>
          </cell>
          <cell r="CE728">
            <v>0</v>
          </cell>
          <cell r="CF728">
            <v>0</v>
          </cell>
          <cell r="CG728">
            <v>0</v>
          </cell>
          <cell r="CH728">
            <v>0</v>
          </cell>
          <cell r="CI728">
            <v>0</v>
          </cell>
          <cell r="CJ728">
            <v>0</v>
          </cell>
          <cell r="CK728">
            <v>0</v>
          </cell>
          <cell r="CL728">
            <v>0</v>
          </cell>
          <cell r="CM728">
            <v>0</v>
          </cell>
          <cell r="CN728">
            <v>0</v>
          </cell>
          <cell r="CO728">
            <v>0</v>
          </cell>
          <cell r="CP728">
            <v>0</v>
          </cell>
          <cell r="CQ728">
            <v>0</v>
          </cell>
          <cell r="CR728">
            <v>0</v>
          </cell>
          <cell r="CS728">
            <v>0</v>
          </cell>
          <cell r="CT728">
            <v>0</v>
          </cell>
          <cell r="CU728">
            <v>0</v>
          </cell>
          <cell r="CV728">
            <v>0</v>
          </cell>
          <cell r="CW728">
            <v>0</v>
          </cell>
          <cell r="CX728">
            <v>0</v>
          </cell>
          <cell r="CY728">
            <v>0</v>
          </cell>
          <cell r="CZ728">
            <v>0</v>
          </cell>
          <cell r="DA728">
            <v>0</v>
          </cell>
          <cell r="DB728">
            <v>0</v>
          </cell>
          <cell r="DC728">
            <v>0</v>
          </cell>
          <cell r="DD728">
            <v>0</v>
          </cell>
          <cell r="DE728">
            <v>0</v>
          </cell>
          <cell r="DF728">
            <v>0</v>
          </cell>
          <cell r="DG728">
            <v>0</v>
          </cell>
          <cell r="DH728">
            <v>0</v>
          </cell>
          <cell r="DI728">
            <v>0</v>
          </cell>
          <cell r="DJ728">
            <v>0</v>
          </cell>
          <cell r="DK728">
            <v>0</v>
          </cell>
          <cell r="DL728">
            <v>0</v>
          </cell>
          <cell r="DM728">
            <v>0</v>
          </cell>
          <cell r="DN728">
            <v>0</v>
          </cell>
          <cell r="DO728">
            <v>0</v>
          </cell>
          <cell r="DP728">
            <v>0</v>
          </cell>
          <cell r="DQ728">
            <v>0</v>
          </cell>
          <cell r="DR728">
            <v>0</v>
          </cell>
          <cell r="DS728">
            <v>0</v>
          </cell>
          <cell r="DT728">
            <v>0</v>
          </cell>
          <cell r="DU728">
            <v>0</v>
          </cell>
          <cell r="DV728">
            <v>0</v>
          </cell>
          <cell r="DW728">
            <v>0</v>
          </cell>
          <cell r="DX728">
            <v>0</v>
          </cell>
          <cell r="DY728">
            <v>0</v>
          </cell>
          <cell r="DZ728">
            <v>0</v>
          </cell>
          <cell r="EA728">
            <v>0</v>
          </cell>
          <cell r="EB728">
            <v>0</v>
          </cell>
          <cell r="EC728">
            <v>0</v>
          </cell>
          <cell r="ED728">
            <v>0</v>
          </cell>
          <cell r="EE728">
            <v>0</v>
          </cell>
        </row>
        <row r="729">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0</v>
          </cell>
          <cell r="CB729">
            <v>0</v>
          </cell>
          <cell r="CC729">
            <v>0</v>
          </cell>
          <cell r="CD729">
            <v>0</v>
          </cell>
          <cell r="CE729">
            <v>0</v>
          </cell>
          <cell r="CF729">
            <v>0</v>
          </cell>
          <cell r="CG729">
            <v>0</v>
          </cell>
          <cell r="CH729">
            <v>0</v>
          </cell>
          <cell r="CI729">
            <v>0</v>
          </cell>
          <cell r="CJ729">
            <v>0</v>
          </cell>
          <cell r="CK729">
            <v>0</v>
          </cell>
          <cell r="CL729">
            <v>0</v>
          </cell>
          <cell r="CM729">
            <v>0</v>
          </cell>
          <cell r="CN729">
            <v>0</v>
          </cell>
          <cell r="CO729">
            <v>0</v>
          </cell>
          <cell r="CP729">
            <v>0</v>
          </cell>
          <cell r="CQ729">
            <v>0</v>
          </cell>
          <cell r="CR729">
            <v>0</v>
          </cell>
          <cell r="CS729">
            <v>0</v>
          </cell>
          <cell r="CT729">
            <v>0</v>
          </cell>
          <cell r="CU729">
            <v>0</v>
          </cell>
          <cell r="CV729">
            <v>0</v>
          </cell>
          <cell r="CW729">
            <v>0</v>
          </cell>
          <cell r="CX729">
            <v>0</v>
          </cell>
          <cell r="CY729">
            <v>0</v>
          </cell>
          <cell r="CZ729">
            <v>0</v>
          </cell>
          <cell r="DA729">
            <v>0</v>
          </cell>
          <cell r="DB729">
            <v>0</v>
          </cell>
          <cell r="DC729">
            <v>0</v>
          </cell>
          <cell r="DD729">
            <v>0</v>
          </cell>
          <cell r="DE729">
            <v>0</v>
          </cell>
          <cell r="DF729">
            <v>0</v>
          </cell>
          <cell r="DG729">
            <v>0</v>
          </cell>
          <cell r="DH729">
            <v>0</v>
          </cell>
          <cell r="DI729">
            <v>0</v>
          </cell>
          <cell r="DJ729">
            <v>0</v>
          </cell>
          <cell r="DK729">
            <v>0</v>
          </cell>
          <cell r="DL729">
            <v>0</v>
          </cell>
          <cell r="DM729">
            <v>0</v>
          </cell>
          <cell r="DN729">
            <v>0</v>
          </cell>
          <cell r="DO729">
            <v>0</v>
          </cell>
          <cell r="DP729">
            <v>0</v>
          </cell>
          <cell r="DQ729">
            <v>0</v>
          </cell>
          <cell r="DR729">
            <v>0</v>
          </cell>
          <cell r="DS729">
            <v>0</v>
          </cell>
          <cell r="DT729">
            <v>0</v>
          </cell>
          <cell r="DU729">
            <v>0</v>
          </cell>
          <cell r="DV729">
            <v>0</v>
          </cell>
          <cell r="DW729">
            <v>0</v>
          </cell>
          <cell r="DX729">
            <v>0</v>
          </cell>
          <cell r="DY729">
            <v>0</v>
          </cell>
          <cell r="DZ729">
            <v>0</v>
          </cell>
          <cell r="EA729">
            <v>0</v>
          </cell>
          <cell r="EB729">
            <v>0</v>
          </cell>
          <cell r="EC729">
            <v>0</v>
          </cell>
          <cell r="ED729">
            <v>0</v>
          </cell>
          <cell r="EE729">
            <v>0</v>
          </cell>
        </row>
        <row r="730">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1E-3</v>
          </cell>
          <cell r="AH730">
            <v>0</v>
          </cell>
          <cell r="AI730">
            <v>0</v>
          </cell>
          <cell r="AJ730">
            <v>0</v>
          </cell>
          <cell r="AK730">
            <v>0</v>
          </cell>
          <cell r="AL730">
            <v>0</v>
          </cell>
          <cell r="AM730">
            <v>0</v>
          </cell>
          <cell r="AN730">
            <v>0</v>
          </cell>
          <cell r="AO730">
            <v>0</v>
          </cell>
          <cell r="AP730">
            <v>0</v>
          </cell>
          <cell r="AQ730">
            <v>1E-3</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1E-3</v>
          </cell>
          <cell r="BG730">
            <v>0</v>
          </cell>
          <cell r="BH730">
            <v>0</v>
          </cell>
          <cell r="BI730">
            <v>0</v>
          </cell>
          <cell r="BJ730">
            <v>0</v>
          </cell>
          <cell r="BK730">
            <v>0</v>
          </cell>
          <cell r="BL730">
            <v>0</v>
          </cell>
          <cell r="BM730">
            <v>0</v>
          </cell>
          <cell r="BN730">
            <v>0</v>
          </cell>
          <cell r="BO730">
            <v>0</v>
          </cell>
          <cell r="BP730">
            <v>1E-3</v>
          </cell>
          <cell r="BQ730">
            <v>-5.0000000000000001E-3</v>
          </cell>
          <cell r="BR730">
            <v>0</v>
          </cell>
          <cell r="BS730">
            <v>0</v>
          </cell>
          <cell r="BT730">
            <v>0</v>
          </cell>
          <cell r="BU730">
            <v>0</v>
          </cell>
          <cell r="BV730">
            <v>0</v>
          </cell>
          <cell r="BW730">
            <v>0</v>
          </cell>
          <cell r="BX730">
            <v>0</v>
          </cell>
          <cell r="BY730">
            <v>0</v>
          </cell>
          <cell r="BZ730">
            <v>0</v>
          </cell>
          <cell r="CA730">
            <v>0</v>
          </cell>
          <cell r="CB730">
            <v>0</v>
          </cell>
          <cell r="CC730">
            <v>0</v>
          </cell>
          <cell r="CD730">
            <v>0</v>
          </cell>
          <cell r="CE730">
            <v>0</v>
          </cell>
          <cell r="CF730">
            <v>0</v>
          </cell>
          <cell r="CG730">
            <v>0</v>
          </cell>
          <cell r="CH730">
            <v>0</v>
          </cell>
          <cell r="CI730">
            <v>0</v>
          </cell>
          <cell r="CJ730">
            <v>0</v>
          </cell>
          <cell r="CK730">
            <v>-1E-3</v>
          </cell>
          <cell r="CL730">
            <v>0</v>
          </cell>
          <cell r="CM730">
            <v>0</v>
          </cell>
          <cell r="CN730">
            <v>0</v>
          </cell>
          <cell r="CO730">
            <v>0</v>
          </cell>
          <cell r="CP730">
            <v>0</v>
          </cell>
          <cell r="CQ730">
            <v>0</v>
          </cell>
          <cell r="CR730">
            <v>0</v>
          </cell>
          <cell r="CS730">
            <v>0</v>
          </cell>
          <cell r="CT730">
            <v>0</v>
          </cell>
          <cell r="CU730">
            <v>0</v>
          </cell>
          <cell r="CV730">
            <v>0</v>
          </cell>
          <cell r="CW730">
            <v>0</v>
          </cell>
          <cell r="CX730">
            <v>0</v>
          </cell>
          <cell r="CY730">
            <v>0</v>
          </cell>
          <cell r="CZ730">
            <v>0</v>
          </cell>
          <cell r="DA730">
            <v>0</v>
          </cell>
          <cell r="DB730">
            <v>0</v>
          </cell>
          <cell r="DC730">
            <v>0</v>
          </cell>
          <cell r="DD730">
            <v>0</v>
          </cell>
          <cell r="DE730">
            <v>0</v>
          </cell>
          <cell r="DF730">
            <v>0</v>
          </cell>
          <cell r="DG730">
            <v>0</v>
          </cell>
          <cell r="DH730">
            <v>1E-3</v>
          </cell>
          <cell r="DI730">
            <v>0</v>
          </cell>
          <cell r="DJ730">
            <v>0</v>
          </cell>
          <cell r="DK730">
            <v>0</v>
          </cell>
          <cell r="DL730">
            <v>0</v>
          </cell>
          <cell r="DM730">
            <v>0</v>
          </cell>
          <cell r="DN730">
            <v>0</v>
          </cell>
          <cell r="DO730">
            <v>0</v>
          </cell>
          <cell r="DP730">
            <v>0</v>
          </cell>
          <cell r="DQ730">
            <v>0</v>
          </cell>
          <cell r="DR730">
            <v>0</v>
          </cell>
          <cell r="DS730">
            <v>0</v>
          </cell>
          <cell r="DT730">
            <v>0</v>
          </cell>
          <cell r="DU730">
            <v>0</v>
          </cell>
          <cell r="DV730">
            <v>0</v>
          </cell>
          <cell r="DW730">
            <v>0</v>
          </cell>
          <cell r="DX730">
            <v>0</v>
          </cell>
          <cell r="DY730">
            <v>0</v>
          </cell>
          <cell r="DZ730">
            <v>0</v>
          </cell>
          <cell r="EA730">
            <v>0</v>
          </cell>
          <cell r="EB730">
            <v>0</v>
          </cell>
          <cell r="EC730">
            <v>0</v>
          </cell>
          <cell r="ED730">
            <v>0</v>
          </cell>
          <cell r="EE730">
            <v>0</v>
          </cell>
        </row>
        <row r="731">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0</v>
          </cell>
          <cell r="CB731">
            <v>0</v>
          </cell>
          <cell r="CC731">
            <v>0</v>
          </cell>
          <cell r="CD731">
            <v>0</v>
          </cell>
          <cell r="CE731">
            <v>0</v>
          </cell>
          <cell r="CF731">
            <v>0</v>
          </cell>
          <cell r="CG731">
            <v>0</v>
          </cell>
          <cell r="CH731">
            <v>0</v>
          </cell>
          <cell r="CI731">
            <v>0</v>
          </cell>
          <cell r="CJ731">
            <v>0</v>
          </cell>
          <cell r="CK731">
            <v>0</v>
          </cell>
          <cell r="CL731">
            <v>0</v>
          </cell>
          <cell r="CM731">
            <v>0</v>
          </cell>
          <cell r="CN731">
            <v>0</v>
          </cell>
          <cell r="CO731">
            <v>0</v>
          </cell>
          <cell r="CP731">
            <v>0</v>
          </cell>
          <cell r="CQ731">
            <v>0</v>
          </cell>
          <cell r="CR731">
            <v>0</v>
          </cell>
          <cell r="CS731">
            <v>0</v>
          </cell>
          <cell r="CT731">
            <v>0</v>
          </cell>
          <cell r="CU731">
            <v>0</v>
          </cell>
          <cell r="CV731">
            <v>0</v>
          </cell>
          <cell r="CW731">
            <v>0</v>
          </cell>
          <cell r="CX731">
            <v>0</v>
          </cell>
          <cell r="CY731">
            <v>0</v>
          </cell>
          <cell r="CZ731">
            <v>0</v>
          </cell>
          <cell r="DA731">
            <v>0</v>
          </cell>
          <cell r="DB731">
            <v>0</v>
          </cell>
          <cell r="DC731">
            <v>0</v>
          </cell>
          <cell r="DD731">
            <v>0</v>
          </cell>
          <cell r="DE731">
            <v>0</v>
          </cell>
          <cell r="DF731">
            <v>0</v>
          </cell>
          <cell r="DG731">
            <v>0</v>
          </cell>
          <cell r="DH731">
            <v>0</v>
          </cell>
          <cell r="DI731">
            <v>0</v>
          </cell>
          <cell r="DJ731">
            <v>0</v>
          </cell>
          <cell r="DK731">
            <v>0</v>
          </cell>
          <cell r="DL731">
            <v>0</v>
          </cell>
          <cell r="DM731">
            <v>0</v>
          </cell>
          <cell r="DN731">
            <v>0</v>
          </cell>
          <cell r="DO731">
            <v>0</v>
          </cell>
          <cell r="DP731">
            <v>0</v>
          </cell>
          <cell r="DQ731">
            <v>0</v>
          </cell>
          <cell r="DR731">
            <v>0</v>
          </cell>
          <cell r="DS731">
            <v>0</v>
          </cell>
          <cell r="DT731">
            <v>0</v>
          </cell>
          <cell r="DU731">
            <v>0</v>
          </cell>
          <cell r="DV731">
            <v>0</v>
          </cell>
          <cell r="DW731">
            <v>0</v>
          </cell>
          <cell r="DX731">
            <v>0</v>
          </cell>
          <cell r="DY731">
            <v>0</v>
          </cell>
          <cell r="DZ731">
            <v>0</v>
          </cell>
          <cell r="EA731">
            <v>0</v>
          </cell>
          <cell r="EB731">
            <v>0</v>
          </cell>
          <cell r="EC731">
            <v>0</v>
          </cell>
          <cell r="ED731">
            <v>0</v>
          </cell>
          <cell r="EE731">
            <v>0</v>
          </cell>
        </row>
        <row r="732">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cell r="CJ732">
            <v>0</v>
          </cell>
          <cell r="CK732">
            <v>0</v>
          </cell>
          <cell r="CL732">
            <v>0</v>
          </cell>
          <cell r="CM732">
            <v>0</v>
          </cell>
          <cell r="CN732">
            <v>0</v>
          </cell>
          <cell r="CO732">
            <v>0</v>
          </cell>
          <cell r="CP732">
            <v>0</v>
          </cell>
          <cell r="CQ732">
            <v>0</v>
          </cell>
          <cell r="CR732">
            <v>0</v>
          </cell>
          <cell r="CS732">
            <v>0</v>
          </cell>
          <cell r="CT732">
            <v>0</v>
          </cell>
          <cell r="CU732">
            <v>0</v>
          </cell>
          <cell r="CV732">
            <v>0</v>
          </cell>
          <cell r="CW732">
            <v>0</v>
          </cell>
          <cell r="CX732">
            <v>0</v>
          </cell>
          <cell r="CY732">
            <v>0</v>
          </cell>
          <cell r="CZ732">
            <v>0</v>
          </cell>
          <cell r="DA732">
            <v>0</v>
          </cell>
          <cell r="DB732">
            <v>0</v>
          </cell>
          <cell r="DC732">
            <v>0</v>
          </cell>
          <cell r="DD732">
            <v>0</v>
          </cell>
          <cell r="DE732">
            <v>0</v>
          </cell>
          <cell r="DF732">
            <v>0</v>
          </cell>
          <cell r="DG732">
            <v>0</v>
          </cell>
          <cell r="DH732">
            <v>0</v>
          </cell>
          <cell r="DI732">
            <v>0</v>
          </cell>
          <cell r="DJ732">
            <v>0</v>
          </cell>
          <cell r="DK732">
            <v>0</v>
          </cell>
          <cell r="DL732">
            <v>0</v>
          </cell>
          <cell r="DM732">
            <v>0</v>
          </cell>
          <cell r="DN732">
            <v>0</v>
          </cell>
          <cell r="DO732">
            <v>0</v>
          </cell>
          <cell r="DP732">
            <v>0</v>
          </cell>
          <cell r="DQ732">
            <v>0</v>
          </cell>
          <cell r="DR732">
            <v>0</v>
          </cell>
          <cell r="DS732">
            <v>0</v>
          </cell>
          <cell r="DT732">
            <v>0</v>
          </cell>
          <cell r="DU732">
            <v>0</v>
          </cell>
          <cell r="DV732">
            <v>0</v>
          </cell>
          <cell r="DW732">
            <v>0</v>
          </cell>
          <cell r="DX732">
            <v>0</v>
          </cell>
          <cell r="DY732">
            <v>0</v>
          </cell>
          <cell r="DZ732">
            <v>0</v>
          </cell>
          <cell r="EA732">
            <v>0</v>
          </cell>
          <cell r="EB732">
            <v>0</v>
          </cell>
          <cell r="EC732">
            <v>0</v>
          </cell>
          <cell r="ED732">
            <v>0</v>
          </cell>
          <cell r="EE732">
            <v>0</v>
          </cell>
        </row>
        <row r="733">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1E-3</v>
          </cell>
          <cell r="BS733">
            <v>3.0000000000000001E-3</v>
          </cell>
          <cell r="BT733">
            <v>2E-3</v>
          </cell>
          <cell r="BU733">
            <v>1E-3</v>
          </cell>
          <cell r="BV733">
            <v>1E-3</v>
          </cell>
          <cell r="BW733">
            <v>0</v>
          </cell>
          <cell r="BX733">
            <v>0</v>
          </cell>
          <cell r="BY733">
            <v>0</v>
          </cell>
          <cell r="BZ733">
            <v>0</v>
          </cell>
          <cell r="CA733">
            <v>1E-3</v>
          </cell>
          <cell r="CB733">
            <v>1E-3</v>
          </cell>
          <cell r="CC733">
            <v>3.0000000000000001E-3</v>
          </cell>
          <cell r="CD733">
            <v>4.0000000000000001E-3</v>
          </cell>
          <cell r="CE733">
            <v>1E-3</v>
          </cell>
          <cell r="CF733">
            <v>3.0000000000000001E-3</v>
          </cell>
          <cell r="CG733">
            <v>3.0000000000000001E-3</v>
          </cell>
          <cell r="CH733">
            <v>1E-3</v>
          </cell>
          <cell r="CI733">
            <v>0</v>
          </cell>
          <cell r="CJ733">
            <v>0</v>
          </cell>
          <cell r="CK733">
            <v>0</v>
          </cell>
          <cell r="CL733">
            <v>0</v>
          </cell>
          <cell r="CM733">
            <v>0</v>
          </cell>
          <cell r="CN733">
            <v>0</v>
          </cell>
          <cell r="CO733">
            <v>1E-3</v>
          </cell>
          <cell r="CP733">
            <v>2E-3</v>
          </cell>
          <cell r="CQ733">
            <v>3.0000000000000001E-3</v>
          </cell>
          <cell r="CR733">
            <v>1E-3</v>
          </cell>
          <cell r="CS733">
            <v>3.0000000000000001E-3</v>
          </cell>
          <cell r="CT733">
            <v>3.0000000000000001E-3</v>
          </cell>
          <cell r="CU733">
            <v>2E-3</v>
          </cell>
          <cell r="CV733">
            <v>0</v>
          </cell>
          <cell r="CW733">
            <v>0</v>
          </cell>
          <cell r="CX733">
            <v>0</v>
          </cell>
          <cell r="CY733">
            <v>0</v>
          </cell>
          <cell r="CZ733">
            <v>0</v>
          </cell>
          <cell r="DA733">
            <v>0</v>
          </cell>
          <cell r="DB733">
            <v>1E-3</v>
          </cell>
          <cell r="DC733">
            <v>2E-3</v>
          </cell>
          <cell r="DD733">
            <v>3.0000000000000001E-3</v>
          </cell>
          <cell r="DE733">
            <v>1E-3</v>
          </cell>
          <cell r="DF733">
            <v>3.0000000000000001E-3</v>
          </cell>
          <cell r="DG733">
            <v>2E-3</v>
          </cell>
          <cell r="DH733">
            <v>1E-3</v>
          </cell>
          <cell r="DI733">
            <v>0</v>
          </cell>
          <cell r="DJ733">
            <v>0</v>
          </cell>
          <cell r="DK733">
            <v>0</v>
          </cell>
          <cell r="DL733">
            <v>0</v>
          </cell>
          <cell r="DM733">
            <v>0</v>
          </cell>
          <cell r="DN733">
            <v>0</v>
          </cell>
          <cell r="DO733">
            <v>1E-3</v>
          </cell>
          <cell r="DP733">
            <v>2E-3</v>
          </cell>
          <cell r="DQ733">
            <v>4.0000000000000001E-3</v>
          </cell>
          <cell r="DR733">
            <v>1E-3</v>
          </cell>
          <cell r="DS733">
            <v>4.0000000000000001E-3</v>
          </cell>
          <cell r="DT733">
            <v>3.0000000000000001E-3</v>
          </cell>
          <cell r="DU733">
            <v>1E-3</v>
          </cell>
          <cell r="DV733">
            <v>0</v>
          </cell>
          <cell r="DW733">
            <v>0</v>
          </cell>
          <cell r="DX733">
            <v>0</v>
          </cell>
          <cell r="DY733">
            <v>0</v>
          </cell>
          <cell r="DZ733">
            <v>0</v>
          </cell>
          <cell r="EA733">
            <v>0</v>
          </cell>
          <cell r="EB733">
            <v>1E-3</v>
          </cell>
          <cell r="EC733">
            <v>3.0000000000000001E-3</v>
          </cell>
          <cell r="ED733">
            <v>4.0000000000000001E-3</v>
          </cell>
          <cell r="EE733">
            <v>0</v>
          </cell>
        </row>
        <row r="734">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0</v>
          </cell>
          <cell r="CB734">
            <v>0</v>
          </cell>
          <cell r="CC734">
            <v>0</v>
          </cell>
          <cell r="CD734">
            <v>0</v>
          </cell>
          <cell r="CE734">
            <v>0</v>
          </cell>
          <cell r="CF734">
            <v>0</v>
          </cell>
          <cell r="CG734">
            <v>0</v>
          </cell>
          <cell r="CH734">
            <v>0</v>
          </cell>
          <cell r="CI734">
            <v>0</v>
          </cell>
          <cell r="CJ734">
            <v>0</v>
          </cell>
          <cell r="CK734">
            <v>0</v>
          </cell>
          <cell r="CL734">
            <v>0</v>
          </cell>
          <cell r="CM734">
            <v>0</v>
          </cell>
          <cell r="CN734">
            <v>0</v>
          </cell>
          <cell r="CO734">
            <v>0</v>
          </cell>
          <cell r="CP734">
            <v>0</v>
          </cell>
          <cell r="CQ734">
            <v>0</v>
          </cell>
          <cell r="CR734">
            <v>0</v>
          </cell>
          <cell r="CS734">
            <v>0</v>
          </cell>
          <cell r="CT734">
            <v>0</v>
          </cell>
          <cell r="CU734">
            <v>0</v>
          </cell>
          <cell r="CV734">
            <v>0</v>
          </cell>
          <cell r="CW734">
            <v>0</v>
          </cell>
          <cell r="CX734">
            <v>0</v>
          </cell>
          <cell r="CY734">
            <v>0</v>
          </cell>
          <cell r="CZ734">
            <v>0</v>
          </cell>
          <cell r="DA734">
            <v>0</v>
          </cell>
          <cell r="DB734">
            <v>0</v>
          </cell>
          <cell r="DC734">
            <v>0</v>
          </cell>
          <cell r="DD734">
            <v>0</v>
          </cell>
          <cell r="DE734">
            <v>0</v>
          </cell>
          <cell r="DF734">
            <v>0</v>
          </cell>
          <cell r="DG734">
            <v>0</v>
          </cell>
          <cell r="DH734">
            <v>0</v>
          </cell>
          <cell r="DI734">
            <v>0</v>
          </cell>
          <cell r="DJ734">
            <v>0</v>
          </cell>
          <cell r="DK734">
            <v>0</v>
          </cell>
          <cell r="DL734">
            <v>0</v>
          </cell>
          <cell r="DM734">
            <v>0</v>
          </cell>
          <cell r="DN734">
            <v>0</v>
          </cell>
          <cell r="DO734">
            <v>0</v>
          </cell>
          <cell r="DP734">
            <v>0</v>
          </cell>
          <cell r="DQ734">
            <v>0</v>
          </cell>
          <cell r="DR734">
            <v>0</v>
          </cell>
          <cell r="DS734">
            <v>0</v>
          </cell>
          <cell r="DT734">
            <v>0</v>
          </cell>
          <cell r="DU734">
            <v>0</v>
          </cell>
          <cell r="DV734">
            <v>0</v>
          </cell>
          <cell r="DW734">
            <v>0</v>
          </cell>
          <cell r="DX734">
            <v>0</v>
          </cell>
          <cell r="DY734">
            <v>0</v>
          </cell>
          <cell r="DZ734">
            <v>0</v>
          </cell>
          <cell r="EA734">
            <v>0</v>
          </cell>
          <cell r="EB734">
            <v>0</v>
          </cell>
          <cell r="EC734">
            <v>0</v>
          </cell>
          <cell r="ED734">
            <v>0</v>
          </cell>
          <cell r="EE734">
            <v>0</v>
          </cell>
        </row>
        <row r="735">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0</v>
          </cell>
          <cell r="CB735">
            <v>0</v>
          </cell>
          <cell r="CC735">
            <v>0</v>
          </cell>
          <cell r="CD735">
            <v>0</v>
          </cell>
          <cell r="CE735">
            <v>0</v>
          </cell>
          <cell r="CF735">
            <v>0</v>
          </cell>
          <cell r="CG735">
            <v>0</v>
          </cell>
          <cell r="CH735">
            <v>0</v>
          </cell>
          <cell r="CI735">
            <v>0</v>
          </cell>
          <cell r="CJ735">
            <v>0</v>
          </cell>
          <cell r="CK735">
            <v>0</v>
          </cell>
          <cell r="CL735">
            <v>0</v>
          </cell>
          <cell r="CM735">
            <v>0</v>
          </cell>
          <cell r="CN735">
            <v>0</v>
          </cell>
          <cell r="CO735">
            <v>0</v>
          </cell>
          <cell r="CP735">
            <v>0</v>
          </cell>
          <cell r="CQ735">
            <v>0</v>
          </cell>
          <cell r="CR735">
            <v>0</v>
          </cell>
          <cell r="CS735">
            <v>0</v>
          </cell>
          <cell r="CT735">
            <v>0</v>
          </cell>
          <cell r="CU735">
            <v>0</v>
          </cell>
          <cell r="CV735">
            <v>0</v>
          </cell>
          <cell r="CW735">
            <v>0</v>
          </cell>
          <cell r="CX735">
            <v>0</v>
          </cell>
          <cell r="CY735">
            <v>0</v>
          </cell>
          <cell r="CZ735">
            <v>0</v>
          </cell>
          <cell r="DA735">
            <v>0</v>
          </cell>
          <cell r="DB735">
            <v>0</v>
          </cell>
          <cell r="DC735">
            <v>0</v>
          </cell>
          <cell r="DD735">
            <v>0</v>
          </cell>
          <cell r="DE735">
            <v>0</v>
          </cell>
          <cell r="DF735">
            <v>0</v>
          </cell>
          <cell r="DG735">
            <v>0</v>
          </cell>
          <cell r="DH735">
            <v>0</v>
          </cell>
          <cell r="DI735">
            <v>0</v>
          </cell>
          <cell r="DJ735">
            <v>0</v>
          </cell>
          <cell r="DK735">
            <v>0</v>
          </cell>
          <cell r="DL735">
            <v>0</v>
          </cell>
          <cell r="DM735">
            <v>0</v>
          </cell>
          <cell r="DN735">
            <v>0</v>
          </cell>
          <cell r="DO735">
            <v>0</v>
          </cell>
          <cell r="DP735">
            <v>0</v>
          </cell>
          <cell r="DQ735">
            <v>0</v>
          </cell>
          <cell r="DR735">
            <v>0</v>
          </cell>
          <cell r="DS735">
            <v>0</v>
          </cell>
          <cell r="DT735">
            <v>0</v>
          </cell>
          <cell r="DU735">
            <v>0</v>
          </cell>
          <cell r="DV735">
            <v>0</v>
          </cell>
          <cell r="DW735">
            <v>0</v>
          </cell>
          <cell r="DX735">
            <v>0</v>
          </cell>
          <cell r="DY735">
            <v>0</v>
          </cell>
          <cell r="DZ735">
            <v>0</v>
          </cell>
          <cell r="EA735">
            <v>0</v>
          </cell>
          <cell r="EB735">
            <v>0</v>
          </cell>
          <cell r="EC735">
            <v>0</v>
          </cell>
          <cell r="ED735">
            <v>0</v>
          </cell>
          <cell r="EE735">
            <v>0</v>
          </cell>
        </row>
        <row r="736">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0</v>
          </cell>
          <cell r="CB736">
            <v>0</v>
          </cell>
          <cell r="CC736">
            <v>0</v>
          </cell>
          <cell r="CD736">
            <v>0</v>
          </cell>
          <cell r="CE736">
            <v>0</v>
          </cell>
          <cell r="CF736">
            <v>0</v>
          </cell>
          <cell r="CG736">
            <v>0</v>
          </cell>
          <cell r="CH736">
            <v>0</v>
          </cell>
          <cell r="CI736">
            <v>0</v>
          </cell>
          <cell r="CJ736">
            <v>0</v>
          </cell>
          <cell r="CK736">
            <v>0</v>
          </cell>
          <cell r="CL736">
            <v>0</v>
          </cell>
          <cell r="CM736">
            <v>0</v>
          </cell>
          <cell r="CN736">
            <v>0</v>
          </cell>
          <cell r="CO736">
            <v>0</v>
          </cell>
          <cell r="CP736">
            <v>0</v>
          </cell>
          <cell r="CQ736">
            <v>0</v>
          </cell>
          <cell r="CR736">
            <v>0</v>
          </cell>
          <cell r="CS736">
            <v>0</v>
          </cell>
          <cell r="CT736">
            <v>0</v>
          </cell>
          <cell r="CU736">
            <v>0</v>
          </cell>
          <cell r="CV736">
            <v>0</v>
          </cell>
          <cell r="CW736">
            <v>0</v>
          </cell>
          <cell r="CX736">
            <v>0</v>
          </cell>
          <cell r="CY736">
            <v>0</v>
          </cell>
          <cell r="CZ736">
            <v>0</v>
          </cell>
          <cell r="DA736">
            <v>0</v>
          </cell>
          <cell r="DB736">
            <v>0</v>
          </cell>
          <cell r="DC736">
            <v>0</v>
          </cell>
          <cell r="DD736">
            <v>0</v>
          </cell>
          <cell r="DE736">
            <v>0</v>
          </cell>
          <cell r="DF736">
            <v>0</v>
          </cell>
          <cell r="DG736">
            <v>0</v>
          </cell>
          <cell r="DH736">
            <v>0</v>
          </cell>
          <cell r="DI736">
            <v>0</v>
          </cell>
          <cell r="DJ736">
            <v>0</v>
          </cell>
          <cell r="DK736">
            <v>0</v>
          </cell>
          <cell r="DL736">
            <v>0</v>
          </cell>
          <cell r="DM736">
            <v>0</v>
          </cell>
          <cell r="DN736">
            <v>0</v>
          </cell>
          <cell r="DO736">
            <v>0</v>
          </cell>
          <cell r="DP736">
            <v>0</v>
          </cell>
          <cell r="DQ736">
            <v>0</v>
          </cell>
          <cell r="DR736">
            <v>0</v>
          </cell>
          <cell r="DS736">
            <v>0</v>
          </cell>
          <cell r="DT736">
            <v>0</v>
          </cell>
          <cell r="DU736">
            <v>0</v>
          </cell>
          <cell r="DV736">
            <v>0</v>
          </cell>
          <cell r="DW736">
            <v>0</v>
          </cell>
          <cell r="DX736">
            <v>0</v>
          </cell>
          <cell r="DY736">
            <v>0</v>
          </cell>
          <cell r="DZ736">
            <v>0</v>
          </cell>
          <cell r="EA736">
            <v>0</v>
          </cell>
          <cell r="EB736">
            <v>0</v>
          </cell>
          <cell r="EC736">
            <v>0</v>
          </cell>
          <cell r="ED736">
            <v>0</v>
          </cell>
          <cell r="EE736">
            <v>0</v>
          </cell>
        </row>
        <row r="737">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0</v>
          </cell>
          <cell r="CB737">
            <v>0</v>
          </cell>
          <cell r="CC737">
            <v>0</v>
          </cell>
          <cell r="CD737">
            <v>0</v>
          </cell>
          <cell r="CE737">
            <v>0</v>
          </cell>
          <cell r="CF737">
            <v>0</v>
          </cell>
          <cell r="CG737">
            <v>0</v>
          </cell>
          <cell r="CH737">
            <v>0</v>
          </cell>
          <cell r="CI737">
            <v>0</v>
          </cell>
          <cell r="CJ737">
            <v>0</v>
          </cell>
          <cell r="CK737">
            <v>0</v>
          </cell>
          <cell r="CL737">
            <v>0</v>
          </cell>
          <cell r="CM737">
            <v>0</v>
          </cell>
          <cell r="CN737">
            <v>0</v>
          </cell>
          <cell r="CO737">
            <v>0</v>
          </cell>
          <cell r="CP737">
            <v>0</v>
          </cell>
          <cell r="CQ737">
            <v>0</v>
          </cell>
          <cell r="CR737">
            <v>0</v>
          </cell>
          <cell r="CS737">
            <v>0</v>
          </cell>
          <cell r="CT737">
            <v>0</v>
          </cell>
          <cell r="CU737">
            <v>0</v>
          </cell>
          <cell r="CV737">
            <v>0</v>
          </cell>
          <cell r="CW737">
            <v>0</v>
          </cell>
          <cell r="CX737">
            <v>0</v>
          </cell>
          <cell r="CY737">
            <v>0</v>
          </cell>
          <cell r="CZ737">
            <v>0</v>
          </cell>
          <cell r="DA737">
            <v>0</v>
          </cell>
          <cell r="DB737">
            <v>0</v>
          </cell>
          <cell r="DC737">
            <v>0</v>
          </cell>
          <cell r="DD737">
            <v>0</v>
          </cell>
          <cell r="DE737">
            <v>0</v>
          </cell>
          <cell r="DF737">
            <v>0</v>
          </cell>
          <cell r="DG737">
            <v>0</v>
          </cell>
          <cell r="DH737">
            <v>0</v>
          </cell>
          <cell r="DI737">
            <v>0</v>
          </cell>
          <cell r="DJ737">
            <v>0</v>
          </cell>
          <cell r="DK737">
            <v>0</v>
          </cell>
          <cell r="DL737">
            <v>0</v>
          </cell>
          <cell r="DM737">
            <v>0</v>
          </cell>
          <cell r="DN737">
            <v>0</v>
          </cell>
          <cell r="DO737">
            <v>0</v>
          </cell>
          <cell r="DP737">
            <v>0</v>
          </cell>
          <cell r="DQ737">
            <v>0</v>
          </cell>
          <cell r="DR737">
            <v>0</v>
          </cell>
          <cell r="DS737">
            <v>0</v>
          </cell>
          <cell r="DT737">
            <v>0</v>
          </cell>
          <cell r="DU737">
            <v>0</v>
          </cell>
          <cell r="DV737">
            <v>0</v>
          </cell>
          <cell r="DW737">
            <v>0</v>
          </cell>
          <cell r="DX737">
            <v>0</v>
          </cell>
          <cell r="DY737">
            <v>0</v>
          </cell>
          <cell r="DZ737">
            <v>0</v>
          </cell>
          <cell r="EA737">
            <v>0</v>
          </cell>
          <cell r="EB737">
            <v>0</v>
          </cell>
          <cell r="EC737">
            <v>0</v>
          </cell>
          <cell r="ED737">
            <v>0</v>
          </cell>
          <cell r="EE737">
            <v>0</v>
          </cell>
        </row>
        <row r="738">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0</v>
          </cell>
          <cell r="CB738">
            <v>0</v>
          </cell>
          <cell r="CC738">
            <v>0</v>
          </cell>
          <cell r="CD738">
            <v>0</v>
          </cell>
          <cell r="CE738">
            <v>0</v>
          </cell>
          <cell r="CF738">
            <v>0</v>
          </cell>
          <cell r="CG738">
            <v>0</v>
          </cell>
          <cell r="CH738">
            <v>0</v>
          </cell>
          <cell r="CI738">
            <v>0</v>
          </cell>
          <cell r="CJ738">
            <v>0</v>
          </cell>
          <cell r="CK738">
            <v>0</v>
          </cell>
          <cell r="CL738">
            <v>0</v>
          </cell>
          <cell r="CM738">
            <v>0</v>
          </cell>
          <cell r="CN738">
            <v>0</v>
          </cell>
          <cell r="CO738">
            <v>0</v>
          </cell>
          <cell r="CP738">
            <v>0</v>
          </cell>
          <cell r="CQ738">
            <v>0</v>
          </cell>
          <cell r="CR738">
            <v>0</v>
          </cell>
          <cell r="CS738">
            <v>0</v>
          </cell>
          <cell r="CT738">
            <v>0</v>
          </cell>
          <cell r="CU738">
            <v>0</v>
          </cell>
          <cell r="CV738">
            <v>0</v>
          </cell>
          <cell r="CW738">
            <v>0</v>
          </cell>
          <cell r="CX738">
            <v>0</v>
          </cell>
          <cell r="CY738">
            <v>0</v>
          </cell>
          <cell r="CZ738">
            <v>0</v>
          </cell>
          <cell r="DA738">
            <v>0</v>
          </cell>
          <cell r="DB738">
            <v>0</v>
          </cell>
          <cell r="DC738">
            <v>0</v>
          </cell>
          <cell r="DD738">
            <v>0</v>
          </cell>
          <cell r="DE738">
            <v>0</v>
          </cell>
          <cell r="DF738">
            <v>0</v>
          </cell>
          <cell r="DG738">
            <v>0</v>
          </cell>
          <cell r="DH738">
            <v>0</v>
          </cell>
          <cell r="DI738">
            <v>0</v>
          </cell>
          <cell r="DJ738">
            <v>0</v>
          </cell>
          <cell r="DK738">
            <v>0</v>
          </cell>
          <cell r="DL738">
            <v>0</v>
          </cell>
          <cell r="DM738">
            <v>0</v>
          </cell>
          <cell r="DN738">
            <v>0</v>
          </cell>
          <cell r="DO738">
            <v>0</v>
          </cell>
          <cell r="DP738">
            <v>0</v>
          </cell>
          <cell r="DQ738">
            <v>0</v>
          </cell>
          <cell r="DR738">
            <v>0</v>
          </cell>
          <cell r="DS738">
            <v>0</v>
          </cell>
          <cell r="DT738">
            <v>0</v>
          </cell>
          <cell r="DU738">
            <v>0</v>
          </cell>
          <cell r="DV738">
            <v>0</v>
          </cell>
          <cell r="DW738">
            <v>0</v>
          </cell>
          <cell r="DX738">
            <v>0</v>
          </cell>
          <cell r="DY738">
            <v>0</v>
          </cell>
          <cell r="DZ738">
            <v>0</v>
          </cell>
          <cell r="EA738">
            <v>0</v>
          </cell>
          <cell r="EB738">
            <v>0</v>
          </cell>
          <cell r="EC738">
            <v>0</v>
          </cell>
          <cell r="ED738">
            <v>0</v>
          </cell>
          <cell r="EE738">
            <v>0</v>
          </cell>
        </row>
        <row r="739">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0</v>
          </cell>
          <cell r="CB739">
            <v>0</v>
          </cell>
          <cell r="CC739">
            <v>0</v>
          </cell>
          <cell r="CD739">
            <v>0</v>
          </cell>
          <cell r="CE739">
            <v>0</v>
          </cell>
          <cell r="CF739">
            <v>0</v>
          </cell>
          <cell r="CG739">
            <v>0</v>
          </cell>
          <cell r="CH739">
            <v>0</v>
          </cell>
          <cell r="CI739">
            <v>0</v>
          </cell>
          <cell r="CJ739">
            <v>0</v>
          </cell>
          <cell r="CK739">
            <v>0</v>
          </cell>
          <cell r="CL739">
            <v>0</v>
          </cell>
          <cell r="CM739">
            <v>0</v>
          </cell>
          <cell r="CN739">
            <v>0</v>
          </cell>
          <cell r="CO739">
            <v>0</v>
          </cell>
          <cell r="CP739">
            <v>0</v>
          </cell>
          <cell r="CQ739">
            <v>0</v>
          </cell>
          <cell r="CR739">
            <v>0</v>
          </cell>
          <cell r="CS739">
            <v>0</v>
          </cell>
          <cell r="CT739">
            <v>0</v>
          </cell>
          <cell r="CU739">
            <v>0</v>
          </cell>
          <cell r="CV739">
            <v>0</v>
          </cell>
          <cell r="CW739">
            <v>0</v>
          </cell>
          <cell r="CX739">
            <v>0</v>
          </cell>
          <cell r="CY739">
            <v>0</v>
          </cell>
          <cell r="CZ739">
            <v>0</v>
          </cell>
          <cell r="DA739">
            <v>0</v>
          </cell>
          <cell r="DB739">
            <v>0</v>
          </cell>
          <cell r="DC739">
            <v>0</v>
          </cell>
          <cell r="DD739">
            <v>0</v>
          </cell>
          <cell r="DE739">
            <v>0</v>
          </cell>
          <cell r="DF739">
            <v>0</v>
          </cell>
          <cell r="DG739">
            <v>0</v>
          </cell>
          <cell r="DH739">
            <v>0</v>
          </cell>
          <cell r="DI739">
            <v>0</v>
          </cell>
          <cell r="DJ739">
            <v>0</v>
          </cell>
          <cell r="DK739">
            <v>0</v>
          </cell>
          <cell r="DL739">
            <v>0</v>
          </cell>
          <cell r="DM739">
            <v>0</v>
          </cell>
          <cell r="DN739">
            <v>0</v>
          </cell>
          <cell r="DO739">
            <v>0</v>
          </cell>
          <cell r="DP739">
            <v>0</v>
          </cell>
          <cell r="DQ739">
            <v>0</v>
          </cell>
          <cell r="DR739">
            <v>0</v>
          </cell>
          <cell r="DS739">
            <v>0</v>
          </cell>
          <cell r="DT739">
            <v>0</v>
          </cell>
          <cell r="DU739">
            <v>0</v>
          </cell>
          <cell r="DV739">
            <v>0</v>
          </cell>
          <cell r="DW739">
            <v>0</v>
          </cell>
          <cell r="DX739">
            <v>0</v>
          </cell>
          <cell r="DY739">
            <v>0</v>
          </cell>
          <cell r="DZ739">
            <v>0</v>
          </cell>
          <cell r="EA739">
            <v>0</v>
          </cell>
          <cell r="EB739">
            <v>0</v>
          </cell>
          <cell r="EC739">
            <v>0</v>
          </cell>
          <cell r="ED739">
            <v>0</v>
          </cell>
          <cell r="EE739">
            <v>0</v>
          </cell>
        </row>
        <row r="740">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0</v>
          </cell>
          <cell r="CB740">
            <v>0</v>
          </cell>
          <cell r="CC740">
            <v>0</v>
          </cell>
          <cell r="CD740">
            <v>0</v>
          </cell>
          <cell r="CE740">
            <v>0</v>
          </cell>
          <cell r="CF740">
            <v>0</v>
          </cell>
          <cell r="CG740">
            <v>0</v>
          </cell>
          <cell r="CH740">
            <v>0</v>
          </cell>
          <cell r="CI740">
            <v>0</v>
          </cell>
          <cell r="CJ740">
            <v>0</v>
          </cell>
          <cell r="CK740">
            <v>0</v>
          </cell>
          <cell r="CL740">
            <v>0</v>
          </cell>
          <cell r="CM740">
            <v>0</v>
          </cell>
          <cell r="CN740">
            <v>0</v>
          </cell>
          <cell r="CO740">
            <v>0</v>
          </cell>
          <cell r="CP740">
            <v>0</v>
          </cell>
          <cell r="CQ740">
            <v>0</v>
          </cell>
          <cell r="CR740">
            <v>0</v>
          </cell>
          <cell r="CS740">
            <v>0</v>
          </cell>
          <cell r="CT740">
            <v>0</v>
          </cell>
          <cell r="CU740">
            <v>0</v>
          </cell>
          <cell r="CV740">
            <v>0</v>
          </cell>
          <cell r="CW740">
            <v>0</v>
          </cell>
          <cell r="CX740">
            <v>0</v>
          </cell>
          <cell r="CY740">
            <v>0</v>
          </cell>
          <cell r="CZ740">
            <v>0</v>
          </cell>
          <cell r="DA740">
            <v>0</v>
          </cell>
          <cell r="DB740">
            <v>0</v>
          </cell>
          <cell r="DC740">
            <v>0</v>
          </cell>
          <cell r="DD740">
            <v>0</v>
          </cell>
          <cell r="DE740">
            <v>0</v>
          </cell>
          <cell r="DF740">
            <v>0</v>
          </cell>
          <cell r="DG740">
            <v>0</v>
          </cell>
          <cell r="DH740">
            <v>0</v>
          </cell>
          <cell r="DI740">
            <v>0</v>
          </cell>
          <cell r="DJ740">
            <v>0</v>
          </cell>
          <cell r="DK740">
            <v>0</v>
          </cell>
          <cell r="DL740">
            <v>0</v>
          </cell>
          <cell r="DM740">
            <v>0</v>
          </cell>
          <cell r="DN740">
            <v>0</v>
          </cell>
          <cell r="DO740">
            <v>0</v>
          </cell>
          <cell r="DP740">
            <v>0</v>
          </cell>
          <cell r="DQ740">
            <v>0</v>
          </cell>
          <cell r="DR740">
            <v>0</v>
          </cell>
          <cell r="DS740">
            <v>0</v>
          </cell>
          <cell r="DT740">
            <v>0</v>
          </cell>
          <cell r="DU740">
            <v>0</v>
          </cell>
          <cell r="DV740">
            <v>0</v>
          </cell>
          <cell r="DW740">
            <v>0</v>
          </cell>
          <cell r="DX740">
            <v>0</v>
          </cell>
          <cell r="DY740">
            <v>0</v>
          </cell>
          <cell r="DZ740">
            <v>0</v>
          </cell>
          <cell r="EA740">
            <v>0</v>
          </cell>
          <cell r="EB740">
            <v>0</v>
          </cell>
          <cell r="EC740">
            <v>0</v>
          </cell>
          <cell r="ED740">
            <v>0</v>
          </cell>
          <cell r="EE740">
            <v>0</v>
          </cell>
        </row>
        <row r="741">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0</v>
          </cell>
          <cell r="CB741">
            <v>0</v>
          </cell>
          <cell r="CC741">
            <v>0</v>
          </cell>
          <cell r="CD741">
            <v>0</v>
          </cell>
          <cell r="CE741">
            <v>0</v>
          </cell>
          <cell r="CF741">
            <v>0</v>
          </cell>
          <cell r="CG741">
            <v>0</v>
          </cell>
          <cell r="CH741">
            <v>0</v>
          </cell>
          <cell r="CI741">
            <v>0</v>
          </cell>
          <cell r="CJ741">
            <v>0</v>
          </cell>
          <cell r="CK741">
            <v>0</v>
          </cell>
          <cell r="CL741">
            <v>0</v>
          </cell>
          <cell r="CM741">
            <v>0</v>
          </cell>
          <cell r="CN741">
            <v>0</v>
          </cell>
          <cell r="CO741">
            <v>0</v>
          </cell>
          <cell r="CP741">
            <v>0</v>
          </cell>
          <cell r="CQ741">
            <v>0</v>
          </cell>
          <cell r="CR741">
            <v>0</v>
          </cell>
          <cell r="CS741">
            <v>0</v>
          </cell>
          <cell r="CT741">
            <v>0</v>
          </cell>
          <cell r="CU741">
            <v>0</v>
          </cell>
          <cell r="CV741">
            <v>0</v>
          </cell>
          <cell r="CW741">
            <v>0</v>
          </cell>
          <cell r="CX741">
            <v>0</v>
          </cell>
          <cell r="CY741">
            <v>0</v>
          </cell>
          <cell r="CZ741">
            <v>0</v>
          </cell>
          <cell r="DA741">
            <v>0</v>
          </cell>
          <cell r="DB741">
            <v>0</v>
          </cell>
          <cell r="DC741">
            <v>0</v>
          </cell>
          <cell r="DD741">
            <v>0</v>
          </cell>
          <cell r="DE741">
            <v>0</v>
          </cell>
          <cell r="DF741">
            <v>0</v>
          </cell>
          <cell r="DG741">
            <v>0</v>
          </cell>
          <cell r="DH741">
            <v>0</v>
          </cell>
          <cell r="DI741">
            <v>0</v>
          </cell>
          <cell r="DJ741">
            <v>0</v>
          </cell>
          <cell r="DK741">
            <v>0</v>
          </cell>
          <cell r="DL741">
            <v>0</v>
          </cell>
          <cell r="DM741">
            <v>0</v>
          </cell>
          <cell r="DN741">
            <v>0</v>
          </cell>
          <cell r="DO741">
            <v>0</v>
          </cell>
          <cell r="DP741">
            <v>0</v>
          </cell>
          <cell r="DQ741">
            <v>0</v>
          </cell>
          <cell r="DR741">
            <v>0</v>
          </cell>
          <cell r="DS741">
            <v>0</v>
          </cell>
          <cell r="DT741">
            <v>0</v>
          </cell>
          <cell r="DU741">
            <v>0</v>
          </cell>
          <cell r="DV741">
            <v>0</v>
          </cell>
          <cell r="DW741">
            <v>0</v>
          </cell>
          <cell r="DX741">
            <v>0</v>
          </cell>
          <cell r="DY741">
            <v>0</v>
          </cell>
          <cell r="DZ741">
            <v>0</v>
          </cell>
          <cell r="EA741">
            <v>0</v>
          </cell>
          <cell r="EB741">
            <v>0</v>
          </cell>
          <cell r="EC741">
            <v>0</v>
          </cell>
          <cell r="ED741">
            <v>0</v>
          </cell>
          <cell r="EE741">
            <v>0</v>
          </cell>
        </row>
        <row r="742">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cell r="CJ742">
            <v>0</v>
          </cell>
          <cell r="CK742">
            <v>0</v>
          </cell>
          <cell r="CL742">
            <v>0</v>
          </cell>
          <cell r="CM742">
            <v>0</v>
          </cell>
          <cell r="CN742">
            <v>0</v>
          </cell>
          <cell r="CO742">
            <v>0</v>
          </cell>
          <cell r="CP742">
            <v>0</v>
          </cell>
          <cell r="CQ742">
            <v>0</v>
          </cell>
          <cell r="CR742">
            <v>0</v>
          </cell>
          <cell r="CS742">
            <v>0</v>
          </cell>
          <cell r="CT742">
            <v>0</v>
          </cell>
          <cell r="CU742">
            <v>0</v>
          </cell>
          <cell r="CV742">
            <v>0</v>
          </cell>
          <cell r="CW742">
            <v>0</v>
          </cell>
          <cell r="CX742">
            <v>0</v>
          </cell>
          <cell r="CY742">
            <v>0</v>
          </cell>
          <cell r="CZ742">
            <v>0</v>
          </cell>
          <cell r="DA742">
            <v>0</v>
          </cell>
          <cell r="DB742">
            <v>0</v>
          </cell>
          <cell r="DC742">
            <v>0</v>
          </cell>
          <cell r="DD742">
            <v>0</v>
          </cell>
          <cell r="DE742">
            <v>0</v>
          </cell>
          <cell r="DF742">
            <v>0</v>
          </cell>
          <cell r="DG742">
            <v>0</v>
          </cell>
          <cell r="DH742">
            <v>0</v>
          </cell>
          <cell r="DI742">
            <v>0</v>
          </cell>
          <cell r="DJ742">
            <v>0</v>
          </cell>
          <cell r="DK742">
            <v>0</v>
          </cell>
          <cell r="DL742">
            <v>0</v>
          </cell>
          <cell r="DM742">
            <v>0</v>
          </cell>
          <cell r="DN742">
            <v>0</v>
          </cell>
          <cell r="DO742">
            <v>0</v>
          </cell>
          <cell r="DP742">
            <v>0</v>
          </cell>
          <cell r="DQ742">
            <v>0</v>
          </cell>
          <cell r="DR742">
            <v>0</v>
          </cell>
          <cell r="DS742">
            <v>0</v>
          </cell>
          <cell r="DT742">
            <v>0</v>
          </cell>
          <cell r="DU742">
            <v>0</v>
          </cell>
          <cell r="DV742">
            <v>0</v>
          </cell>
          <cell r="DW742">
            <v>0</v>
          </cell>
          <cell r="DX742">
            <v>0</v>
          </cell>
          <cell r="DY742">
            <v>0</v>
          </cell>
          <cell r="DZ742">
            <v>0</v>
          </cell>
          <cell r="EA742">
            <v>0</v>
          </cell>
          <cell r="EB742">
            <v>0</v>
          </cell>
          <cell r="EC742">
            <v>0</v>
          </cell>
          <cell r="ED742">
            <v>0</v>
          </cell>
          <cell r="EE742">
            <v>0</v>
          </cell>
        </row>
        <row r="743">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0</v>
          </cell>
          <cell r="CB743">
            <v>0</v>
          </cell>
          <cell r="CC743">
            <v>0</v>
          </cell>
          <cell r="CD743">
            <v>0</v>
          </cell>
          <cell r="CE743">
            <v>0</v>
          </cell>
          <cell r="CF743">
            <v>0</v>
          </cell>
          <cell r="CG743">
            <v>0</v>
          </cell>
          <cell r="CH743">
            <v>0</v>
          </cell>
          <cell r="CI743">
            <v>0</v>
          </cell>
          <cell r="CJ743">
            <v>0</v>
          </cell>
          <cell r="CK743">
            <v>0</v>
          </cell>
          <cell r="CL743">
            <v>0</v>
          </cell>
          <cell r="CM743">
            <v>0</v>
          </cell>
          <cell r="CN743">
            <v>0</v>
          </cell>
          <cell r="CO743">
            <v>0</v>
          </cell>
          <cell r="CP743">
            <v>0</v>
          </cell>
          <cell r="CQ743">
            <v>0</v>
          </cell>
          <cell r="CR743">
            <v>0</v>
          </cell>
          <cell r="CS743">
            <v>0</v>
          </cell>
          <cell r="CT743">
            <v>0</v>
          </cell>
          <cell r="CU743">
            <v>0</v>
          </cell>
          <cell r="CV743">
            <v>0</v>
          </cell>
          <cell r="CW743">
            <v>0</v>
          </cell>
          <cell r="CX743">
            <v>0</v>
          </cell>
          <cell r="CY743">
            <v>0</v>
          </cell>
          <cell r="CZ743">
            <v>0</v>
          </cell>
          <cell r="DA743">
            <v>0</v>
          </cell>
          <cell r="DB743">
            <v>0</v>
          </cell>
          <cell r="DC743">
            <v>0</v>
          </cell>
          <cell r="DD743">
            <v>0</v>
          </cell>
          <cell r="DE743">
            <v>0</v>
          </cell>
          <cell r="DF743">
            <v>0</v>
          </cell>
          <cell r="DG743">
            <v>0</v>
          </cell>
          <cell r="DH743">
            <v>0</v>
          </cell>
          <cell r="DI743">
            <v>0</v>
          </cell>
          <cell r="DJ743">
            <v>0</v>
          </cell>
          <cell r="DK743">
            <v>0</v>
          </cell>
          <cell r="DL743">
            <v>0</v>
          </cell>
          <cell r="DM743">
            <v>0</v>
          </cell>
          <cell r="DN743">
            <v>0</v>
          </cell>
          <cell r="DO743">
            <v>0</v>
          </cell>
          <cell r="DP743">
            <v>0</v>
          </cell>
          <cell r="DQ743">
            <v>0</v>
          </cell>
          <cell r="DR743">
            <v>0</v>
          </cell>
          <cell r="DS743">
            <v>0</v>
          </cell>
          <cell r="DT743">
            <v>0</v>
          </cell>
          <cell r="DU743">
            <v>0</v>
          </cell>
          <cell r="DV743">
            <v>0</v>
          </cell>
          <cell r="DW743">
            <v>0</v>
          </cell>
          <cell r="DX743">
            <v>0</v>
          </cell>
          <cell r="DY743">
            <v>0</v>
          </cell>
          <cell r="DZ743">
            <v>0</v>
          </cell>
          <cell r="EA743">
            <v>0</v>
          </cell>
          <cell r="EB743">
            <v>0</v>
          </cell>
          <cell r="EC743">
            <v>0</v>
          </cell>
          <cell r="ED743">
            <v>0</v>
          </cell>
          <cell r="EE743">
            <v>0</v>
          </cell>
        </row>
        <row r="744">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0</v>
          </cell>
          <cell r="CB744">
            <v>0</v>
          </cell>
          <cell r="CC744">
            <v>0</v>
          </cell>
          <cell r="CD744">
            <v>0</v>
          </cell>
          <cell r="CE744">
            <v>0</v>
          </cell>
          <cell r="CF744">
            <v>0</v>
          </cell>
          <cell r="CG744">
            <v>0</v>
          </cell>
          <cell r="CH744">
            <v>0</v>
          </cell>
          <cell r="CI744">
            <v>0</v>
          </cell>
          <cell r="CJ744">
            <v>0</v>
          </cell>
          <cell r="CK744">
            <v>0</v>
          </cell>
          <cell r="CL744">
            <v>0</v>
          </cell>
          <cell r="CM744">
            <v>0</v>
          </cell>
          <cell r="CN744">
            <v>0</v>
          </cell>
          <cell r="CO744">
            <v>0</v>
          </cell>
          <cell r="CP744">
            <v>0</v>
          </cell>
          <cell r="CQ744">
            <v>0</v>
          </cell>
          <cell r="CR744">
            <v>0</v>
          </cell>
          <cell r="CS744">
            <v>0</v>
          </cell>
          <cell r="CT744">
            <v>0</v>
          </cell>
          <cell r="CU744">
            <v>0</v>
          </cell>
          <cell r="CV744">
            <v>0</v>
          </cell>
          <cell r="CW744">
            <v>0</v>
          </cell>
          <cell r="CX744">
            <v>0</v>
          </cell>
          <cell r="CY744">
            <v>0</v>
          </cell>
          <cell r="CZ744">
            <v>0</v>
          </cell>
          <cell r="DA744">
            <v>0</v>
          </cell>
          <cell r="DB744">
            <v>0</v>
          </cell>
          <cell r="DC744">
            <v>0</v>
          </cell>
          <cell r="DD744">
            <v>0</v>
          </cell>
          <cell r="DE744">
            <v>0</v>
          </cell>
          <cell r="DF744">
            <v>0</v>
          </cell>
          <cell r="DG744">
            <v>0</v>
          </cell>
          <cell r="DH744">
            <v>0</v>
          </cell>
          <cell r="DI744">
            <v>0</v>
          </cell>
          <cell r="DJ744">
            <v>0</v>
          </cell>
          <cell r="DK744">
            <v>0</v>
          </cell>
          <cell r="DL744">
            <v>0</v>
          </cell>
          <cell r="DM744">
            <v>0</v>
          </cell>
          <cell r="DN744">
            <v>0</v>
          </cell>
          <cell r="DO744">
            <v>0</v>
          </cell>
          <cell r="DP744">
            <v>0</v>
          </cell>
          <cell r="DQ744">
            <v>0</v>
          </cell>
          <cell r="DR744">
            <v>0</v>
          </cell>
          <cell r="DS744">
            <v>0</v>
          </cell>
          <cell r="DT744">
            <v>0</v>
          </cell>
          <cell r="DU744">
            <v>0</v>
          </cell>
          <cell r="DV744">
            <v>0</v>
          </cell>
          <cell r="DW744">
            <v>0</v>
          </cell>
          <cell r="DX744">
            <v>0</v>
          </cell>
          <cell r="DY744">
            <v>0</v>
          </cell>
          <cell r="DZ744">
            <v>0</v>
          </cell>
          <cell r="EA744">
            <v>0</v>
          </cell>
          <cell r="EB744">
            <v>0</v>
          </cell>
          <cell r="EC744">
            <v>0</v>
          </cell>
          <cell r="ED744">
            <v>0</v>
          </cell>
          <cell r="EE744">
            <v>0</v>
          </cell>
        </row>
        <row r="745">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0</v>
          </cell>
          <cell r="CB745">
            <v>0</v>
          </cell>
          <cell r="CC745">
            <v>0</v>
          </cell>
          <cell r="CD745">
            <v>0</v>
          </cell>
          <cell r="CE745">
            <v>0</v>
          </cell>
          <cell r="CF745">
            <v>0</v>
          </cell>
          <cell r="CG745">
            <v>0</v>
          </cell>
          <cell r="CH745">
            <v>0</v>
          </cell>
          <cell r="CI745">
            <v>0</v>
          </cell>
          <cell r="CJ745">
            <v>0</v>
          </cell>
          <cell r="CK745">
            <v>0</v>
          </cell>
          <cell r="CL745">
            <v>0</v>
          </cell>
          <cell r="CM745">
            <v>0</v>
          </cell>
          <cell r="CN745">
            <v>0</v>
          </cell>
          <cell r="CO745">
            <v>0</v>
          </cell>
          <cell r="CP745">
            <v>0</v>
          </cell>
          <cell r="CQ745">
            <v>0</v>
          </cell>
          <cell r="CR745">
            <v>0</v>
          </cell>
          <cell r="CS745">
            <v>0</v>
          </cell>
          <cell r="CT745">
            <v>0</v>
          </cell>
          <cell r="CU745">
            <v>0</v>
          </cell>
          <cell r="CV745">
            <v>0</v>
          </cell>
          <cell r="CW745">
            <v>0</v>
          </cell>
          <cell r="CX745">
            <v>0</v>
          </cell>
          <cell r="CY745">
            <v>0</v>
          </cell>
          <cell r="CZ745">
            <v>0</v>
          </cell>
          <cell r="DA745">
            <v>0</v>
          </cell>
          <cell r="DB745">
            <v>0</v>
          </cell>
          <cell r="DC745">
            <v>0</v>
          </cell>
          <cell r="DD745">
            <v>0</v>
          </cell>
          <cell r="DE745">
            <v>0</v>
          </cell>
          <cell r="DF745">
            <v>0</v>
          </cell>
          <cell r="DG745">
            <v>0</v>
          </cell>
          <cell r="DH745">
            <v>0</v>
          </cell>
          <cell r="DI745">
            <v>0</v>
          </cell>
          <cell r="DJ745">
            <v>0</v>
          </cell>
          <cell r="DK745">
            <v>0</v>
          </cell>
          <cell r="DL745">
            <v>0</v>
          </cell>
          <cell r="DM745">
            <v>0</v>
          </cell>
          <cell r="DN745">
            <v>0</v>
          </cell>
          <cell r="DO745">
            <v>0</v>
          </cell>
          <cell r="DP745">
            <v>0</v>
          </cell>
          <cell r="DQ745">
            <v>0</v>
          </cell>
          <cell r="DR745">
            <v>0</v>
          </cell>
          <cell r="DS745">
            <v>0</v>
          </cell>
          <cell r="DT745">
            <v>0</v>
          </cell>
          <cell r="DU745">
            <v>0</v>
          </cell>
          <cell r="DV745">
            <v>0</v>
          </cell>
          <cell r="DW745">
            <v>0</v>
          </cell>
          <cell r="DX745">
            <v>0</v>
          </cell>
          <cell r="DY745">
            <v>0</v>
          </cell>
          <cell r="DZ745">
            <v>0</v>
          </cell>
          <cell r="EA745">
            <v>0</v>
          </cell>
          <cell r="EB745">
            <v>0</v>
          </cell>
          <cell r="EC745">
            <v>0</v>
          </cell>
          <cell r="ED745">
            <v>0</v>
          </cell>
          <cell r="EE745">
            <v>0</v>
          </cell>
        </row>
        <row r="746">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0</v>
          </cell>
          <cell r="CB746">
            <v>0</v>
          </cell>
          <cell r="CC746">
            <v>0</v>
          </cell>
          <cell r="CD746">
            <v>0</v>
          </cell>
          <cell r="CE746">
            <v>0</v>
          </cell>
          <cell r="CF746">
            <v>0</v>
          </cell>
          <cell r="CG746">
            <v>0</v>
          </cell>
          <cell r="CH746">
            <v>0</v>
          </cell>
          <cell r="CI746">
            <v>0</v>
          </cell>
          <cell r="CJ746">
            <v>0</v>
          </cell>
          <cell r="CK746">
            <v>0</v>
          </cell>
          <cell r="CL746">
            <v>0</v>
          </cell>
          <cell r="CM746">
            <v>0</v>
          </cell>
          <cell r="CN746">
            <v>0</v>
          </cell>
          <cell r="CO746">
            <v>0</v>
          </cell>
          <cell r="CP746">
            <v>0</v>
          </cell>
          <cell r="CQ746">
            <v>0</v>
          </cell>
          <cell r="CR746">
            <v>0</v>
          </cell>
          <cell r="CS746">
            <v>0</v>
          </cell>
          <cell r="CT746">
            <v>0</v>
          </cell>
          <cell r="CU746">
            <v>0</v>
          </cell>
          <cell r="CV746">
            <v>0</v>
          </cell>
          <cell r="CW746">
            <v>0</v>
          </cell>
          <cell r="CX746">
            <v>0</v>
          </cell>
          <cell r="CY746">
            <v>0</v>
          </cell>
          <cell r="CZ746">
            <v>0</v>
          </cell>
          <cell r="DA746">
            <v>0</v>
          </cell>
          <cell r="DB746">
            <v>0</v>
          </cell>
          <cell r="DC746">
            <v>0</v>
          </cell>
          <cell r="DD746">
            <v>0</v>
          </cell>
          <cell r="DE746">
            <v>0</v>
          </cell>
          <cell r="DF746">
            <v>0</v>
          </cell>
          <cell r="DG746">
            <v>0</v>
          </cell>
          <cell r="DH746">
            <v>0</v>
          </cell>
          <cell r="DI746">
            <v>0</v>
          </cell>
          <cell r="DJ746">
            <v>0</v>
          </cell>
          <cell r="DK746">
            <v>0</v>
          </cell>
          <cell r="DL746">
            <v>0</v>
          </cell>
          <cell r="DM746">
            <v>0</v>
          </cell>
          <cell r="DN746">
            <v>0</v>
          </cell>
          <cell r="DO746">
            <v>0</v>
          </cell>
          <cell r="DP746">
            <v>0</v>
          </cell>
          <cell r="DQ746">
            <v>0</v>
          </cell>
          <cell r="DR746">
            <v>0</v>
          </cell>
          <cell r="DS746">
            <v>0</v>
          </cell>
          <cell r="DT746">
            <v>0</v>
          </cell>
          <cell r="DU746">
            <v>0</v>
          </cell>
          <cell r="DV746">
            <v>0</v>
          </cell>
          <cell r="DW746">
            <v>0</v>
          </cell>
          <cell r="DX746">
            <v>0</v>
          </cell>
          <cell r="DY746">
            <v>0</v>
          </cell>
          <cell r="DZ746">
            <v>0</v>
          </cell>
          <cell r="EA746">
            <v>0</v>
          </cell>
          <cell r="EB746">
            <v>0</v>
          </cell>
          <cell r="EC746">
            <v>0</v>
          </cell>
          <cell r="ED746">
            <v>0</v>
          </cell>
          <cell r="EE746">
            <v>0</v>
          </cell>
        </row>
        <row r="747">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0</v>
          </cell>
          <cell r="CB747">
            <v>0</v>
          </cell>
          <cell r="CC747">
            <v>0</v>
          </cell>
          <cell r="CD747">
            <v>0</v>
          </cell>
          <cell r="CE747">
            <v>0</v>
          </cell>
          <cell r="CF747">
            <v>0</v>
          </cell>
          <cell r="CG747">
            <v>0</v>
          </cell>
          <cell r="CH747">
            <v>0</v>
          </cell>
          <cell r="CI747">
            <v>0</v>
          </cell>
          <cell r="CJ747">
            <v>0</v>
          </cell>
          <cell r="CK747">
            <v>0</v>
          </cell>
          <cell r="CL747">
            <v>0</v>
          </cell>
          <cell r="CM747">
            <v>0</v>
          </cell>
          <cell r="CN747">
            <v>0</v>
          </cell>
          <cell r="CO747">
            <v>0</v>
          </cell>
          <cell r="CP747">
            <v>0</v>
          </cell>
          <cell r="CQ747">
            <v>0</v>
          </cell>
          <cell r="CR747">
            <v>0</v>
          </cell>
          <cell r="CS747">
            <v>0</v>
          </cell>
          <cell r="CT747">
            <v>0</v>
          </cell>
          <cell r="CU747">
            <v>0</v>
          </cell>
          <cell r="CV747">
            <v>0</v>
          </cell>
          <cell r="CW747">
            <v>0</v>
          </cell>
          <cell r="CX747">
            <v>0</v>
          </cell>
          <cell r="CY747">
            <v>0</v>
          </cell>
          <cell r="CZ747">
            <v>0</v>
          </cell>
          <cell r="DA747">
            <v>0</v>
          </cell>
          <cell r="DB747">
            <v>0</v>
          </cell>
          <cell r="DC747">
            <v>0</v>
          </cell>
          <cell r="DD747">
            <v>0</v>
          </cell>
          <cell r="DE747">
            <v>0</v>
          </cell>
          <cell r="DF747">
            <v>0</v>
          </cell>
          <cell r="DG747">
            <v>0</v>
          </cell>
          <cell r="DH747">
            <v>0</v>
          </cell>
          <cell r="DI747">
            <v>0</v>
          </cell>
          <cell r="DJ747">
            <v>0</v>
          </cell>
          <cell r="DK747">
            <v>0</v>
          </cell>
          <cell r="DL747">
            <v>0</v>
          </cell>
          <cell r="DM747">
            <v>0</v>
          </cell>
          <cell r="DN747">
            <v>0</v>
          </cell>
          <cell r="DO747">
            <v>0</v>
          </cell>
          <cell r="DP747">
            <v>0</v>
          </cell>
          <cell r="DQ747">
            <v>0</v>
          </cell>
          <cell r="DR747">
            <v>0</v>
          </cell>
          <cell r="DS747">
            <v>0</v>
          </cell>
          <cell r="DT747">
            <v>0</v>
          </cell>
          <cell r="DU747">
            <v>0</v>
          </cell>
          <cell r="DV747">
            <v>0</v>
          </cell>
          <cell r="DW747">
            <v>0</v>
          </cell>
          <cell r="DX747">
            <v>0</v>
          </cell>
          <cell r="DY747">
            <v>0</v>
          </cell>
          <cell r="DZ747">
            <v>0</v>
          </cell>
          <cell r="EA747">
            <v>0</v>
          </cell>
          <cell r="EB747">
            <v>0</v>
          </cell>
          <cell r="EC747">
            <v>0</v>
          </cell>
          <cell r="ED747">
            <v>0</v>
          </cell>
          <cell r="EE747">
            <v>0</v>
          </cell>
        </row>
        <row r="748">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0</v>
          </cell>
          <cell r="CB748">
            <v>0</v>
          </cell>
          <cell r="CC748">
            <v>0</v>
          </cell>
          <cell r="CD748">
            <v>0</v>
          </cell>
          <cell r="CE748">
            <v>0</v>
          </cell>
          <cell r="CF748">
            <v>0</v>
          </cell>
          <cell r="CG748">
            <v>0</v>
          </cell>
          <cell r="CH748">
            <v>0</v>
          </cell>
          <cell r="CI748">
            <v>0</v>
          </cell>
          <cell r="CJ748">
            <v>0</v>
          </cell>
          <cell r="CK748">
            <v>0</v>
          </cell>
          <cell r="CL748">
            <v>0</v>
          </cell>
          <cell r="CM748">
            <v>0</v>
          </cell>
          <cell r="CN748">
            <v>0</v>
          </cell>
          <cell r="CO748">
            <v>0</v>
          </cell>
          <cell r="CP748">
            <v>0</v>
          </cell>
          <cell r="CQ748">
            <v>0</v>
          </cell>
          <cell r="CR748">
            <v>0</v>
          </cell>
          <cell r="CS748">
            <v>0</v>
          </cell>
          <cell r="CT748">
            <v>0</v>
          </cell>
          <cell r="CU748">
            <v>0</v>
          </cell>
          <cell r="CV748">
            <v>0</v>
          </cell>
          <cell r="CW748">
            <v>0</v>
          </cell>
          <cell r="CX748">
            <v>0</v>
          </cell>
          <cell r="CY748">
            <v>0</v>
          </cell>
          <cell r="CZ748">
            <v>0</v>
          </cell>
          <cell r="DA748">
            <v>0</v>
          </cell>
          <cell r="DB748">
            <v>0</v>
          </cell>
          <cell r="DC748">
            <v>0</v>
          </cell>
          <cell r="DD748">
            <v>0</v>
          </cell>
          <cell r="DE748">
            <v>0</v>
          </cell>
          <cell r="DF748">
            <v>0</v>
          </cell>
          <cell r="DG748">
            <v>0</v>
          </cell>
          <cell r="DH748">
            <v>0</v>
          </cell>
          <cell r="DI748">
            <v>0</v>
          </cell>
          <cell r="DJ748">
            <v>0</v>
          </cell>
          <cell r="DK748">
            <v>0</v>
          </cell>
          <cell r="DL748">
            <v>0</v>
          </cell>
          <cell r="DM748">
            <v>0</v>
          </cell>
          <cell r="DN748">
            <v>0</v>
          </cell>
          <cell r="DO748">
            <v>0</v>
          </cell>
          <cell r="DP748">
            <v>0</v>
          </cell>
          <cell r="DQ748">
            <v>0</v>
          </cell>
          <cell r="DR748">
            <v>0</v>
          </cell>
          <cell r="DS748">
            <v>0</v>
          </cell>
          <cell r="DT748">
            <v>0</v>
          </cell>
          <cell r="DU748">
            <v>0</v>
          </cell>
          <cell r="DV748">
            <v>0</v>
          </cell>
          <cell r="DW748">
            <v>0</v>
          </cell>
          <cell r="DX748">
            <v>0</v>
          </cell>
          <cell r="DY748">
            <v>0</v>
          </cell>
          <cell r="DZ748">
            <v>0</v>
          </cell>
          <cell r="EA748">
            <v>0</v>
          </cell>
          <cell r="EB748">
            <v>0</v>
          </cell>
          <cell r="EC748">
            <v>0</v>
          </cell>
          <cell r="ED748">
            <v>0</v>
          </cell>
          <cell r="EE748">
            <v>0</v>
          </cell>
        </row>
        <row r="749">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0</v>
          </cell>
          <cell r="CB749">
            <v>0</v>
          </cell>
          <cell r="CC749">
            <v>0</v>
          </cell>
          <cell r="CD749">
            <v>0</v>
          </cell>
          <cell r="CE749">
            <v>0</v>
          </cell>
          <cell r="CF749">
            <v>0</v>
          </cell>
          <cell r="CG749">
            <v>0</v>
          </cell>
          <cell r="CH749">
            <v>0</v>
          </cell>
          <cell r="CI749">
            <v>0</v>
          </cell>
          <cell r="CJ749">
            <v>0</v>
          </cell>
          <cell r="CK749">
            <v>0</v>
          </cell>
          <cell r="CL749">
            <v>0</v>
          </cell>
          <cell r="CM749">
            <v>0</v>
          </cell>
          <cell r="CN749">
            <v>0</v>
          </cell>
          <cell r="CO749">
            <v>0</v>
          </cell>
          <cell r="CP749">
            <v>0</v>
          </cell>
          <cell r="CQ749">
            <v>0</v>
          </cell>
          <cell r="CR749">
            <v>0</v>
          </cell>
          <cell r="CS749">
            <v>0</v>
          </cell>
          <cell r="CT749">
            <v>0</v>
          </cell>
          <cell r="CU749">
            <v>0</v>
          </cell>
          <cell r="CV749">
            <v>0</v>
          </cell>
          <cell r="CW749">
            <v>0</v>
          </cell>
          <cell r="CX749">
            <v>0</v>
          </cell>
          <cell r="CY749">
            <v>0</v>
          </cell>
          <cell r="CZ749">
            <v>0</v>
          </cell>
          <cell r="DA749">
            <v>0</v>
          </cell>
          <cell r="DB749">
            <v>0</v>
          </cell>
          <cell r="DC749">
            <v>0</v>
          </cell>
          <cell r="DD749">
            <v>0</v>
          </cell>
          <cell r="DE749">
            <v>0</v>
          </cell>
          <cell r="DF749">
            <v>0</v>
          </cell>
          <cell r="DG749">
            <v>0</v>
          </cell>
          <cell r="DH749">
            <v>0</v>
          </cell>
          <cell r="DI749">
            <v>0</v>
          </cell>
          <cell r="DJ749">
            <v>0</v>
          </cell>
          <cell r="DK749">
            <v>0</v>
          </cell>
          <cell r="DL749">
            <v>0</v>
          </cell>
          <cell r="DM749">
            <v>0</v>
          </cell>
          <cell r="DN749">
            <v>0</v>
          </cell>
          <cell r="DO749">
            <v>0</v>
          </cell>
          <cell r="DP749">
            <v>0</v>
          </cell>
          <cell r="DQ749">
            <v>0</v>
          </cell>
          <cell r="DR749">
            <v>0</v>
          </cell>
          <cell r="DS749">
            <v>0</v>
          </cell>
          <cell r="DT749">
            <v>0</v>
          </cell>
          <cell r="DU749">
            <v>0</v>
          </cell>
          <cell r="DV749">
            <v>0</v>
          </cell>
          <cell r="DW749">
            <v>0</v>
          </cell>
          <cell r="DX749">
            <v>0</v>
          </cell>
          <cell r="DY749">
            <v>0</v>
          </cell>
          <cell r="DZ749">
            <v>0</v>
          </cell>
          <cell r="EA749">
            <v>0</v>
          </cell>
          <cell r="EB749">
            <v>0</v>
          </cell>
          <cell r="EC749">
            <v>0</v>
          </cell>
          <cell r="ED749">
            <v>0</v>
          </cell>
          <cell r="EE749">
            <v>0</v>
          </cell>
        </row>
        <row r="750">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0</v>
          </cell>
          <cell r="CB750">
            <v>0</v>
          </cell>
          <cell r="CC750">
            <v>0</v>
          </cell>
          <cell r="CD750">
            <v>0</v>
          </cell>
          <cell r="CE750">
            <v>0</v>
          </cell>
          <cell r="CF750">
            <v>0</v>
          </cell>
          <cell r="CG750">
            <v>0</v>
          </cell>
          <cell r="CH750">
            <v>0</v>
          </cell>
          <cell r="CI750">
            <v>0</v>
          </cell>
          <cell r="CJ750">
            <v>0</v>
          </cell>
          <cell r="CK750">
            <v>0</v>
          </cell>
          <cell r="CL750">
            <v>0</v>
          </cell>
          <cell r="CM750">
            <v>0</v>
          </cell>
          <cell r="CN750">
            <v>0</v>
          </cell>
          <cell r="CO750">
            <v>0</v>
          </cell>
          <cell r="CP750">
            <v>0</v>
          </cell>
          <cell r="CQ750">
            <v>0</v>
          </cell>
          <cell r="CR750">
            <v>0</v>
          </cell>
          <cell r="CS750">
            <v>0</v>
          </cell>
          <cell r="CT750">
            <v>0</v>
          </cell>
          <cell r="CU750">
            <v>0</v>
          </cell>
          <cell r="CV750">
            <v>0</v>
          </cell>
          <cell r="CW750">
            <v>0</v>
          </cell>
          <cell r="CX750">
            <v>0</v>
          </cell>
          <cell r="CY750">
            <v>0</v>
          </cell>
          <cell r="CZ750">
            <v>0</v>
          </cell>
          <cell r="DA750">
            <v>0</v>
          </cell>
          <cell r="DB750">
            <v>0</v>
          </cell>
          <cell r="DC750">
            <v>0</v>
          </cell>
          <cell r="DD750">
            <v>0</v>
          </cell>
          <cell r="DE750">
            <v>0</v>
          </cell>
          <cell r="DF750">
            <v>0</v>
          </cell>
          <cell r="DG750">
            <v>0</v>
          </cell>
          <cell r="DH750">
            <v>0</v>
          </cell>
          <cell r="DI750">
            <v>0</v>
          </cell>
          <cell r="DJ750">
            <v>0</v>
          </cell>
          <cell r="DK750">
            <v>0</v>
          </cell>
          <cell r="DL750">
            <v>0</v>
          </cell>
          <cell r="DM750">
            <v>0</v>
          </cell>
          <cell r="DN750">
            <v>0</v>
          </cell>
          <cell r="DO750">
            <v>0</v>
          </cell>
          <cell r="DP750">
            <v>0</v>
          </cell>
          <cell r="DQ750">
            <v>0</v>
          </cell>
          <cell r="DR750">
            <v>0</v>
          </cell>
          <cell r="DS750">
            <v>0</v>
          </cell>
          <cell r="DT750">
            <v>0</v>
          </cell>
          <cell r="DU750">
            <v>0</v>
          </cell>
          <cell r="DV750">
            <v>0</v>
          </cell>
          <cell r="DW750">
            <v>0</v>
          </cell>
          <cell r="DX750">
            <v>0</v>
          </cell>
          <cell r="DY750">
            <v>0</v>
          </cell>
          <cell r="DZ750">
            <v>0</v>
          </cell>
          <cell r="EA750">
            <v>0</v>
          </cell>
          <cell r="EB750">
            <v>0</v>
          </cell>
          <cell r="EC750">
            <v>0</v>
          </cell>
          <cell r="ED750">
            <v>0</v>
          </cell>
        </row>
        <row r="751">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0</v>
          </cell>
          <cell r="CB751">
            <v>0</v>
          </cell>
          <cell r="CC751">
            <v>0</v>
          </cell>
          <cell r="CD751">
            <v>0</v>
          </cell>
          <cell r="CE751">
            <v>0</v>
          </cell>
          <cell r="CF751">
            <v>0</v>
          </cell>
          <cell r="CG751">
            <v>0</v>
          </cell>
          <cell r="CH751">
            <v>0</v>
          </cell>
          <cell r="CI751">
            <v>0</v>
          </cell>
          <cell r="CJ751">
            <v>0</v>
          </cell>
          <cell r="CK751">
            <v>0</v>
          </cell>
          <cell r="CL751">
            <v>0</v>
          </cell>
          <cell r="CM751">
            <v>0</v>
          </cell>
          <cell r="CN751">
            <v>0</v>
          </cell>
          <cell r="CO751">
            <v>0</v>
          </cell>
          <cell r="CP751">
            <v>0</v>
          </cell>
          <cell r="CQ751">
            <v>0</v>
          </cell>
          <cell r="CR751">
            <v>0</v>
          </cell>
          <cell r="CS751">
            <v>0</v>
          </cell>
          <cell r="CT751">
            <v>0</v>
          </cell>
          <cell r="CU751">
            <v>0</v>
          </cell>
          <cell r="CV751">
            <v>0</v>
          </cell>
          <cell r="CW751">
            <v>0</v>
          </cell>
          <cell r="CX751">
            <v>0</v>
          </cell>
          <cell r="CY751">
            <v>0</v>
          </cell>
          <cell r="CZ751">
            <v>0</v>
          </cell>
          <cell r="DA751">
            <v>0</v>
          </cell>
          <cell r="DB751">
            <v>0</v>
          </cell>
          <cell r="DC751">
            <v>0</v>
          </cell>
          <cell r="DD751">
            <v>0</v>
          </cell>
          <cell r="DE751">
            <v>0</v>
          </cell>
          <cell r="DF751">
            <v>0</v>
          </cell>
          <cell r="DG751">
            <v>0</v>
          </cell>
          <cell r="DH751">
            <v>0</v>
          </cell>
          <cell r="DI751">
            <v>0</v>
          </cell>
          <cell r="DJ751">
            <v>0</v>
          </cell>
          <cell r="DK751">
            <v>0</v>
          </cell>
          <cell r="DL751">
            <v>0</v>
          </cell>
          <cell r="DM751">
            <v>0</v>
          </cell>
          <cell r="DN751">
            <v>0</v>
          </cell>
          <cell r="DO751">
            <v>0</v>
          </cell>
          <cell r="DP751">
            <v>0</v>
          </cell>
          <cell r="DQ751">
            <v>0</v>
          </cell>
          <cell r="DR751">
            <v>0</v>
          </cell>
          <cell r="DS751">
            <v>0</v>
          </cell>
          <cell r="DT751">
            <v>0</v>
          </cell>
          <cell r="DU751">
            <v>0</v>
          </cell>
          <cell r="DV751">
            <v>0</v>
          </cell>
          <cell r="DW751">
            <v>0</v>
          </cell>
          <cell r="DX751">
            <v>0</v>
          </cell>
          <cell r="DY751">
            <v>0</v>
          </cell>
          <cell r="DZ751">
            <v>0</v>
          </cell>
          <cell r="EA751">
            <v>0</v>
          </cell>
          <cell r="EB751">
            <v>0</v>
          </cell>
          <cell r="EC751">
            <v>0</v>
          </cell>
          <cell r="ED751">
            <v>0</v>
          </cell>
        </row>
        <row r="752">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0</v>
          </cell>
          <cell r="CB752">
            <v>0</v>
          </cell>
          <cell r="CC752">
            <v>0</v>
          </cell>
          <cell r="CD752">
            <v>0</v>
          </cell>
          <cell r="CE752">
            <v>0</v>
          </cell>
          <cell r="CF752">
            <v>0</v>
          </cell>
          <cell r="CG752">
            <v>0</v>
          </cell>
          <cell r="CH752">
            <v>0</v>
          </cell>
          <cell r="CI752">
            <v>0</v>
          </cell>
          <cell r="CJ752">
            <v>0</v>
          </cell>
          <cell r="CK752">
            <v>0</v>
          </cell>
          <cell r="CL752">
            <v>0</v>
          </cell>
          <cell r="CM752">
            <v>0</v>
          </cell>
          <cell r="CN752">
            <v>0</v>
          </cell>
          <cell r="CO752">
            <v>0</v>
          </cell>
          <cell r="CP752">
            <v>0</v>
          </cell>
          <cell r="CQ752">
            <v>0</v>
          </cell>
          <cell r="CR752">
            <v>0</v>
          </cell>
          <cell r="CS752">
            <v>0</v>
          </cell>
          <cell r="CT752">
            <v>0</v>
          </cell>
          <cell r="CU752">
            <v>0</v>
          </cell>
          <cell r="CV752">
            <v>0</v>
          </cell>
          <cell r="CW752">
            <v>0</v>
          </cell>
          <cell r="CX752">
            <v>0</v>
          </cell>
          <cell r="CY752">
            <v>0</v>
          </cell>
          <cell r="CZ752">
            <v>0</v>
          </cell>
          <cell r="DA752">
            <v>0</v>
          </cell>
          <cell r="DB752">
            <v>0</v>
          </cell>
          <cell r="DC752">
            <v>0</v>
          </cell>
          <cell r="DD752">
            <v>0</v>
          </cell>
          <cell r="DE752">
            <v>0</v>
          </cell>
          <cell r="DF752">
            <v>0</v>
          </cell>
          <cell r="DG752">
            <v>0</v>
          </cell>
          <cell r="DH752">
            <v>0</v>
          </cell>
          <cell r="DI752">
            <v>0</v>
          </cell>
          <cell r="DJ752">
            <v>0</v>
          </cell>
          <cell r="DK752">
            <v>0</v>
          </cell>
          <cell r="DL752">
            <v>0</v>
          </cell>
          <cell r="DM752">
            <v>0</v>
          </cell>
          <cell r="DN752">
            <v>0</v>
          </cell>
          <cell r="DO752">
            <v>0</v>
          </cell>
          <cell r="DP752">
            <v>0</v>
          </cell>
          <cell r="DQ752">
            <v>0</v>
          </cell>
          <cell r="DR752">
            <v>0</v>
          </cell>
          <cell r="DS752">
            <v>0</v>
          </cell>
          <cell r="DT752">
            <v>0</v>
          </cell>
          <cell r="DU752">
            <v>0</v>
          </cell>
          <cell r="DV752">
            <v>0</v>
          </cell>
          <cell r="DW752">
            <v>0</v>
          </cell>
          <cell r="DX752">
            <v>0</v>
          </cell>
          <cell r="DY752">
            <v>0</v>
          </cell>
          <cell r="DZ752">
            <v>0</v>
          </cell>
          <cell r="EA752">
            <v>0</v>
          </cell>
          <cell r="EB752">
            <v>0</v>
          </cell>
          <cell r="EC752">
            <v>0</v>
          </cell>
          <cell r="ED752">
            <v>0</v>
          </cell>
        </row>
        <row r="753">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0</v>
          </cell>
          <cell r="CB753">
            <v>0</v>
          </cell>
          <cell r="CC753">
            <v>0</v>
          </cell>
          <cell r="CD753">
            <v>0</v>
          </cell>
          <cell r="CE753">
            <v>0</v>
          </cell>
          <cell r="CF753">
            <v>0</v>
          </cell>
          <cell r="CG753">
            <v>0</v>
          </cell>
          <cell r="CH753">
            <v>0</v>
          </cell>
          <cell r="CI753">
            <v>0</v>
          </cell>
          <cell r="CJ753">
            <v>0</v>
          </cell>
          <cell r="CK753">
            <v>0</v>
          </cell>
          <cell r="CL753">
            <v>0</v>
          </cell>
          <cell r="CM753">
            <v>0</v>
          </cell>
          <cell r="CN753">
            <v>0</v>
          </cell>
          <cell r="CO753">
            <v>0</v>
          </cell>
          <cell r="CP753">
            <v>0</v>
          </cell>
          <cell r="CQ753">
            <v>0</v>
          </cell>
          <cell r="CR753">
            <v>0</v>
          </cell>
          <cell r="CS753">
            <v>0</v>
          </cell>
          <cell r="CT753">
            <v>0</v>
          </cell>
          <cell r="CU753">
            <v>0</v>
          </cell>
          <cell r="CV753">
            <v>0</v>
          </cell>
          <cell r="CW753">
            <v>0</v>
          </cell>
          <cell r="CX753">
            <v>0</v>
          </cell>
          <cell r="CY753">
            <v>0</v>
          </cell>
          <cell r="CZ753">
            <v>0</v>
          </cell>
          <cell r="DA753">
            <v>0</v>
          </cell>
          <cell r="DB753">
            <v>0</v>
          </cell>
          <cell r="DC753">
            <v>0</v>
          </cell>
          <cell r="DD753">
            <v>0</v>
          </cell>
          <cell r="DE753">
            <v>0</v>
          </cell>
          <cell r="DF753">
            <v>0</v>
          </cell>
          <cell r="DG753">
            <v>0</v>
          </cell>
          <cell r="DH753">
            <v>0</v>
          </cell>
          <cell r="DI753">
            <v>0</v>
          </cell>
          <cell r="DJ753">
            <v>0</v>
          </cell>
          <cell r="DK753">
            <v>0</v>
          </cell>
          <cell r="DL753">
            <v>0</v>
          </cell>
          <cell r="DM753">
            <v>0</v>
          </cell>
          <cell r="DN753">
            <v>0</v>
          </cell>
          <cell r="DO753">
            <v>0</v>
          </cell>
          <cell r="DP753">
            <v>0</v>
          </cell>
          <cell r="DQ753">
            <v>0</v>
          </cell>
          <cell r="DR753">
            <v>0</v>
          </cell>
          <cell r="DS753">
            <v>0</v>
          </cell>
          <cell r="DT753">
            <v>0</v>
          </cell>
          <cell r="DU753">
            <v>0</v>
          </cell>
          <cell r="DV753">
            <v>0</v>
          </cell>
          <cell r="DW753">
            <v>0</v>
          </cell>
          <cell r="DX753">
            <v>0</v>
          </cell>
          <cell r="DY753">
            <v>0</v>
          </cell>
          <cell r="DZ753">
            <v>0</v>
          </cell>
          <cell r="EA753">
            <v>0</v>
          </cell>
          <cell r="EB753">
            <v>0</v>
          </cell>
          <cell r="EC753">
            <v>0</v>
          </cell>
          <cell r="ED753">
            <v>0</v>
          </cell>
        </row>
        <row r="754">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0</v>
          </cell>
          <cell r="CB754">
            <v>0</v>
          </cell>
          <cell r="CC754">
            <v>0</v>
          </cell>
          <cell r="CD754">
            <v>0</v>
          </cell>
          <cell r="CE754">
            <v>0</v>
          </cell>
          <cell r="CF754">
            <v>0</v>
          </cell>
          <cell r="CG754">
            <v>0</v>
          </cell>
          <cell r="CH754">
            <v>0</v>
          </cell>
          <cell r="CI754">
            <v>0</v>
          </cell>
          <cell r="CJ754">
            <v>0</v>
          </cell>
          <cell r="CK754">
            <v>0</v>
          </cell>
          <cell r="CL754">
            <v>0</v>
          </cell>
          <cell r="CM754">
            <v>0</v>
          </cell>
          <cell r="CN754">
            <v>0</v>
          </cell>
          <cell r="CO754">
            <v>0</v>
          </cell>
          <cell r="CP754">
            <v>0</v>
          </cell>
          <cell r="CQ754">
            <v>0</v>
          </cell>
          <cell r="CR754">
            <v>0</v>
          </cell>
          <cell r="CS754">
            <v>0</v>
          </cell>
          <cell r="CT754">
            <v>0</v>
          </cell>
          <cell r="CU754">
            <v>0</v>
          </cell>
          <cell r="CV754">
            <v>0</v>
          </cell>
          <cell r="CW754">
            <v>0</v>
          </cell>
          <cell r="CX754">
            <v>0</v>
          </cell>
          <cell r="CY754">
            <v>0</v>
          </cell>
          <cell r="CZ754">
            <v>0</v>
          </cell>
          <cell r="DA754">
            <v>0</v>
          </cell>
          <cell r="DB754">
            <v>0</v>
          </cell>
          <cell r="DC754">
            <v>0</v>
          </cell>
          <cell r="DD754">
            <v>0</v>
          </cell>
          <cell r="DE754">
            <v>0</v>
          </cell>
          <cell r="DF754">
            <v>0</v>
          </cell>
          <cell r="DG754">
            <v>0</v>
          </cell>
          <cell r="DH754">
            <v>0</v>
          </cell>
          <cell r="DI754">
            <v>0</v>
          </cell>
          <cell r="DJ754">
            <v>0</v>
          </cell>
          <cell r="DK754">
            <v>0</v>
          </cell>
          <cell r="DL754">
            <v>0</v>
          </cell>
          <cell r="DM754">
            <v>0</v>
          </cell>
          <cell r="DN754">
            <v>0</v>
          </cell>
          <cell r="DO754">
            <v>0</v>
          </cell>
          <cell r="DP754">
            <v>0</v>
          </cell>
          <cell r="DQ754">
            <v>0</v>
          </cell>
          <cell r="DR754">
            <v>0</v>
          </cell>
          <cell r="DS754">
            <v>0</v>
          </cell>
          <cell r="DT754">
            <v>0</v>
          </cell>
          <cell r="DU754">
            <v>0</v>
          </cell>
          <cell r="DV754">
            <v>0</v>
          </cell>
          <cell r="DW754">
            <v>0</v>
          </cell>
          <cell r="DX754">
            <v>0</v>
          </cell>
          <cell r="DY754">
            <v>0</v>
          </cell>
          <cell r="DZ754">
            <v>0</v>
          </cell>
          <cell r="EA754">
            <v>0</v>
          </cell>
          <cell r="EB754">
            <v>0</v>
          </cell>
          <cell r="EC754">
            <v>0</v>
          </cell>
          <cell r="ED754">
            <v>0</v>
          </cell>
        </row>
        <row r="755">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0</v>
          </cell>
          <cell r="CB755">
            <v>0</v>
          </cell>
          <cell r="CC755">
            <v>0</v>
          </cell>
          <cell r="CD755">
            <v>0</v>
          </cell>
          <cell r="CE755">
            <v>0</v>
          </cell>
          <cell r="CF755">
            <v>0</v>
          </cell>
          <cell r="CG755">
            <v>0</v>
          </cell>
          <cell r="CH755">
            <v>0</v>
          </cell>
          <cell r="CI755">
            <v>0</v>
          </cell>
          <cell r="CJ755">
            <v>0</v>
          </cell>
          <cell r="CK755">
            <v>0</v>
          </cell>
          <cell r="CL755">
            <v>0</v>
          </cell>
          <cell r="CM755">
            <v>0</v>
          </cell>
          <cell r="CN755">
            <v>0</v>
          </cell>
          <cell r="CO755">
            <v>0</v>
          </cell>
          <cell r="CP755">
            <v>0</v>
          </cell>
          <cell r="CQ755">
            <v>0</v>
          </cell>
          <cell r="CR755">
            <v>0</v>
          </cell>
          <cell r="CS755">
            <v>0</v>
          </cell>
          <cell r="CT755">
            <v>0</v>
          </cell>
          <cell r="CU755">
            <v>0</v>
          </cell>
          <cell r="CV755">
            <v>0</v>
          </cell>
          <cell r="CW755">
            <v>0</v>
          </cell>
          <cell r="CX755">
            <v>0</v>
          </cell>
          <cell r="CY755">
            <v>0</v>
          </cell>
          <cell r="CZ755">
            <v>0</v>
          </cell>
          <cell r="DA755">
            <v>0</v>
          </cell>
          <cell r="DB755">
            <v>0</v>
          </cell>
          <cell r="DC755">
            <v>0</v>
          </cell>
          <cell r="DD755">
            <v>0</v>
          </cell>
          <cell r="DE755">
            <v>0</v>
          </cell>
          <cell r="DF755">
            <v>0</v>
          </cell>
          <cell r="DG755">
            <v>0</v>
          </cell>
          <cell r="DH755">
            <v>0</v>
          </cell>
          <cell r="DI755">
            <v>0</v>
          </cell>
          <cell r="DJ755">
            <v>0</v>
          </cell>
          <cell r="DK755">
            <v>0</v>
          </cell>
          <cell r="DL755">
            <v>0</v>
          </cell>
          <cell r="DM755">
            <v>0</v>
          </cell>
          <cell r="DN755">
            <v>0</v>
          </cell>
          <cell r="DO755">
            <v>0</v>
          </cell>
          <cell r="DP755">
            <v>0</v>
          </cell>
          <cell r="DQ755">
            <v>0</v>
          </cell>
          <cell r="DR755">
            <v>0</v>
          </cell>
          <cell r="DS755">
            <v>0</v>
          </cell>
          <cell r="DT755">
            <v>0</v>
          </cell>
          <cell r="DU755">
            <v>0</v>
          </cell>
          <cell r="DV755">
            <v>0</v>
          </cell>
          <cell r="DW755">
            <v>0</v>
          </cell>
          <cell r="DX755">
            <v>0</v>
          </cell>
          <cell r="DY755">
            <v>0</v>
          </cell>
          <cell r="DZ755">
            <v>0</v>
          </cell>
          <cell r="EA755">
            <v>0</v>
          </cell>
          <cell r="EB755">
            <v>0</v>
          </cell>
          <cell r="EC755">
            <v>0</v>
          </cell>
          <cell r="ED755">
            <v>0</v>
          </cell>
        </row>
        <row r="756">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0</v>
          </cell>
          <cell r="CB756">
            <v>0</v>
          </cell>
          <cell r="CC756">
            <v>0</v>
          </cell>
          <cell r="CD756">
            <v>0</v>
          </cell>
          <cell r="CE756">
            <v>0</v>
          </cell>
          <cell r="CF756">
            <v>0</v>
          </cell>
          <cell r="CG756">
            <v>0</v>
          </cell>
          <cell r="CH756">
            <v>0</v>
          </cell>
          <cell r="CI756">
            <v>0</v>
          </cell>
          <cell r="CJ756">
            <v>0</v>
          </cell>
          <cell r="CK756">
            <v>0</v>
          </cell>
          <cell r="CL756">
            <v>0</v>
          </cell>
          <cell r="CM756">
            <v>0</v>
          </cell>
          <cell r="CN756">
            <v>0</v>
          </cell>
          <cell r="CO756">
            <v>0</v>
          </cell>
          <cell r="CP756">
            <v>0</v>
          </cell>
          <cell r="CQ756">
            <v>0</v>
          </cell>
          <cell r="CR756">
            <v>0</v>
          </cell>
          <cell r="CS756">
            <v>0</v>
          </cell>
          <cell r="CT756">
            <v>0</v>
          </cell>
          <cell r="CU756">
            <v>0</v>
          </cell>
          <cell r="CV756">
            <v>0</v>
          </cell>
          <cell r="CW756">
            <v>0</v>
          </cell>
          <cell r="CX756">
            <v>0</v>
          </cell>
          <cell r="CY756">
            <v>0</v>
          </cell>
          <cell r="CZ756">
            <v>0</v>
          </cell>
          <cell r="DA756">
            <v>0</v>
          </cell>
          <cell r="DB756">
            <v>0</v>
          </cell>
          <cell r="DC756">
            <v>0</v>
          </cell>
          <cell r="DD756">
            <v>0</v>
          </cell>
          <cell r="DE756">
            <v>0</v>
          </cell>
          <cell r="DF756">
            <v>0</v>
          </cell>
          <cell r="DG756">
            <v>0</v>
          </cell>
          <cell r="DH756">
            <v>0</v>
          </cell>
          <cell r="DI756">
            <v>0</v>
          </cell>
          <cell r="DJ756">
            <v>0</v>
          </cell>
          <cell r="DK756">
            <v>0</v>
          </cell>
          <cell r="DL756">
            <v>0</v>
          </cell>
          <cell r="DM756">
            <v>0</v>
          </cell>
          <cell r="DN756">
            <v>0</v>
          </cell>
          <cell r="DO756">
            <v>0</v>
          </cell>
          <cell r="DP756">
            <v>0</v>
          </cell>
          <cell r="DQ756">
            <v>0</v>
          </cell>
          <cell r="DR756">
            <v>0</v>
          </cell>
          <cell r="DS756">
            <v>0</v>
          </cell>
          <cell r="DT756">
            <v>0</v>
          </cell>
          <cell r="DU756">
            <v>0</v>
          </cell>
          <cell r="DV756">
            <v>0</v>
          </cell>
          <cell r="DW756">
            <v>0</v>
          </cell>
          <cell r="DX756">
            <v>0</v>
          </cell>
          <cell r="DY756">
            <v>0</v>
          </cell>
          <cell r="DZ756">
            <v>0</v>
          </cell>
          <cell r="EA756">
            <v>0</v>
          </cell>
          <cell r="EB756">
            <v>0</v>
          </cell>
          <cell r="EC756">
            <v>0</v>
          </cell>
          <cell r="ED756">
            <v>0</v>
          </cell>
        </row>
        <row r="757">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0</v>
          </cell>
          <cell r="CB757">
            <v>0</v>
          </cell>
          <cell r="CC757">
            <v>0</v>
          </cell>
          <cell r="CD757">
            <v>0</v>
          </cell>
          <cell r="CE757">
            <v>0</v>
          </cell>
          <cell r="CF757">
            <v>0</v>
          </cell>
          <cell r="CG757">
            <v>0</v>
          </cell>
          <cell r="CH757">
            <v>0</v>
          </cell>
          <cell r="CI757">
            <v>0</v>
          </cell>
          <cell r="CJ757">
            <v>0</v>
          </cell>
          <cell r="CK757">
            <v>0</v>
          </cell>
          <cell r="CL757">
            <v>0</v>
          </cell>
          <cell r="CM757">
            <v>0</v>
          </cell>
          <cell r="CN757">
            <v>0</v>
          </cell>
          <cell r="CO757">
            <v>0</v>
          </cell>
          <cell r="CP757">
            <v>0</v>
          </cell>
          <cell r="CQ757">
            <v>0</v>
          </cell>
          <cell r="CR757">
            <v>0</v>
          </cell>
          <cell r="CS757">
            <v>0</v>
          </cell>
          <cell r="CT757">
            <v>0</v>
          </cell>
          <cell r="CU757">
            <v>0</v>
          </cell>
          <cell r="CV757">
            <v>0</v>
          </cell>
          <cell r="CW757">
            <v>0</v>
          </cell>
          <cell r="CX757">
            <v>0</v>
          </cell>
          <cell r="CY757">
            <v>0</v>
          </cell>
          <cell r="CZ757">
            <v>0</v>
          </cell>
          <cell r="DA757">
            <v>0</v>
          </cell>
          <cell r="DB757">
            <v>0</v>
          </cell>
          <cell r="DC757">
            <v>0</v>
          </cell>
          <cell r="DD757">
            <v>0</v>
          </cell>
          <cell r="DE757">
            <v>0</v>
          </cell>
          <cell r="DF757">
            <v>0</v>
          </cell>
          <cell r="DG757">
            <v>0</v>
          </cell>
          <cell r="DH757">
            <v>0</v>
          </cell>
          <cell r="DI757">
            <v>0</v>
          </cell>
          <cell r="DJ757">
            <v>0</v>
          </cell>
          <cell r="DK757">
            <v>0</v>
          </cell>
          <cell r="DL757">
            <v>0</v>
          </cell>
          <cell r="DM757">
            <v>0</v>
          </cell>
          <cell r="DN757">
            <v>0</v>
          </cell>
          <cell r="DO757">
            <v>0</v>
          </cell>
          <cell r="DP757">
            <v>0</v>
          </cell>
          <cell r="DQ757">
            <v>0</v>
          </cell>
          <cell r="DR757">
            <v>0</v>
          </cell>
          <cell r="DS757">
            <v>0</v>
          </cell>
          <cell r="DT757">
            <v>0</v>
          </cell>
          <cell r="DU757">
            <v>0</v>
          </cell>
          <cell r="DV757">
            <v>0</v>
          </cell>
          <cell r="DW757">
            <v>0</v>
          </cell>
          <cell r="DX757">
            <v>0</v>
          </cell>
          <cell r="DY757">
            <v>0</v>
          </cell>
          <cell r="DZ757">
            <v>0</v>
          </cell>
          <cell r="EA757">
            <v>0</v>
          </cell>
          <cell r="EB757">
            <v>0</v>
          </cell>
          <cell r="EC757">
            <v>0</v>
          </cell>
          <cell r="ED757">
            <v>0</v>
          </cell>
        </row>
        <row r="758">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0</v>
          </cell>
          <cell r="CB758">
            <v>0</v>
          </cell>
          <cell r="CC758">
            <v>0</v>
          </cell>
          <cell r="CD758">
            <v>0</v>
          </cell>
          <cell r="CE758">
            <v>0</v>
          </cell>
          <cell r="CF758">
            <v>0</v>
          </cell>
          <cell r="CG758">
            <v>0</v>
          </cell>
          <cell r="CH758">
            <v>0</v>
          </cell>
          <cell r="CI758">
            <v>0</v>
          </cell>
          <cell r="CJ758">
            <v>0</v>
          </cell>
          <cell r="CK758">
            <v>0</v>
          </cell>
          <cell r="CL758">
            <v>0</v>
          </cell>
          <cell r="CM758">
            <v>0</v>
          </cell>
          <cell r="CN758">
            <v>0</v>
          </cell>
          <cell r="CO758">
            <v>0</v>
          </cell>
          <cell r="CP758">
            <v>0</v>
          </cell>
          <cell r="CQ758">
            <v>0</v>
          </cell>
          <cell r="CR758">
            <v>0</v>
          </cell>
          <cell r="CS758">
            <v>0</v>
          </cell>
          <cell r="CT758">
            <v>0</v>
          </cell>
          <cell r="CU758">
            <v>0</v>
          </cell>
          <cell r="CV758">
            <v>0</v>
          </cell>
          <cell r="CW758">
            <v>0</v>
          </cell>
          <cell r="CX758">
            <v>0</v>
          </cell>
          <cell r="CY758">
            <v>0</v>
          </cell>
          <cell r="CZ758">
            <v>0</v>
          </cell>
          <cell r="DA758">
            <v>0</v>
          </cell>
          <cell r="DB758">
            <v>0</v>
          </cell>
          <cell r="DC758">
            <v>0</v>
          </cell>
          <cell r="DD758">
            <v>0</v>
          </cell>
          <cell r="DE758">
            <v>0</v>
          </cell>
          <cell r="DF758">
            <v>0</v>
          </cell>
          <cell r="DG758">
            <v>0</v>
          </cell>
          <cell r="DH758">
            <v>0</v>
          </cell>
          <cell r="DI758">
            <v>0</v>
          </cell>
          <cell r="DJ758">
            <v>0</v>
          </cell>
          <cell r="DK758">
            <v>0</v>
          </cell>
          <cell r="DL758">
            <v>0</v>
          </cell>
          <cell r="DM758">
            <v>0</v>
          </cell>
          <cell r="DN758">
            <v>0</v>
          </cell>
          <cell r="DO758">
            <v>0</v>
          </cell>
          <cell r="DP758">
            <v>0</v>
          </cell>
          <cell r="DQ758">
            <v>0</v>
          </cell>
          <cell r="DR758">
            <v>0</v>
          </cell>
          <cell r="DS758">
            <v>0</v>
          </cell>
          <cell r="DT758">
            <v>0</v>
          </cell>
          <cell r="DU758">
            <v>0</v>
          </cell>
          <cell r="DV758">
            <v>0</v>
          </cell>
          <cell r="DW758">
            <v>0</v>
          </cell>
          <cell r="DX758">
            <v>0</v>
          </cell>
          <cell r="DY758">
            <v>0</v>
          </cell>
          <cell r="DZ758">
            <v>0</v>
          </cell>
          <cell r="EA758">
            <v>0</v>
          </cell>
          <cell r="EB758">
            <v>0</v>
          </cell>
          <cell r="EC758">
            <v>0</v>
          </cell>
          <cell r="ED758">
            <v>0</v>
          </cell>
        </row>
        <row r="759">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0</v>
          </cell>
          <cell r="CB759">
            <v>0</v>
          </cell>
          <cell r="CC759">
            <v>0</v>
          </cell>
          <cell r="CD759">
            <v>0</v>
          </cell>
          <cell r="CE759">
            <v>0</v>
          </cell>
          <cell r="CF759">
            <v>0</v>
          </cell>
          <cell r="CG759">
            <v>0</v>
          </cell>
          <cell r="CH759">
            <v>0</v>
          </cell>
          <cell r="CI759">
            <v>0</v>
          </cell>
          <cell r="CJ759">
            <v>0</v>
          </cell>
          <cell r="CK759">
            <v>0</v>
          </cell>
          <cell r="CL759">
            <v>0</v>
          </cell>
          <cell r="CM759">
            <v>0</v>
          </cell>
          <cell r="CN759">
            <v>0</v>
          </cell>
          <cell r="CO759">
            <v>0</v>
          </cell>
          <cell r="CP759">
            <v>0</v>
          </cell>
          <cell r="CQ759">
            <v>0</v>
          </cell>
          <cell r="CR759">
            <v>0</v>
          </cell>
          <cell r="CS759">
            <v>0</v>
          </cell>
          <cell r="CT759">
            <v>0</v>
          </cell>
          <cell r="CU759">
            <v>0</v>
          </cell>
          <cell r="CV759">
            <v>0</v>
          </cell>
          <cell r="CW759">
            <v>0</v>
          </cell>
          <cell r="CX759">
            <v>0</v>
          </cell>
          <cell r="CY759">
            <v>0</v>
          </cell>
          <cell r="CZ759">
            <v>0</v>
          </cell>
          <cell r="DA759">
            <v>0</v>
          </cell>
          <cell r="DB759">
            <v>0</v>
          </cell>
          <cell r="DC759">
            <v>0</v>
          </cell>
          <cell r="DD759">
            <v>0</v>
          </cell>
          <cell r="DE759">
            <v>0</v>
          </cell>
          <cell r="DF759">
            <v>0</v>
          </cell>
          <cell r="DG759">
            <v>0</v>
          </cell>
          <cell r="DH759">
            <v>0</v>
          </cell>
          <cell r="DI759">
            <v>0</v>
          </cell>
          <cell r="DJ759">
            <v>0</v>
          </cell>
          <cell r="DK759">
            <v>0</v>
          </cell>
          <cell r="DL759">
            <v>0</v>
          </cell>
          <cell r="DM759">
            <v>0</v>
          </cell>
          <cell r="DN759">
            <v>0</v>
          </cell>
          <cell r="DO759">
            <v>0</v>
          </cell>
          <cell r="DP759">
            <v>0</v>
          </cell>
          <cell r="DQ759">
            <v>0</v>
          </cell>
          <cell r="DR759">
            <v>0</v>
          </cell>
          <cell r="DS759">
            <v>0</v>
          </cell>
          <cell r="DT759">
            <v>0</v>
          </cell>
          <cell r="DU759">
            <v>0</v>
          </cell>
          <cell r="DV759">
            <v>0</v>
          </cell>
          <cell r="DW759">
            <v>0</v>
          </cell>
          <cell r="DX759">
            <v>0</v>
          </cell>
          <cell r="DY759">
            <v>0</v>
          </cell>
          <cell r="DZ759">
            <v>0</v>
          </cell>
          <cell r="EA759">
            <v>0</v>
          </cell>
          <cell r="EB759">
            <v>0</v>
          </cell>
          <cell r="EC759">
            <v>0</v>
          </cell>
          <cell r="ED759">
            <v>0</v>
          </cell>
        </row>
        <row r="760">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0</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row>
        <row r="761">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0</v>
          </cell>
          <cell r="CB761">
            <v>0</v>
          </cell>
          <cell r="CC761">
            <v>0</v>
          </cell>
          <cell r="CD761">
            <v>0</v>
          </cell>
          <cell r="CE761">
            <v>0</v>
          </cell>
          <cell r="CF761">
            <v>0</v>
          </cell>
          <cell r="CG761">
            <v>0</v>
          </cell>
          <cell r="CH761">
            <v>0</v>
          </cell>
          <cell r="CI761">
            <v>0</v>
          </cell>
          <cell r="CJ761">
            <v>0</v>
          </cell>
          <cell r="CK761">
            <v>0</v>
          </cell>
          <cell r="CL761">
            <v>0</v>
          </cell>
          <cell r="CM761">
            <v>0</v>
          </cell>
          <cell r="CN761">
            <v>0</v>
          </cell>
          <cell r="CO761">
            <v>0</v>
          </cell>
          <cell r="CP761">
            <v>0</v>
          </cell>
          <cell r="CQ761">
            <v>0</v>
          </cell>
          <cell r="CR761">
            <v>0</v>
          </cell>
          <cell r="CS761">
            <v>0</v>
          </cell>
          <cell r="CT761">
            <v>0</v>
          </cell>
          <cell r="CU761">
            <v>0</v>
          </cell>
          <cell r="CV761">
            <v>0</v>
          </cell>
          <cell r="CW761">
            <v>0</v>
          </cell>
          <cell r="CX761">
            <v>0</v>
          </cell>
          <cell r="CY761">
            <v>0</v>
          </cell>
          <cell r="CZ761">
            <v>0</v>
          </cell>
          <cell r="DA761">
            <v>0</v>
          </cell>
          <cell r="DB761">
            <v>0</v>
          </cell>
          <cell r="DC761">
            <v>0</v>
          </cell>
          <cell r="DD761">
            <v>0</v>
          </cell>
          <cell r="DE761">
            <v>0</v>
          </cell>
          <cell r="DF761">
            <v>0</v>
          </cell>
          <cell r="DG761">
            <v>0</v>
          </cell>
          <cell r="DH761">
            <v>0</v>
          </cell>
          <cell r="DI761">
            <v>0</v>
          </cell>
          <cell r="DJ761">
            <v>0</v>
          </cell>
          <cell r="DK761">
            <v>0</v>
          </cell>
          <cell r="DL761">
            <v>0</v>
          </cell>
          <cell r="DM761">
            <v>0</v>
          </cell>
          <cell r="DN761">
            <v>0</v>
          </cell>
          <cell r="DO761">
            <v>0</v>
          </cell>
          <cell r="DP761">
            <v>0</v>
          </cell>
          <cell r="DQ761">
            <v>0</v>
          </cell>
          <cell r="DR761">
            <v>0</v>
          </cell>
          <cell r="DS761">
            <v>0</v>
          </cell>
          <cell r="DT761">
            <v>0</v>
          </cell>
          <cell r="DU761">
            <v>0</v>
          </cell>
          <cell r="DV761">
            <v>0</v>
          </cell>
          <cell r="DW761">
            <v>0</v>
          </cell>
          <cell r="DX761">
            <v>0</v>
          </cell>
          <cell r="DY761">
            <v>0</v>
          </cell>
          <cell r="DZ761">
            <v>0</v>
          </cell>
          <cell r="EA761">
            <v>0</v>
          </cell>
          <cell r="EB761">
            <v>0</v>
          </cell>
          <cell r="EC761">
            <v>0</v>
          </cell>
          <cell r="ED761">
            <v>0</v>
          </cell>
        </row>
        <row r="762">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0</v>
          </cell>
          <cell r="CB762">
            <v>0</v>
          </cell>
          <cell r="CC762">
            <v>0</v>
          </cell>
          <cell r="CD762">
            <v>0</v>
          </cell>
          <cell r="CE762">
            <v>0</v>
          </cell>
          <cell r="CF762">
            <v>0</v>
          </cell>
          <cell r="CG762">
            <v>0</v>
          </cell>
          <cell r="CH762">
            <v>0</v>
          </cell>
          <cell r="CI762">
            <v>0</v>
          </cell>
          <cell r="CJ762">
            <v>0</v>
          </cell>
          <cell r="CK762">
            <v>0</v>
          </cell>
          <cell r="CL762">
            <v>0</v>
          </cell>
          <cell r="CM762">
            <v>0</v>
          </cell>
          <cell r="CN762">
            <v>0</v>
          </cell>
          <cell r="CO762">
            <v>0</v>
          </cell>
          <cell r="CP762">
            <v>0</v>
          </cell>
          <cell r="CQ762">
            <v>0</v>
          </cell>
          <cell r="CR762">
            <v>0</v>
          </cell>
          <cell r="CS762">
            <v>0</v>
          </cell>
          <cell r="CT762">
            <v>0</v>
          </cell>
          <cell r="CU762">
            <v>0</v>
          </cell>
          <cell r="CV762">
            <v>0</v>
          </cell>
          <cell r="CW762">
            <v>0</v>
          </cell>
          <cell r="CX762">
            <v>0</v>
          </cell>
          <cell r="CY762">
            <v>0</v>
          </cell>
          <cell r="CZ762">
            <v>0</v>
          </cell>
          <cell r="DA762">
            <v>0</v>
          </cell>
          <cell r="DB762">
            <v>0</v>
          </cell>
          <cell r="DC762">
            <v>0</v>
          </cell>
          <cell r="DD762">
            <v>0</v>
          </cell>
          <cell r="DE762">
            <v>0</v>
          </cell>
          <cell r="DF762">
            <v>0</v>
          </cell>
          <cell r="DG762">
            <v>0</v>
          </cell>
          <cell r="DH762">
            <v>0</v>
          </cell>
          <cell r="DI762">
            <v>0</v>
          </cell>
          <cell r="DJ762">
            <v>0</v>
          </cell>
          <cell r="DK762">
            <v>0</v>
          </cell>
          <cell r="DL762">
            <v>0</v>
          </cell>
          <cell r="DM762">
            <v>0</v>
          </cell>
          <cell r="DN762">
            <v>0</v>
          </cell>
          <cell r="DO762">
            <v>0</v>
          </cell>
          <cell r="DP762">
            <v>0</v>
          </cell>
          <cell r="DQ762">
            <v>0</v>
          </cell>
          <cell r="DR762">
            <v>0</v>
          </cell>
          <cell r="DS762">
            <v>0</v>
          </cell>
          <cell r="DT762">
            <v>0</v>
          </cell>
          <cell r="DU762">
            <v>0</v>
          </cell>
          <cell r="DV762">
            <v>0</v>
          </cell>
          <cell r="DW762">
            <v>0</v>
          </cell>
          <cell r="DX762">
            <v>0</v>
          </cell>
          <cell r="DY762">
            <v>0</v>
          </cell>
          <cell r="DZ762">
            <v>0</v>
          </cell>
          <cell r="EA762">
            <v>0</v>
          </cell>
          <cell r="EB762">
            <v>0</v>
          </cell>
          <cell r="EC762">
            <v>0</v>
          </cell>
          <cell r="ED762">
            <v>0</v>
          </cell>
        </row>
        <row r="763">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0</v>
          </cell>
          <cell r="CB763">
            <v>0</v>
          </cell>
          <cell r="CC763">
            <v>0</v>
          </cell>
          <cell r="CD763">
            <v>0</v>
          </cell>
          <cell r="CE763">
            <v>0</v>
          </cell>
          <cell r="CF763">
            <v>0</v>
          </cell>
          <cell r="CG763">
            <v>0</v>
          </cell>
          <cell r="CH763">
            <v>0</v>
          </cell>
          <cell r="CI763">
            <v>0</v>
          </cell>
          <cell r="CJ763">
            <v>0</v>
          </cell>
          <cell r="CK763">
            <v>0</v>
          </cell>
          <cell r="CL763">
            <v>0</v>
          </cell>
          <cell r="CM763">
            <v>0</v>
          </cell>
          <cell r="CN763">
            <v>0</v>
          </cell>
          <cell r="CO763">
            <v>0</v>
          </cell>
          <cell r="CP763">
            <v>0</v>
          </cell>
          <cell r="CQ763">
            <v>0</v>
          </cell>
          <cell r="CR763">
            <v>0</v>
          </cell>
          <cell r="CS763">
            <v>0</v>
          </cell>
          <cell r="CT763">
            <v>0</v>
          </cell>
          <cell r="CU763">
            <v>0</v>
          </cell>
          <cell r="CV763">
            <v>0</v>
          </cell>
          <cell r="CW763">
            <v>0</v>
          </cell>
          <cell r="CX763">
            <v>0</v>
          </cell>
          <cell r="CY763">
            <v>0</v>
          </cell>
          <cell r="CZ763">
            <v>0</v>
          </cell>
          <cell r="DA763">
            <v>0</v>
          </cell>
          <cell r="DB763">
            <v>0</v>
          </cell>
          <cell r="DC763">
            <v>0</v>
          </cell>
          <cell r="DD763">
            <v>0</v>
          </cell>
          <cell r="DE763">
            <v>0</v>
          </cell>
          <cell r="DF763">
            <v>0</v>
          </cell>
          <cell r="DG763">
            <v>0</v>
          </cell>
          <cell r="DH763">
            <v>0</v>
          </cell>
          <cell r="DI763">
            <v>0</v>
          </cell>
          <cell r="DJ763">
            <v>0</v>
          </cell>
          <cell r="DK763">
            <v>0</v>
          </cell>
          <cell r="DL763">
            <v>0</v>
          </cell>
          <cell r="DM763">
            <v>0</v>
          </cell>
          <cell r="DN763">
            <v>0</v>
          </cell>
          <cell r="DO763">
            <v>0</v>
          </cell>
          <cell r="DP763">
            <v>0</v>
          </cell>
          <cell r="DQ763">
            <v>0</v>
          </cell>
          <cell r="DR763">
            <v>0</v>
          </cell>
          <cell r="DS763">
            <v>0</v>
          </cell>
          <cell r="DT763">
            <v>0</v>
          </cell>
          <cell r="DU763">
            <v>0</v>
          </cell>
          <cell r="DV763">
            <v>0</v>
          </cell>
          <cell r="DW763">
            <v>0</v>
          </cell>
          <cell r="DX763">
            <v>0</v>
          </cell>
          <cell r="DY763">
            <v>0</v>
          </cell>
          <cell r="DZ763">
            <v>0</v>
          </cell>
          <cell r="EA763">
            <v>0</v>
          </cell>
          <cell r="EB763">
            <v>0</v>
          </cell>
          <cell r="EC763">
            <v>0</v>
          </cell>
          <cell r="ED763">
            <v>0</v>
          </cell>
        </row>
        <row r="764">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0</v>
          </cell>
          <cell r="CB764">
            <v>0</v>
          </cell>
          <cell r="CC764">
            <v>0</v>
          </cell>
          <cell r="CD764">
            <v>0</v>
          </cell>
          <cell r="CE764">
            <v>0</v>
          </cell>
          <cell r="CF764">
            <v>0</v>
          </cell>
          <cell r="CG764">
            <v>0</v>
          </cell>
          <cell r="CH764">
            <v>0</v>
          </cell>
          <cell r="CI764">
            <v>0</v>
          </cell>
          <cell r="CJ764">
            <v>0</v>
          </cell>
          <cell r="CK764">
            <v>0</v>
          </cell>
          <cell r="CL764">
            <v>0</v>
          </cell>
          <cell r="CM764">
            <v>0</v>
          </cell>
          <cell r="CN764">
            <v>0</v>
          </cell>
          <cell r="CO764">
            <v>0</v>
          </cell>
          <cell r="CP764">
            <v>0</v>
          </cell>
          <cell r="CQ764">
            <v>0</v>
          </cell>
          <cell r="CR764">
            <v>0</v>
          </cell>
          <cell r="CS764">
            <v>0</v>
          </cell>
          <cell r="CT764">
            <v>0</v>
          </cell>
          <cell r="CU764">
            <v>0</v>
          </cell>
          <cell r="CV764">
            <v>0</v>
          </cell>
          <cell r="CW764">
            <v>0</v>
          </cell>
          <cell r="CX764">
            <v>0</v>
          </cell>
          <cell r="CY764">
            <v>0</v>
          </cell>
          <cell r="CZ764">
            <v>0</v>
          </cell>
          <cell r="DA764">
            <v>0</v>
          </cell>
          <cell r="DB764">
            <v>0</v>
          </cell>
          <cell r="DC764">
            <v>0</v>
          </cell>
          <cell r="DD764">
            <v>0</v>
          </cell>
          <cell r="DE764">
            <v>0</v>
          </cell>
          <cell r="DF764">
            <v>0</v>
          </cell>
          <cell r="DG764">
            <v>0</v>
          </cell>
          <cell r="DH764">
            <v>0</v>
          </cell>
          <cell r="DI764">
            <v>0</v>
          </cell>
          <cell r="DJ764">
            <v>0</v>
          </cell>
          <cell r="DK764">
            <v>0</v>
          </cell>
          <cell r="DL764">
            <v>0</v>
          </cell>
          <cell r="DM764">
            <v>0</v>
          </cell>
          <cell r="DN764">
            <v>0</v>
          </cell>
          <cell r="DO764">
            <v>0</v>
          </cell>
          <cell r="DP764">
            <v>0</v>
          </cell>
          <cell r="DQ764">
            <v>0</v>
          </cell>
          <cell r="DR764">
            <v>0</v>
          </cell>
          <cell r="DS764">
            <v>0</v>
          </cell>
          <cell r="DT764">
            <v>0</v>
          </cell>
          <cell r="DU764">
            <v>0</v>
          </cell>
          <cell r="DV764">
            <v>0</v>
          </cell>
          <cell r="DW764">
            <v>0</v>
          </cell>
          <cell r="DX764">
            <v>0</v>
          </cell>
          <cell r="DY764">
            <v>0</v>
          </cell>
          <cell r="DZ764">
            <v>0</v>
          </cell>
          <cell r="EA764">
            <v>0</v>
          </cell>
          <cell r="EB764">
            <v>0</v>
          </cell>
          <cell r="EC764">
            <v>0</v>
          </cell>
          <cell r="ED764">
            <v>0</v>
          </cell>
        </row>
        <row r="765">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0</v>
          </cell>
          <cell r="CB765">
            <v>0</v>
          </cell>
          <cell r="CC765">
            <v>0</v>
          </cell>
          <cell r="CD765">
            <v>0</v>
          </cell>
          <cell r="CE765">
            <v>0</v>
          </cell>
          <cell r="CF765">
            <v>0</v>
          </cell>
          <cell r="CG765">
            <v>0</v>
          </cell>
          <cell r="CH765">
            <v>0</v>
          </cell>
          <cell r="CI765">
            <v>0</v>
          </cell>
          <cell r="CJ765">
            <v>0</v>
          </cell>
          <cell r="CK765">
            <v>0</v>
          </cell>
          <cell r="CL765">
            <v>0</v>
          </cell>
          <cell r="CM765">
            <v>0</v>
          </cell>
          <cell r="CN765">
            <v>0</v>
          </cell>
          <cell r="CO765">
            <v>0</v>
          </cell>
          <cell r="CP765">
            <v>0</v>
          </cell>
          <cell r="CQ765">
            <v>0</v>
          </cell>
          <cell r="CR765">
            <v>0</v>
          </cell>
          <cell r="CS765">
            <v>0</v>
          </cell>
          <cell r="CT765">
            <v>0</v>
          </cell>
          <cell r="CU765">
            <v>0</v>
          </cell>
          <cell r="CV765">
            <v>0</v>
          </cell>
          <cell r="CW765">
            <v>0</v>
          </cell>
          <cell r="CX765">
            <v>0</v>
          </cell>
          <cell r="CY765">
            <v>0</v>
          </cell>
          <cell r="CZ765">
            <v>0</v>
          </cell>
          <cell r="DA765">
            <v>0</v>
          </cell>
          <cell r="DB765">
            <v>0</v>
          </cell>
          <cell r="DC765">
            <v>0</v>
          </cell>
          <cell r="DD765">
            <v>0</v>
          </cell>
          <cell r="DE765">
            <v>0</v>
          </cell>
          <cell r="DF765">
            <v>0</v>
          </cell>
          <cell r="DG765">
            <v>0</v>
          </cell>
          <cell r="DH765">
            <v>0</v>
          </cell>
          <cell r="DI765">
            <v>0</v>
          </cell>
          <cell r="DJ765">
            <v>0</v>
          </cell>
          <cell r="DK765">
            <v>0</v>
          </cell>
          <cell r="DL765">
            <v>0</v>
          </cell>
          <cell r="DM765">
            <v>0</v>
          </cell>
          <cell r="DN765">
            <v>0</v>
          </cell>
          <cell r="DO765">
            <v>0</v>
          </cell>
          <cell r="DP765">
            <v>0</v>
          </cell>
          <cell r="DQ765">
            <v>0</v>
          </cell>
          <cell r="DR765">
            <v>0</v>
          </cell>
          <cell r="DS765">
            <v>0</v>
          </cell>
          <cell r="DT765">
            <v>0</v>
          </cell>
          <cell r="DU765">
            <v>0</v>
          </cell>
          <cell r="DV765">
            <v>0</v>
          </cell>
          <cell r="DW765">
            <v>0</v>
          </cell>
          <cell r="DX765">
            <v>0</v>
          </cell>
          <cell r="DY765">
            <v>0</v>
          </cell>
          <cell r="DZ765">
            <v>0</v>
          </cell>
          <cell r="EA765">
            <v>0</v>
          </cell>
          <cell r="EB765">
            <v>0</v>
          </cell>
          <cell r="EC765">
            <v>0</v>
          </cell>
          <cell r="ED765">
            <v>0</v>
          </cell>
        </row>
        <row r="766">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0</v>
          </cell>
          <cell r="CB766">
            <v>0</v>
          </cell>
          <cell r="CC766">
            <v>0</v>
          </cell>
          <cell r="CD766">
            <v>0</v>
          </cell>
          <cell r="CE766">
            <v>0</v>
          </cell>
          <cell r="CF766">
            <v>0</v>
          </cell>
          <cell r="CG766">
            <v>0</v>
          </cell>
          <cell r="CH766">
            <v>0</v>
          </cell>
          <cell r="CI766">
            <v>0</v>
          </cell>
          <cell r="CJ766">
            <v>0</v>
          </cell>
          <cell r="CK766">
            <v>0</v>
          </cell>
          <cell r="CL766">
            <v>0</v>
          </cell>
          <cell r="CM766">
            <v>0</v>
          </cell>
          <cell r="CN766">
            <v>0</v>
          </cell>
          <cell r="CO766">
            <v>0</v>
          </cell>
          <cell r="CP766">
            <v>0</v>
          </cell>
          <cell r="CQ766">
            <v>0</v>
          </cell>
          <cell r="CR766">
            <v>0</v>
          </cell>
          <cell r="CS766">
            <v>0</v>
          </cell>
          <cell r="CT766">
            <v>0</v>
          </cell>
          <cell r="CU766">
            <v>0</v>
          </cell>
          <cell r="CV766">
            <v>0</v>
          </cell>
          <cell r="CW766">
            <v>0</v>
          </cell>
          <cell r="CX766">
            <v>0</v>
          </cell>
          <cell r="CY766">
            <v>0</v>
          </cell>
          <cell r="CZ766">
            <v>0</v>
          </cell>
          <cell r="DA766">
            <v>0</v>
          </cell>
          <cell r="DB766">
            <v>0</v>
          </cell>
          <cell r="DC766">
            <v>0</v>
          </cell>
          <cell r="DD766">
            <v>0</v>
          </cell>
          <cell r="DE766">
            <v>0</v>
          </cell>
          <cell r="DF766">
            <v>0</v>
          </cell>
          <cell r="DG766">
            <v>0</v>
          </cell>
          <cell r="DH766">
            <v>0</v>
          </cell>
          <cell r="DI766">
            <v>0</v>
          </cell>
          <cell r="DJ766">
            <v>0</v>
          </cell>
          <cell r="DK766">
            <v>0</v>
          </cell>
          <cell r="DL766">
            <v>0</v>
          </cell>
          <cell r="DM766">
            <v>0</v>
          </cell>
          <cell r="DN766">
            <v>0</v>
          </cell>
          <cell r="DO766">
            <v>0</v>
          </cell>
          <cell r="DP766">
            <v>0</v>
          </cell>
          <cell r="DQ766">
            <v>0</v>
          </cell>
          <cell r="DR766">
            <v>0</v>
          </cell>
          <cell r="DS766">
            <v>0</v>
          </cell>
          <cell r="DT766">
            <v>0</v>
          </cell>
          <cell r="DU766">
            <v>0</v>
          </cell>
          <cell r="DV766">
            <v>0</v>
          </cell>
          <cell r="DW766">
            <v>0</v>
          </cell>
          <cell r="DX766">
            <v>0</v>
          </cell>
          <cell r="DY766">
            <v>0</v>
          </cell>
          <cell r="DZ766">
            <v>0</v>
          </cell>
          <cell r="EA766">
            <v>0</v>
          </cell>
          <cell r="EB766">
            <v>0</v>
          </cell>
          <cell r="EC766">
            <v>0</v>
          </cell>
          <cell r="ED766">
            <v>0</v>
          </cell>
        </row>
        <row r="767">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0</v>
          </cell>
          <cell r="CB767">
            <v>0</v>
          </cell>
          <cell r="CC767">
            <v>0</v>
          </cell>
          <cell r="CD767">
            <v>0</v>
          </cell>
          <cell r="CE767">
            <v>0</v>
          </cell>
          <cell r="CF767">
            <v>0</v>
          </cell>
          <cell r="CG767">
            <v>0</v>
          </cell>
          <cell r="CH767">
            <v>0</v>
          </cell>
          <cell r="CI767">
            <v>0</v>
          </cell>
          <cell r="CJ767">
            <v>0</v>
          </cell>
          <cell r="CK767">
            <v>0</v>
          </cell>
          <cell r="CL767">
            <v>0</v>
          </cell>
          <cell r="CM767">
            <v>0</v>
          </cell>
          <cell r="CN767">
            <v>0</v>
          </cell>
          <cell r="CO767">
            <v>0</v>
          </cell>
          <cell r="CP767">
            <v>0</v>
          </cell>
          <cell r="CQ767">
            <v>0</v>
          </cell>
          <cell r="CR767">
            <v>0</v>
          </cell>
          <cell r="CS767">
            <v>0</v>
          </cell>
          <cell r="CT767">
            <v>0</v>
          </cell>
          <cell r="CU767">
            <v>0</v>
          </cell>
          <cell r="CV767">
            <v>0</v>
          </cell>
          <cell r="CW767">
            <v>0</v>
          </cell>
          <cell r="CX767">
            <v>0</v>
          </cell>
          <cell r="CY767">
            <v>0</v>
          </cell>
          <cell r="CZ767">
            <v>0</v>
          </cell>
          <cell r="DA767">
            <v>0</v>
          </cell>
          <cell r="DB767">
            <v>0</v>
          </cell>
          <cell r="DC767">
            <v>0</v>
          </cell>
          <cell r="DD767">
            <v>0</v>
          </cell>
          <cell r="DE767">
            <v>0</v>
          </cell>
          <cell r="DF767">
            <v>0</v>
          </cell>
          <cell r="DG767">
            <v>0</v>
          </cell>
          <cell r="DH767">
            <v>0</v>
          </cell>
          <cell r="DI767">
            <v>0</v>
          </cell>
          <cell r="DJ767">
            <v>0</v>
          </cell>
          <cell r="DK767">
            <v>0</v>
          </cell>
          <cell r="DL767">
            <v>0</v>
          </cell>
          <cell r="DM767">
            <v>0</v>
          </cell>
          <cell r="DN767">
            <v>0</v>
          </cell>
          <cell r="DO767">
            <v>0</v>
          </cell>
          <cell r="DP767">
            <v>0</v>
          </cell>
          <cell r="DQ767">
            <v>0</v>
          </cell>
          <cell r="DR767">
            <v>0</v>
          </cell>
          <cell r="DS767">
            <v>0</v>
          </cell>
          <cell r="DT767">
            <v>0</v>
          </cell>
          <cell r="DU767">
            <v>0</v>
          </cell>
          <cell r="DV767">
            <v>0</v>
          </cell>
          <cell r="DW767">
            <v>0</v>
          </cell>
          <cell r="DX767">
            <v>0</v>
          </cell>
          <cell r="DY767">
            <v>0</v>
          </cell>
          <cell r="DZ767">
            <v>0</v>
          </cell>
          <cell r="EA767">
            <v>0</v>
          </cell>
          <cell r="EB767">
            <v>0</v>
          </cell>
          <cell r="EC767">
            <v>0</v>
          </cell>
          <cell r="ED767">
            <v>0</v>
          </cell>
        </row>
        <row r="768">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0</v>
          </cell>
          <cell r="CB768">
            <v>0</v>
          </cell>
          <cell r="CC768">
            <v>0</v>
          </cell>
          <cell r="CD768">
            <v>0</v>
          </cell>
          <cell r="CE768">
            <v>0</v>
          </cell>
          <cell r="CF768">
            <v>0</v>
          </cell>
          <cell r="CG768">
            <v>0</v>
          </cell>
          <cell r="CH768">
            <v>0</v>
          </cell>
          <cell r="CI768">
            <v>0</v>
          </cell>
          <cell r="CJ768">
            <v>0</v>
          </cell>
          <cell r="CK768">
            <v>0</v>
          </cell>
          <cell r="CL768">
            <v>0</v>
          </cell>
          <cell r="CM768">
            <v>0</v>
          </cell>
          <cell r="CN768">
            <v>0</v>
          </cell>
          <cell r="CO768">
            <v>0</v>
          </cell>
          <cell r="CP768">
            <v>0</v>
          </cell>
          <cell r="CQ768">
            <v>0</v>
          </cell>
          <cell r="CR768">
            <v>0</v>
          </cell>
          <cell r="CS768">
            <v>0</v>
          </cell>
          <cell r="CT768">
            <v>0</v>
          </cell>
          <cell r="CU768">
            <v>0</v>
          </cell>
          <cell r="CV768">
            <v>0</v>
          </cell>
          <cell r="CW768">
            <v>0</v>
          </cell>
          <cell r="CX768">
            <v>0</v>
          </cell>
          <cell r="CY768">
            <v>0</v>
          </cell>
          <cell r="CZ768">
            <v>0</v>
          </cell>
          <cell r="DA768">
            <v>0</v>
          </cell>
          <cell r="DB768">
            <v>0</v>
          </cell>
          <cell r="DC768">
            <v>0</v>
          </cell>
          <cell r="DD768">
            <v>0</v>
          </cell>
          <cell r="DE768">
            <v>0</v>
          </cell>
          <cell r="DF768">
            <v>0</v>
          </cell>
          <cell r="DG768">
            <v>0</v>
          </cell>
          <cell r="DH768">
            <v>0</v>
          </cell>
          <cell r="DI768">
            <v>0</v>
          </cell>
          <cell r="DJ768">
            <v>0</v>
          </cell>
          <cell r="DK768">
            <v>0</v>
          </cell>
          <cell r="DL768">
            <v>0</v>
          </cell>
          <cell r="DM768">
            <v>0</v>
          </cell>
          <cell r="DN768">
            <v>0</v>
          </cell>
          <cell r="DO768">
            <v>0</v>
          </cell>
          <cell r="DP768">
            <v>0</v>
          </cell>
          <cell r="DQ768">
            <v>0</v>
          </cell>
          <cell r="DR768">
            <v>0</v>
          </cell>
          <cell r="DS768">
            <v>0</v>
          </cell>
          <cell r="DT768">
            <v>0</v>
          </cell>
          <cell r="DU768">
            <v>0</v>
          </cell>
          <cell r="DV768">
            <v>0</v>
          </cell>
          <cell r="DW768">
            <v>0</v>
          </cell>
          <cell r="DX768">
            <v>0</v>
          </cell>
          <cell r="DY768">
            <v>0</v>
          </cell>
          <cell r="DZ768">
            <v>0</v>
          </cell>
          <cell r="EA768">
            <v>0</v>
          </cell>
          <cell r="EB768">
            <v>0</v>
          </cell>
          <cell r="EC768">
            <v>0</v>
          </cell>
          <cell r="ED768">
            <v>0</v>
          </cell>
        </row>
        <row r="769">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0</v>
          </cell>
          <cell r="CB769">
            <v>0</v>
          </cell>
          <cell r="CC769">
            <v>0</v>
          </cell>
          <cell r="CD769">
            <v>0</v>
          </cell>
          <cell r="CE769">
            <v>0</v>
          </cell>
          <cell r="CF769">
            <v>0</v>
          </cell>
          <cell r="CG769">
            <v>0</v>
          </cell>
          <cell r="CH769">
            <v>0</v>
          </cell>
          <cell r="CI769">
            <v>0</v>
          </cell>
          <cell r="CJ769">
            <v>0</v>
          </cell>
          <cell r="CK769">
            <v>0</v>
          </cell>
          <cell r="CL769">
            <v>0</v>
          </cell>
          <cell r="CM769">
            <v>0</v>
          </cell>
          <cell r="CN769">
            <v>0</v>
          </cell>
          <cell r="CO769">
            <v>0</v>
          </cell>
          <cell r="CP769">
            <v>0</v>
          </cell>
          <cell r="CQ769">
            <v>0</v>
          </cell>
          <cell r="CR769">
            <v>0</v>
          </cell>
          <cell r="CS769">
            <v>0</v>
          </cell>
          <cell r="CT769">
            <v>0</v>
          </cell>
          <cell r="CU769">
            <v>0</v>
          </cell>
          <cell r="CV769">
            <v>0</v>
          </cell>
          <cell r="CW769">
            <v>0</v>
          </cell>
          <cell r="CX769">
            <v>0</v>
          </cell>
          <cell r="CY769">
            <v>0</v>
          </cell>
          <cell r="CZ769">
            <v>0</v>
          </cell>
          <cell r="DA769">
            <v>0</v>
          </cell>
          <cell r="DB769">
            <v>0</v>
          </cell>
          <cell r="DC769">
            <v>0</v>
          </cell>
          <cell r="DD769">
            <v>0</v>
          </cell>
          <cell r="DE769">
            <v>0</v>
          </cell>
          <cell r="DF769">
            <v>0</v>
          </cell>
          <cell r="DG769">
            <v>0</v>
          </cell>
          <cell r="DH769">
            <v>0</v>
          </cell>
          <cell r="DI769">
            <v>0</v>
          </cell>
          <cell r="DJ769">
            <v>0</v>
          </cell>
          <cell r="DK769">
            <v>0</v>
          </cell>
          <cell r="DL769">
            <v>0</v>
          </cell>
          <cell r="DM769">
            <v>0</v>
          </cell>
          <cell r="DN769">
            <v>0</v>
          </cell>
          <cell r="DO769">
            <v>0</v>
          </cell>
          <cell r="DP769">
            <v>0</v>
          </cell>
          <cell r="DQ769">
            <v>0</v>
          </cell>
          <cell r="DR769">
            <v>0</v>
          </cell>
          <cell r="DS769">
            <v>0</v>
          </cell>
          <cell r="DT769">
            <v>0</v>
          </cell>
          <cell r="DU769">
            <v>0</v>
          </cell>
          <cell r="DV769">
            <v>0</v>
          </cell>
          <cell r="DW769">
            <v>0</v>
          </cell>
          <cell r="DX769">
            <v>0</v>
          </cell>
          <cell r="DY769">
            <v>0</v>
          </cell>
          <cell r="DZ769">
            <v>0</v>
          </cell>
          <cell r="EA769">
            <v>0</v>
          </cell>
          <cell r="EB769">
            <v>0</v>
          </cell>
          <cell r="EC769">
            <v>0</v>
          </cell>
          <cell r="ED769">
            <v>0</v>
          </cell>
        </row>
        <row r="770">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0</v>
          </cell>
          <cell r="CB770">
            <v>0</v>
          </cell>
          <cell r="CC770">
            <v>0</v>
          </cell>
          <cell r="CD770">
            <v>0</v>
          </cell>
          <cell r="CE770">
            <v>0</v>
          </cell>
          <cell r="CF770">
            <v>0</v>
          </cell>
          <cell r="CG770">
            <v>0</v>
          </cell>
          <cell r="CH770">
            <v>0</v>
          </cell>
          <cell r="CI770">
            <v>0</v>
          </cell>
          <cell r="CJ770">
            <v>0</v>
          </cell>
          <cell r="CK770">
            <v>0</v>
          </cell>
          <cell r="CL770">
            <v>0</v>
          </cell>
          <cell r="CM770">
            <v>0</v>
          </cell>
          <cell r="CN770">
            <v>0</v>
          </cell>
          <cell r="CO770">
            <v>0</v>
          </cell>
          <cell r="CP770">
            <v>0</v>
          </cell>
          <cell r="CQ770">
            <v>0</v>
          </cell>
          <cell r="CR770">
            <v>0</v>
          </cell>
          <cell r="CS770">
            <v>0</v>
          </cell>
          <cell r="CT770">
            <v>0</v>
          </cell>
          <cell r="CU770">
            <v>0</v>
          </cell>
          <cell r="CV770">
            <v>0</v>
          </cell>
          <cell r="CW770">
            <v>0</v>
          </cell>
          <cell r="CX770">
            <v>0</v>
          </cell>
          <cell r="CY770">
            <v>0</v>
          </cell>
          <cell r="CZ770">
            <v>0</v>
          </cell>
          <cell r="DA770">
            <v>0</v>
          </cell>
          <cell r="DB770">
            <v>0</v>
          </cell>
          <cell r="DC770">
            <v>0</v>
          </cell>
          <cell r="DD770">
            <v>0</v>
          </cell>
          <cell r="DE770">
            <v>0</v>
          </cell>
          <cell r="DF770">
            <v>0</v>
          </cell>
          <cell r="DG770">
            <v>0</v>
          </cell>
          <cell r="DH770">
            <v>0</v>
          </cell>
          <cell r="DI770">
            <v>0</v>
          </cell>
          <cell r="DJ770">
            <v>0</v>
          </cell>
          <cell r="DK770">
            <v>0</v>
          </cell>
          <cell r="DL770">
            <v>0</v>
          </cell>
          <cell r="DM770">
            <v>0</v>
          </cell>
          <cell r="DN770">
            <v>0</v>
          </cell>
          <cell r="DO770">
            <v>0</v>
          </cell>
          <cell r="DP770">
            <v>0</v>
          </cell>
          <cell r="DQ770">
            <v>0</v>
          </cell>
          <cell r="DR770">
            <v>0</v>
          </cell>
          <cell r="DS770">
            <v>0</v>
          </cell>
          <cell r="DT770">
            <v>0</v>
          </cell>
          <cell r="DU770">
            <v>0</v>
          </cell>
          <cell r="DV770">
            <v>0</v>
          </cell>
          <cell r="DW770">
            <v>0</v>
          </cell>
          <cell r="DX770">
            <v>0</v>
          </cell>
          <cell r="DY770">
            <v>0</v>
          </cell>
          <cell r="DZ770">
            <v>0</v>
          </cell>
          <cell r="EA770">
            <v>0</v>
          </cell>
          <cell r="EB770">
            <v>0</v>
          </cell>
          <cell r="EC770">
            <v>0</v>
          </cell>
          <cell r="ED770">
            <v>0</v>
          </cell>
        </row>
        <row r="771">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0</v>
          </cell>
          <cell r="CB771">
            <v>0</v>
          </cell>
          <cell r="CC771">
            <v>0</v>
          </cell>
          <cell r="CD771">
            <v>0</v>
          </cell>
          <cell r="CE771">
            <v>0</v>
          </cell>
          <cell r="CF771">
            <v>0</v>
          </cell>
          <cell r="CG771">
            <v>0</v>
          </cell>
          <cell r="CH771">
            <v>0</v>
          </cell>
          <cell r="CI771">
            <v>0</v>
          </cell>
          <cell r="CJ771">
            <v>0</v>
          </cell>
          <cell r="CK771">
            <v>0</v>
          </cell>
          <cell r="CL771">
            <v>0</v>
          </cell>
          <cell r="CM771">
            <v>0</v>
          </cell>
          <cell r="CN771">
            <v>0</v>
          </cell>
          <cell r="CO771">
            <v>0</v>
          </cell>
          <cell r="CP771">
            <v>0</v>
          </cell>
          <cell r="CQ771">
            <v>0</v>
          </cell>
          <cell r="CR771">
            <v>0</v>
          </cell>
          <cell r="CS771">
            <v>0</v>
          </cell>
          <cell r="CT771">
            <v>0</v>
          </cell>
          <cell r="CU771">
            <v>0</v>
          </cell>
          <cell r="CV771">
            <v>0</v>
          </cell>
          <cell r="CW771">
            <v>0</v>
          </cell>
          <cell r="CX771">
            <v>0</v>
          </cell>
          <cell r="CY771">
            <v>0</v>
          </cell>
          <cell r="CZ771">
            <v>0</v>
          </cell>
          <cell r="DA771">
            <v>0</v>
          </cell>
          <cell r="DB771">
            <v>0</v>
          </cell>
          <cell r="DC771">
            <v>0</v>
          </cell>
          <cell r="DD771">
            <v>0</v>
          </cell>
          <cell r="DE771">
            <v>0</v>
          </cell>
          <cell r="DF771">
            <v>0</v>
          </cell>
          <cell r="DG771">
            <v>0</v>
          </cell>
          <cell r="DH771">
            <v>0</v>
          </cell>
          <cell r="DI771">
            <v>0</v>
          </cell>
          <cell r="DJ771">
            <v>0</v>
          </cell>
          <cell r="DK771">
            <v>0</v>
          </cell>
          <cell r="DL771">
            <v>0</v>
          </cell>
          <cell r="DM771">
            <v>0</v>
          </cell>
          <cell r="DN771">
            <v>0</v>
          </cell>
          <cell r="DO771">
            <v>0</v>
          </cell>
          <cell r="DP771">
            <v>0</v>
          </cell>
          <cell r="DQ771">
            <v>0</v>
          </cell>
          <cell r="DR771">
            <v>0</v>
          </cell>
          <cell r="DS771">
            <v>0</v>
          </cell>
          <cell r="DT771">
            <v>0</v>
          </cell>
          <cell r="DU771">
            <v>0</v>
          </cell>
          <cell r="DV771">
            <v>0</v>
          </cell>
          <cell r="DW771">
            <v>0</v>
          </cell>
          <cell r="DX771">
            <v>0</v>
          </cell>
          <cell r="DY771">
            <v>0</v>
          </cell>
          <cell r="DZ771">
            <v>0</v>
          </cell>
          <cell r="EA771">
            <v>0</v>
          </cell>
          <cell r="EB771">
            <v>0</v>
          </cell>
          <cell r="EC771">
            <v>0</v>
          </cell>
          <cell r="ED771">
            <v>0</v>
          </cell>
        </row>
        <row r="772">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0</v>
          </cell>
          <cell r="CB772">
            <v>0</v>
          </cell>
          <cell r="CC772">
            <v>0</v>
          </cell>
          <cell r="CD772">
            <v>0</v>
          </cell>
          <cell r="CE772">
            <v>0</v>
          </cell>
          <cell r="CF772">
            <v>0</v>
          </cell>
          <cell r="CG772">
            <v>0</v>
          </cell>
          <cell r="CH772">
            <v>0</v>
          </cell>
          <cell r="CI772">
            <v>0</v>
          </cell>
          <cell r="CJ772">
            <v>0</v>
          </cell>
          <cell r="CK772">
            <v>0</v>
          </cell>
          <cell r="CL772">
            <v>0</v>
          </cell>
          <cell r="CM772">
            <v>0</v>
          </cell>
          <cell r="CN772">
            <v>0</v>
          </cell>
          <cell r="CO772">
            <v>0</v>
          </cell>
          <cell r="CP772">
            <v>0</v>
          </cell>
          <cell r="CQ772">
            <v>0</v>
          </cell>
          <cell r="CR772">
            <v>0</v>
          </cell>
          <cell r="CS772">
            <v>0</v>
          </cell>
          <cell r="CT772">
            <v>0</v>
          </cell>
          <cell r="CU772">
            <v>0</v>
          </cell>
          <cell r="CV772">
            <v>0</v>
          </cell>
          <cell r="CW772">
            <v>0</v>
          </cell>
          <cell r="CX772">
            <v>0</v>
          </cell>
          <cell r="CY772">
            <v>0</v>
          </cell>
          <cell r="CZ772">
            <v>0</v>
          </cell>
          <cell r="DA772">
            <v>0</v>
          </cell>
          <cell r="DB772">
            <v>0</v>
          </cell>
          <cell r="DC772">
            <v>0</v>
          </cell>
          <cell r="DD772">
            <v>0</v>
          </cell>
          <cell r="DE772">
            <v>0</v>
          </cell>
          <cell r="DF772">
            <v>0</v>
          </cell>
          <cell r="DG772">
            <v>0</v>
          </cell>
          <cell r="DH772">
            <v>0</v>
          </cell>
          <cell r="DI772">
            <v>0</v>
          </cell>
          <cell r="DJ772">
            <v>0</v>
          </cell>
          <cell r="DK772">
            <v>0</v>
          </cell>
          <cell r="DL772">
            <v>0</v>
          </cell>
          <cell r="DM772">
            <v>0</v>
          </cell>
          <cell r="DN772">
            <v>0</v>
          </cell>
          <cell r="DO772">
            <v>0</v>
          </cell>
          <cell r="DP772">
            <v>0</v>
          </cell>
          <cell r="DQ772">
            <v>0</v>
          </cell>
          <cell r="DR772">
            <v>0</v>
          </cell>
          <cell r="DS772">
            <v>0</v>
          </cell>
          <cell r="DT772">
            <v>0</v>
          </cell>
          <cell r="DU772">
            <v>0</v>
          </cell>
          <cell r="DV772">
            <v>0</v>
          </cell>
          <cell r="DW772">
            <v>0</v>
          </cell>
          <cell r="DX772">
            <v>0</v>
          </cell>
          <cell r="DY772">
            <v>0</v>
          </cell>
          <cell r="DZ772">
            <v>0</v>
          </cell>
          <cell r="EA772">
            <v>0</v>
          </cell>
          <cell r="EB772">
            <v>0</v>
          </cell>
          <cell r="EC772">
            <v>0</v>
          </cell>
          <cell r="ED772">
            <v>0</v>
          </cell>
        </row>
        <row r="773">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0</v>
          </cell>
          <cell r="CB773">
            <v>0</v>
          </cell>
          <cell r="CC773">
            <v>0</v>
          </cell>
          <cell r="CD773">
            <v>0</v>
          </cell>
          <cell r="CE773">
            <v>0</v>
          </cell>
          <cell r="CF773">
            <v>0</v>
          </cell>
          <cell r="CG773">
            <v>0</v>
          </cell>
          <cell r="CH773">
            <v>0</v>
          </cell>
          <cell r="CI773">
            <v>0</v>
          </cell>
          <cell r="CJ773">
            <v>0</v>
          </cell>
          <cell r="CK773">
            <v>0</v>
          </cell>
          <cell r="CL773">
            <v>0</v>
          </cell>
          <cell r="CM773">
            <v>0</v>
          </cell>
          <cell r="CN773">
            <v>0</v>
          </cell>
          <cell r="CO773">
            <v>0</v>
          </cell>
          <cell r="CP773">
            <v>0</v>
          </cell>
          <cell r="CQ773">
            <v>0</v>
          </cell>
          <cell r="CR773">
            <v>0</v>
          </cell>
          <cell r="CS773">
            <v>0</v>
          </cell>
          <cell r="CT773">
            <v>0</v>
          </cell>
          <cell r="CU773">
            <v>0</v>
          </cell>
          <cell r="CV773">
            <v>0</v>
          </cell>
          <cell r="CW773">
            <v>0</v>
          </cell>
          <cell r="CX773">
            <v>0</v>
          </cell>
          <cell r="CY773">
            <v>0</v>
          </cell>
          <cell r="CZ773">
            <v>0</v>
          </cell>
          <cell r="DA773">
            <v>0</v>
          </cell>
          <cell r="DB773">
            <v>0</v>
          </cell>
          <cell r="DC773">
            <v>0</v>
          </cell>
          <cell r="DD773">
            <v>0</v>
          </cell>
          <cell r="DE773">
            <v>0</v>
          </cell>
          <cell r="DF773">
            <v>0</v>
          </cell>
          <cell r="DG773">
            <v>0</v>
          </cell>
          <cell r="DH773">
            <v>0</v>
          </cell>
          <cell r="DI773">
            <v>0</v>
          </cell>
          <cell r="DJ773">
            <v>0</v>
          </cell>
          <cell r="DK773">
            <v>0</v>
          </cell>
          <cell r="DL773">
            <v>0</v>
          </cell>
          <cell r="DM773">
            <v>0</v>
          </cell>
          <cell r="DN773">
            <v>0</v>
          </cell>
          <cell r="DO773">
            <v>0</v>
          </cell>
          <cell r="DP773">
            <v>0</v>
          </cell>
          <cell r="DQ773">
            <v>0</v>
          </cell>
          <cell r="DR773">
            <v>0</v>
          </cell>
          <cell r="DS773">
            <v>0</v>
          </cell>
          <cell r="DT773">
            <v>0</v>
          </cell>
          <cell r="DU773">
            <v>0</v>
          </cell>
          <cell r="DV773">
            <v>0</v>
          </cell>
          <cell r="DW773">
            <v>0</v>
          </cell>
          <cell r="DX773">
            <v>0</v>
          </cell>
          <cell r="DY773">
            <v>0</v>
          </cell>
          <cell r="DZ773">
            <v>0</v>
          </cell>
          <cell r="EA773">
            <v>0</v>
          </cell>
          <cell r="EB773">
            <v>0</v>
          </cell>
          <cell r="EC773">
            <v>0</v>
          </cell>
          <cell r="ED773">
            <v>0</v>
          </cell>
        </row>
        <row r="774">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0</v>
          </cell>
          <cell r="CB774">
            <v>0</v>
          </cell>
          <cell r="CC774">
            <v>0</v>
          </cell>
          <cell r="CD774">
            <v>0</v>
          </cell>
          <cell r="CE774">
            <v>0</v>
          </cell>
          <cell r="CF774">
            <v>0</v>
          </cell>
          <cell r="CG774">
            <v>0</v>
          </cell>
          <cell r="CH774">
            <v>0</v>
          </cell>
          <cell r="CI774">
            <v>0</v>
          </cell>
          <cell r="CJ774">
            <v>0</v>
          </cell>
          <cell r="CK774">
            <v>0</v>
          </cell>
          <cell r="CL774">
            <v>0</v>
          </cell>
          <cell r="CM774">
            <v>0</v>
          </cell>
          <cell r="CN774">
            <v>0</v>
          </cell>
          <cell r="CO774">
            <v>0</v>
          </cell>
          <cell r="CP774">
            <v>0</v>
          </cell>
          <cell r="CQ774">
            <v>0</v>
          </cell>
          <cell r="CR774">
            <v>0</v>
          </cell>
          <cell r="CS774">
            <v>0</v>
          </cell>
          <cell r="CT774">
            <v>0</v>
          </cell>
          <cell r="CU774">
            <v>0</v>
          </cell>
          <cell r="CV774">
            <v>0</v>
          </cell>
          <cell r="CW774">
            <v>0</v>
          </cell>
          <cell r="CX774">
            <v>0</v>
          </cell>
          <cell r="CY774">
            <v>0</v>
          </cell>
          <cell r="CZ774">
            <v>0</v>
          </cell>
          <cell r="DA774">
            <v>0</v>
          </cell>
          <cell r="DB774">
            <v>0</v>
          </cell>
          <cell r="DC774">
            <v>0</v>
          </cell>
          <cell r="DD774">
            <v>0</v>
          </cell>
          <cell r="DE774">
            <v>0</v>
          </cell>
          <cell r="DF774">
            <v>0</v>
          </cell>
          <cell r="DG774">
            <v>0</v>
          </cell>
          <cell r="DH774">
            <v>0</v>
          </cell>
          <cell r="DI774">
            <v>0</v>
          </cell>
          <cell r="DJ774">
            <v>0</v>
          </cell>
          <cell r="DK774">
            <v>0</v>
          </cell>
          <cell r="DL774">
            <v>0</v>
          </cell>
          <cell r="DM774">
            <v>0</v>
          </cell>
          <cell r="DN774">
            <v>0</v>
          </cell>
          <cell r="DO774">
            <v>0</v>
          </cell>
          <cell r="DP774">
            <v>0</v>
          </cell>
          <cell r="DQ774">
            <v>0</v>
          </cell>
          <cell r="DR774">
            <v>0</v>
          </cell>
          <cell r="DS774">
            <v>0</v>
          </cell>
          <cell r="DT774">
            <v>0</v>
          </cell>
          <cell r="DU774">
            <v>0</v>
          </cell>
          <cell r="DV774">
            <v>0</v>
          </cell>
          <cell r="DW774">
            <v>0</v>
          </cell>
          <cell r="DX774">
            <v>0</v>
          </cell>
          <cell r="DY774">
            <v>0</v>
          </cell>
          <cell r="DZ774">
            <v>0</v>
          </cell>
          <cell r="EA774">
            <v>0</v>
          </cell>
          <cell r="EB774">
            <v>0</v>
          </cell>
          <cell r="EC774">
            <v>0</v>
          </cell>
          <cell r="ED774">
            <v>0</v>
          </cell>
        </row>
        <row r="775">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0</v>
          </cell>
          <cell r="CB775">
            <v>0</v>
          </cell>
          <cell r="CC775">
            <v>0</v>
          </cell>
          <cell r="CD775">
            <v>0</v>
          </cell>
          <cell r="CE775">
            <v>0</v>
          </cell>
          <cell r="CF775">
            <v>0</v>
          </cell>
          <cell r="CG775">
            <v>0</v>
          </cell>
          <cell r="CH775">
            <v>0</v>
          </cell>
          <cell r="CI775">
            <v>0</v>
          </cell>
          <cell r="CJ775">
            <v>0</v>
          </cell>
          <cell r="CK775">
            <v>0</v>
          </cell>
          <cell r="CL775">
            <v>0</v>
          </cell>
          <cell r="CM775">
            <v>0</v>
          </cell>
          <cell r="CN775">
            <v>0</v>
          </cell>
          <cell r="CO775">
            <v>0</v>
          </cell>
          <cell r="CP775">
            <v>0</v>
          </cell>
          <cell r="CQ775">
            <v>0</v>
          </cell>
          <cell r="CR775">
            <v>0</v>
          </cell>
          <cell r="CS775">
            <v>0</v>
          </cell>
          <cell r="CT775">
            <v>0</v>
          </cell>
          <cell r="CU775">
            <v>0</v>
          </cell>
          <cell r="CV775">
            <v>0</v>
          </cell>
          <cell r="CW775">
            <v>0</v>
          </cell>
          <cell r="CX775">
            <v>0</v>
          </cell>
          <cell r="CY775">
            <v>0</v>
          </cell>
          <cell r="CZ775">
            <v>0</v>
          </cell>
          <cell r="DA775">
            <v>0</v>
          </cell>
          <cell r="DB775">
            <v>0</v>
          </cell>
          <cell r="DC775">
            <v>0</v>
          </cell>
          <cell r="DD775">
            <v>0</v>
          </cell>
          <cell r="DE775">
            <v>0</v>
          </cell>
          <cell r="DF775">
            <v>0</v>
          </cell>
          <cell r="DG775">
            <v>0</v>
          </cell>
          <cell r="DH775">
            <v>0</v>
          </cell>
          <cell r="DI775">
            <v>0</v>
          </cell>
          <cell r="DJ775">
            <v>0</v>
          </cell>
          <cell r="DK775">
            <v>0</v>
          </cell>
          <cell r="DL775">
            <v>0</v>
          </cell>
          <cell r="DM775">
            <v>0</v>
          </cell>
          <cell r="DN775">
            <v>0</v>
          </cell>
          <cell r="DO775">
            <v>0</v>
          </cell>
          <cell r="DP775">
            <v>0</v>
          </cell>
          <cell r="DQ775">
            <v>0</v>
          </cell>
          <cell r="DR775">
            <v>0</v>
          </cell>
          <cell r="DS775">
            <v>0</v>
          </cell>
          <cell r="DT775">
            <v>0</v>
          </cell>
          <cell r="DU775">
            <v>0</v>
          </cell>
          <cell r="DV775">
            <v>0</v>
          </cell>
          <cell r="DW775">
            <v>0</v>
          </cell>
          <cell r="DX775">
            <v>0</v>
          </cell>
          <cell r="DY775">
            <v>0</v>
          </cell>
          <cell r="DZ775">
            <v>0</v>
          </cell>
          <cell r="EA775">
            <v>0</v>
          </cell>
          <cell r="EB775">
            <v>0</v>
          </cell>
          <cell r="EC775">
            <v>0</v>
          </cell>
          <cell r="ED775">
            <v>0</v>
          </cell>
        </row>
        <row r="776">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0</v>
          </cell>
          <cell r="CB776">
            <v>0</v>
          </cell>
          <cell r="CC776">
            <v>0</v>
          </cell>
          <cell r="CD776">
            <v>0</v>
          </cell>
          <cell r="CE776">
            <v>0</v>
          </cell>
          <cell r="CF776">
            <v>0</v>
          </cell>
          <cell r="CG776">
            <v>0</v>
          </cell>
          <cell r="CH776">
            <v>0</v>
          </cell>
          <cell r="CI776">
            <v>0</v>
          </cell>
          <cell r="CJ776">
            <v>0</v>
          </cell>
          <cell r="CK776">
            <v>0</v>
          </cell>
          <cell r="CL776">
            <v>0</v>
          </cell>
          <cell r="CM776">
            <v>0</v>
          </cell>
          <cell r="CN776">
            <v>0</v>
          </cell>
          <cell r="CO776">
            <v>0</v>
          </cell>
          <cell r="CP776">
            <v>0</v>
          </cell>
          <cell r="CQ776">
            <v>0</v>
          </cell>
          <cell r="CR776">
            <v>0</v>
          </cell>
          <cell r="CS776">
            <v>0</v>
          </cell>
          <cell r="CT776">
            <v>0</v>
          </cell>
          <cell r="CU776">
            <v>0</v>
          </cell>
          <cell r="CV776">
            <v>0</v>
          </cell>
          <cell r="CW776">
            <v>0</v>
          </cell>
          <cell r="CX776">
            <v>0</v>
          </cell>
          <cell r="CY776">
            <v>0</v>
          </cell>
          <cell r="CZ776">
            <v>0</v>
          </cell>
          <cell r="DA776">
            <v>0</v>
          </cell>
          <cell r="DB776">
            <v>0</v>
          </cell>
          <cell r="DC776">
            <v>0</v>
          </cell>
          <cell r="DD776">
            <v>0</v>
          </cell>
          <cell r="DE776">
            <v>0</v>
          </cell>
          <cell r="DF776">
            <v>0</v>
          </cell>
          <cell r="DG776">
            <v>0</v>
          </cell>
          <cell r="DH776">
            <v>0</v>
          </cell>
          <cell r="DI776">
            <v>0</v>
          </cell>
          <cell r="DJ776">
            <v>0</v>
          </cell>
          <cell r="DK776">
            <v>0</v>
          </cell>
          <cell r="DL776">
            <v>0</v>
          </cell>
          <cell r="DM776">
            <v>0</v>
          </cell>
          <cell r="DN776">
            <v>0</v>
          </cell>
          <cell r="DO776">
            <v>0</v>
          </cell>
          <cell r="DP776">
            <v>0</v>
          </cell>
          <cell r="DQ776">
            <v>0</v>
          </cell>
          <cell r="DR776">
            <v>0</v>
          </cell>
          <cell r="DS776">
            <v>0</v>
          </cell>
          <cell r="DT776">
            <v>0</v>
          </cell>
          <cell r="DU776">
            <v>0</v>
          </cell>
          <cell r="DV776">
            <v>0</v>
          </cell>
          <cell r="DW776">
            <v>0</v>
          </cell>
          <cell r="DX776">
            <v>0</v>
          </cell>
          <cell r="DY776">
            <v>0</v>
          </cell>
          <cell r="DZ776">
            <v>0</v>
          </cell>
          <cell r="EA776">
            <v>0</v>
          </cell>
          <cell r="EB776">
            <v>0</v>
          </cell>
          <cell r="EC776">
            <v>0</v>
          </cell>
          <cell r="ED776">
            <v>0</v>
          </cell>
        </row>
        <row r="777">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0</v>
          </cell>
          <cell r="CB777">
            <v>0</v>
          </cell>
          <cell r="CC777">
            <v>0</v>
          </cell>
          <cell r="CD777">
            <v>0</v>
          </cell>
          <cell r="CE777">
            <v>0</v>
          </cell>
          <cell r="CF777">
            <v>0</v>
          </cell>
          <cell r="CG777">
            <v>0</v>
          </cell>
          <cell r="CH777">
            <v>0</v>
          </cell>
          <cell r="CI777">
            <v>0</v>
          </cell>
          <cell r="CJ777">
            <v>0</v>
          </cell>
          <cell r="CK777">
            <v>0</v>
          </cell>
          <cell r="CL777">
            <v>0</v>
          </cell>
          <cell r="CM777">
            <v>0</v>
          </cell>
          <cell r="CN777">
            <v>0</v>
          </cell>
          <cell r="CO777">
            <v>0</v>
          </cell>
          <cell r="CP777">
            <v>0</v>
          </cell>
          <cell r="CQ777">
            <v>0</v>
          </cell>
          <cell r="CR777">
            <v>0</v>
          </cell>
          <cell r="CS777">
            <v>0</v>
          </cell>
          <cell r="CT777">
            <v>0</v>
          </cell>
          <cell r="CU777">
            <v>0</v>
          </cell>
          <cell r="CV777">
            <v>0</v>
          </cell>
          <cell r="CW777">
            <v>0</v>
          </cell>
          <cell r="CX777">
            <v>0</v>
          </cell>
          <cell r="CY777">
            <v>0</v>
          </cell>
          <cell r="CZ777">
            <v>0</v>
          </cell>
          <cell r="DA777">
            <v>0</v>
          </cell>
          <cell r="DB777">
            <v>0</v>
          </cell>
          <cell r="DC777">
            <v>0</v>
          </cell>
          <cell r="DD777">
            <v>0</v>
          </cell>
          <cell r="DE777">
            <v>0</v>
          </cell>
          <cell r="DF777">
            <v>0</v>
          </cell>
          <cell r="DG777">
            <v>0</v>
          </cell>
          <cell r="DH777">
            <v>0</v>
          </cell>
          <cell r="DI777">
            <v>0</v>
          </cell>
          <cell r="DJ777">
            <v>0</v>
          </cell>
          <cell r="DK777">
            <v>0</v>
          </cell>
          <cell r="DL777">
            <v>0</v>
          </cell>
          <cell r="DM777">
            <v>0</v>
          </cell>
          <cell r="DN777">
            <v>0</v>
          </cell>
          <cell r="DO777">
            <v>0</v>
          </cell>
          <cell r="DP777">
            <v>0</v>
          </cell>
          <cell r="DQ777">
            <v>0</v>
          </cell>
          <cell r="DR777">
            <v>0</v>
          </cell>
          <cell r="DS777">
            <v>0</v>
          </cell>
          <cell r="DT777">
            <v>0</v>
          </cell>
          <cell r="DU777">
            <v>0</v>
          </cell>
          <cell r="DV777">
            <v>0</v>
          </cell>
          <cell r="DW777">
            <v>0</v>
          </cell>
          <cell r="DX777">
            <v>0</v>
          </cell>
          <cell r="DY777">
            <v>0</v>
          </cell>
          <cell r="DZ777">
            <v>0</v>
          </cell>
          <cell r="EA777">
            <v>0</v>
          </cell>
          <cell r="EB777">
            <v>0</v>
          </cell>
          <cell r="EC777">
            <v>0</v>
          </cell>
          <cell r="ED777">
            <v>0</v>
          </cell>
        </row>
        <row r="778">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0</v>
          </cell>
          <cell r="CB778">
            <v>0</v>
          </cell>
          <cell r="CC778">
            <v>0</v>
          </cell>
          <cell r="CD778">
            <v>0</v>
          </cell>
          <cell r="CE778">
            <v>0</v>
          </cell>
          <cell r="CF778">
            <v>0</v>
          </cell>
          <cell r="CG778">
            <v>0</v>
          </cell>
          <cell r="CH778">
            <v>0</v>
          </cell>
          <cell r="CI778">
            <v>0</v>
          </cell>
          <cell r="CJ778">
            <v>0</v>
          </cell>
          <cell r="CK778">
            <v>0</v>
          </cell>
          <cell r="CL778">
            <v>0</v>
          </cell>
          <cell r="CM778">
            <v>0</v>
          </cell>
          <cell r="CN778">
            <v>0</v>
          </cell>
          <cell r="CO778">
            <v>0</v>
          </cell>
          <cell r="CP778">
            <v>0</v>
          </cell>
          <cell r="CQ778">
            <v>0</v>
          </cell>
          <cell r="CR778">
            <v>0</v>
          </cell>
          <cell r="CS778">
            <v>0</v>
          </cell>
          <cell r="CT778">
            <v>0</v>
          </cell>
          <cell r="CU778">
            <v>0</v>
          </cell>
          <cell r="CV778">
            <v>0</v>
          </cell>
          <cell r="CW778">
            <v>0</v>
          </cell>
          <cell r="CX778">
            <v>0</v>
          </cell>
          <cell r="CY778">
            <v>0</v>
          </cell>
          <cell r="CZ778">
            <v>0</v>
          </cell>
          <cell r="DA778">
            <v>0</v>
          </cell>
          <cell r="DB778">
            <v>0</v>
          </cell>
          <cell r="DC778">
            <v>0</v>
          </cell>
          <cell r="DD778">
            <v>0</v>
          </cell>
          <cell r="DE778">
            <v>0</v>
          </cell>
          <cell r="DF778">
            <v>0</v>
          </cell>
          <cell r="DG778">
            <v>0</v>
          </cell>
          <cell r="DH778">
            <v>0</v>
          </cell>
          <cell r="DI778">
            <v>0</v>
          </cell>
          <cell r="DJ778">
            <v>0</v>
          </cell>
          <cell r="DK778">
            <v>0</v>
          </cell>
          <cell r="DL778">
            <v>0</v>
          </cell>
          <cell r="DM778">
            <v>0</v>
          </cell>
          <cell r="DN778">
            <v>0</v>
          </cell>
          <cell r="DO778">
            <v>0</v>
          </cell>
          <cell r="DP778">
            <v>0</v>
          </cell>
          <cell r="DQ778">
            <v>0</v>
          </cell>
          <cell r="DR778">
            <v>0</v>
          </cell>
          <cell r="DS778">
            <v>0</v>
          </cell>
          <cell r="DT778">
            <v>0</v>
          </cell>
          <cell r="DU778">
            <v>0</v>
          </cell>
          <cell r="DV778">
            <v>0</v>
          </cell>
          <cell r="DW778">
            <v>0</v>
          </cell>
          <cell r="DX778">
            <v>0</v>
          </cell>
          <cell r="DY778">
            <v>0</v>
          </cell>
          <cell r="DZ778">
            <v>0</v>
          </cell>
          <cell r="EA778">
            <v>0</v>
          </cell>
          <cell r="EB778">
            <v>0</v>
          </cell>
          <cell r="EC778">
            <v>0</v>
          </cell>
          <cell r="ED778">
            <v>0</v>
          </cell>
        </row>
        <row r="779">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0</v>
          </cell>
          <cell r="CB779">
            <v>0</v>
          </cell>
          <cell r="CC779">
            <v>0</v>
          </cell>
          <cell r="CD779">
            <v>0</v>
          </cell>
          <cell r="CE779">
            <v>0</v>
          </cell>
          <cell r="CF779">
            <v>0</v>
          </cell>
          <cell r="CG779">
            <v>0</v>
          </cell>
          <cell r="CH779">
            <v>0</v>
          </cell>
          <cell r="CI779">
            <v>0</v>
          </cell>
          <cell r="CJ779">
            <v>0</v>
          </cell>
          <cell r="CK779">
            <v>0</v>
          </cell>
          <cell r="CL779">
            <v>0</v>
          </cell>
          <cell r="CM779">
            <v>0</v>
          </cell>
          <cell r="CN779">
            <v>0</v>
          </cell>
          <cell r="CO779">
            <v>0</v>
          </cell>
          <cell r="CP779">
            <v>0</v>
          </cell>
          <cell r="CQ779">
            <v>0</v>
          </cell>
          <cell r="CR779">
            <v>0</v>
          </cell>
          <cell r="CS779">
            <v>0</v>
          </cell>
          <cell r="CT779">
            <v>0</v>
          </cell>
          <cell r="CU779">
            <v>0</v>
          </cell>
          <cell r="CV779">
            <v>0</v>
          </cell>
          <cell r="CW779">
            <v>0</v>
          </cell>
          <cell r="CX779">
            <v>0</v>
          </cell>
          <cell r="CY779">
            <v>0</v>
          </cell>
          <cell r="CZ779">
            <v>0</v>
          </cell>
          <cell r="DA779">
            <v>0</v>
          </cell>
          <cell r="DB779">
            <v>0</v>
          </cell>
          <cell r="DC779">
            <v>0</v>
          </cell>
          <cell r="DD779">
            <v>0</v>
          </cell>
          <cell r="DE779">
            <v>0</v>
          </cell>
          <cell r="DF779">
            <v>0</v>
          </cell>
          <cell r="DG779">
            <v>0</v>
          </cell>
          <cell r="DH779">
            <v>0</v>
          </cell>
          <cell r="DI779">
            <v>0</v>
          </cell>
          <cell r="DJ779">
            <v>0</v>
          </cell>
          <cell r="DK779">
            <v>0</v>
          </cell>
          <cell r="DL779">
            <v>0</v>
          </cell>
          <cell r="DM779">
            <v>0</v>
          </cell>
          <cell r="DN779">
            <v>0</v>
          </cell>
          <cell r="DO779">
            <v>0</v>
          </cell>
          <cell r="DP779">
            <v>0</v>
          </cell>
          <cell r="DQ779">
            <v>0</v>
          </cell>
          <cell r="DR779">
            <v>0</v>
          </cell>
          <cell r="DS779">
            <v>0</v>
          </cell>
          <cell r="DT779">
            <v>0</v>
          </cell>
          <cell r="DU779">
            <v>0</v>
          </cell>
          <cell r="DV779">
            <v>0</v>
          </cell>
          <cell r="DW779">
            <v>0</v>
          </cell>
          <cell r="DX779">
            <v>0</v>
          </cell>
          <cell r="DY779">
            <v>0</v>
          </cell>
          <cell r="DZ779">
            <v>0</v>
          </cell>
          <cell r="EA779">
            <v>0</v>
          </cell>
          <cell r="EB779">
            <v>0</v>
          </cell>
          <cell r="EC779">
            <v>0</v>
          </cell>
          <cell r="ED779">
            <v>0</v>
          </cell>
        </row>
        <row r="780">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0</v>
          </cell>
          <cell r="CB780">
            <v>0</v>
          </cell>
          <cell r="CC780">
            <v>0</v>
          </cell>
          <cell r="CD780">
            <v>0</v>
          </cell>
          <cell r="CE780">
            <v>0</v>
          </cell>
          <cell r="CF780">
            <v>0</v>
          </cell>
          <cell r="CG780">
            <v>0</v>
          </cell>
          <cell r="CH780">
            <v>0</v>
          </cell>
          <cell r="CI780">
            <v>0</v>
          </cell>
          <cell r="CJ780">
            <v>0</v>
          </cell>
          <cell r="CK780">
            <v>0</v>
          </cell>
          <cell r="CL780">
            <v>0</v>
          </cell>
          <cell r="CM780">
            <v>0</v>
          </cell>
          <cell r="CN780">
            <v>0</v>
          </cell>
          <cell r="CO780">
            <v>0</v>
          </cell>
          <cell r="CP780">
            <v>0</v>
          </cell>
          <cell r="CQ780">
            <v>0</v>
          </cell>
          <cell r="CR780">
            <v>0</v>
          </cell>
          <cell r="CS780">
            <v>0</v>
          </cell>
          <cell r="CT780">
            <v>0</v>
          </cell>
          <cell r="CU780">
            <v>0</v>
          </cell>
          <cell r="CV780">
            <v>0</v>
          </cell>
          <cell r="CW780">
            <v>0</v>
          </cell>
          <cell r="CX780">
            <v>0</v>
          </cell>
          <cell r="CY780">
            <v>0</v>
          </cell>
          <cell r="CZ780">
            <v>0</v>
          </cell>
          <cell r="DA780">
            <v>0</v>
          </cell>
          <cell r="DB780">
            <v>0</v>
          </cell>
          <cell r="DC780">
            <v>0</v>
          </cell>
          <cell r="DD780">
            <v>0</v>
          </cell>
          <cell r="DE780">
            <v>0</v>
          </cell>
          <cell r="DF780">
            <v>0</v>
          </cell>
          <cell r="DG780">
            <v>0</v>
          </cell>
          <cell r="DH780">
            <v>0</v>
          </cell>
          <cell r="DI780">
            <v>0</v>
          </cell>
          <cell r="DJ780">
            <v>0</v>
          </cell>
          <cell r="DK780">
            <v>0</v>
          </cell>
          <cell r="DL780">
            <v>0</v>
          </cell>
          <cell r="DM780">
            <v>0</v>
          </cell>
          <cell r="DN780">
            <v>0</v>
          </cell>
          <cell r="DO780">
            <v>0</v>
          </cell>
          <cell r="DP780">
            <v>0</v>
          </cell>
          <cell r="DQ780">
            <v>0</v>
          </cell>
          <cell r="DR780">
            <v>0</v>
          </cell>
          <cell r="DS780">
            <v>0</v>
          </cell>
          <cell r="DT780">
            <v>0</v>
          </cell>
          <cell r="DU780">
            <v>0</v>
          </cell>
          <cell r="DV780">
            <v>0</v>
          </cell>
          <cell r="DW780">
            <v>0</v>
          </cell>
          <cell r="DX780">
            <v>0</v>
          </cell>
          <cell r="DY780">
            <v>0</v>
          </cell>
          <cell r="DZ780">
            <v>0</v>
          </cell>
          <cell r="EA780">
            <v>0</v>
          </cell>
          <cell r="EB780">
            <v>0</v>
          </cell>
          <cell r="EC780">
            <v>0</v>
          </cell>
          <cell r="ED780">
            <v>0</v>
          </cell>
        </row>
        <row r="781">
          <cell r="F781">
            <v>-4815.717299999902</v>
          </cell>
          <cell r="G781">
            <v>-3894.039300000004</v>
          </cell>
          <cell r="H781">
            <v>-3835.1116480000201</v>
          </cell>
          <cell r="I781">
            <v>-3205.4153449999867</v>
          </cell>
          <cell r="J781">
            <v>-2297.5182900000073</v>
          </cell>
          <cell r="K781">
            <v>-2137.5509300999984</v>
          </cell>
          <cell r="L781">
            <v>-1660.9849046000163</v>
          </cell>
          <cell r="M781">
            <v>-1735.2634990000224</v>
          </cell>
          <cell r="N781">
            <v>-2171.0251193000004</v>
          </cell>
          <cell r="O781">
            <v>-3055.4389039999805</v>
          </cell>
          <cell r="P781">
            <v>-4462.607239999983</v>
          </cell>
          <cell r="Q781">
            <v>-4517.1651999999885</v>
          </cell>
          <cell r="R781">
            <v>-37653.560000000522</v>
          </cell>
          <cell r="S781">
            <v>-4815.717299999902</v>
          </cell>
          <cell r="T781">
            <v>-3759.7616200000048</v>
          </cell>
          <cell r="U781">
            <v>-3835.1116480000201</v>
          </cell>
          <cell r="V781">
            <v>-3205.4153449999867</v>
          </cell>
          <cell r="W781">
            <v>-2297.5182900000073</v>
          </cell>
          <cell r="X781">
            <v>-2137.5509300999984</v>
          </cell>
          <cell r="Y781">
            <v>-1660.9849046000163</v>
          </cell>
          <cell r="Z781">
            <v>-1735.2634990000224</v>
          </cell>
          <cell r="AA781">
            <v>-2171.0251193000004</v>
          </cell>
          <cell r="AB781">
            <v>-3055.4389039999805</v>
          </cell>
          <cell r="AC781">
            <v>-4462.607239999983</v>
          </cell>
          <cell r="AD781">
            <v>-4517.1651999999885</v>
          </cell>
          <cell r="AE781">
            <v>-37653.560000000522</v>
          </cell>
          <cell r="AF781">
            <v>-4815.717299999902</v>
          </cell>
          <cell r="AG781">
            <v>-3759.7616200000048</v>
          </cell>
          <cell r="AH781">
            <v>-3835.1116480000201</v>
          </cell>
          <cell r="AI781">
            <v>-3205.4153449999867</v>
          </cell>
          <cell r="AJ781">
            <v>-2297.5182900000073</v>
          </cell>
          <cell r="AK781">
            <v>-2137.5509300999984</v>
          </cell>
          <cell r="AL781">
            <v>-1660.9849046000163</v>
          </cell>
          <cell r="AM781">
            <v>-1735.2634990000224</v>
          </cell>
          <cell r="AN781">
            <v>-2171.0251193000004</v>
          </cell>
          <cell r="AO781">
            <v>-3055.4389039999805</v>
          </cell>
          <cell r="AP781">
            <v>-4462.607239999983</v>
          </cell>
          <cell r="AQ781">
            <v>-4517.1651999999885</v>
          </cell>
          <cell r="AR781">
            <v>-37653.560000000522</v>
          </cell>
          <cell r="AS781">
            <v>-4815.717299999902</v>
          </cell>
          <cell r="AT781">
            <v>-3759.7616200000048</v>
          </cell>
          <cell r="AU781">
            <v>-3835.1116480000201</v>
          </cell>
          <cell r="AV781">
            <v>-3205.4153449999867</v>
          </cell>
          <cell r="AW781">
            <v>-2297.5182899999782</v>
          </cell>
          <cell r="AX781">
            <v>-2137.5509300999984</v>
          </cell>
          <cell r="AY781">
            <v>-1660.9849046000163</v>
          </cell>
          <cell r="AZ781">
            <v>-1735.2634990000224</v>
          </cell>
          <cell r="BA781">
            <v>-2171.0251193000004</v>
          </cell>
          <cell r="BB781">
            <v>-3055.4389039999805</v>
          </cell>
          <cell r="BC781">
            <v>-4462.6072399999248</v>
          </cell>
          <cell r="BD781">
            <v>-4517.1651999999303</v>
          </cell>
          <cell r="BE781">
            <v>-37787.837680000812</v>
          </cell>
          <cell r="BF781">
            <v>-4815.717299999902</v>
          </cell>
          <cell r="BG781">
            <v>-3894.039300000004</v>
          </cell>
          <cell r="BH781">
            <v>-3835.1116480000201</v>
          </cell>
          <cell r="BI781">
            <v>-3205.4153449999867</v>
          </cell>
          <cell r="BJ781">
            <v>-2297.5182899999782</v>
          </cell>
          <cell r="BK781">
            <v>-2137.5509300999984</v>
          </cell>
          <cell r="BL781">
            <v>-1660.9849046000163</v>
          </cell>
          <cell r="BM781">
            <v>-1735.2634990000224</v>
          </cell>
          <cell r="BN781">
            <v>-2171.0251193000004</v>
          </cell>
          <cell r="BO781">
            <v>-3055.4389039999805</v>
          </cell>
          <cell r="BP781">
            <v>-4462.6072399999248</v>
          </cell>
          <cell r="BQ781">
            <v>-4517.1651999999303</v>
          </cell>
          <cell r="BR781">
            <v>-37653.560000000522</v>
          </cell>
          <cell r="BS781">
            <v>-4815.717299999902</v>
          </cell>
          <cell r="BT781">
            <v>-3759.7616200000048</v>
          </cell>
          <cell r="BU781">
            <v>-3835.1116480000201</v>
          </cell>
          <cell r="BV781">
            <v>-3205.4153449999867</v>
          </cell>
          <cell r="BW781">
            <v>-2297.5182899999782</v>
          </cell>
          <cell r="BX781">
            <v>-2137.5509300999984</v>
          </cell>
          <cell r="BY781">
            <v>-1660.9849046000163</v>
          </cell>
          <cell r="BZ781">
            <v>-1735.2634990000224</v>
          </cell>
          <cell r="CA781">
            <v>-2171.0251193000004</v>
          </cell>
          <cell r="CB781">
            <v>-3055.4389039999805</v>
          </cell>
          <cell r="CC781">
            <v>-4462.6072399999248</v>
          </cell>
          <cell r="CD781">
            <v>-4517.1651999999303</v>
          </cell>
          <cell r="CE781">
            <v>-37653.560000000522</v>
          </cell>
          <cell r="CF781">
            <v>-4815.717299999902</v>
          </cell>
          <cell r="CG781">
            <v>-3759.7616200000048</v>
          </cell>
          <cell r="CH781">
            <v>-3835.1116480000201</v>
          </cell>
          <cell r="CI781">
            <v>-3205.4153449999867</v>
          </cell>
          <cell r="CJ781">
            <v>-2297.5182899999782</v>
          </cell>
          <cell r="CK781">
            <v>-2137.5509300999984</v>
          </cell>
          <cell r="CL781">
            <v>-1660.9849046000163</v>
          </cell>
          <cell r="CM781">
            <v>-1735.2634990000224</v>
          </cell>
          <cell r="CN781">
            <v>-2171.0251193000004</v>
          </cell>
          <cell r="CO781">
            <v>-3055.4389039999805</v>
          </cell>
          <cell r="CP781">
            <v>-4462.6072399999248</v>
          </cell>
          <cell r="CQ781">
            <v>-4517.1651999999303</v>
          </cell>
          <cell r="CR781">
            <v>-37653.560000000522</v>
          </cell>
          <cell r="CS781">
            <v>-4815.717299999902</v>
          </cell>
          <cell r="CT781">
            <v>-3759.7616200000048</v>
          </cell>
          <cell r="CU781">
            <v>-3835.1116480000201</v>
          </cell>
          <cell r="CV781">
            <v>-3205.4153449999867</v>
          </cell>
          <cell r="CW781">
            <v>-2297.5182899999782</v>
          </cell>
          <cell r="CX781">
            <v>-2137.5509300999984</v>
          </cell>
          <cell r="CY781">
            <v>-1660.9849046000163</v>
          </cell>
          <cell r="CZ781">
            <v>-1735.2634990000224</v>
          </cell>
          <cell r="DA781">
            <v>-2171.0251193000004</v>
          </cell>
          <cell r="DB781">
            <v>-3055.4389039999805</v>
          </cell>
          <cell r="DC781">
            <v>-4462.6072399999248</v>
          </cell>
          <cell r="DD781">
            <v>-4517.1651999999303</v>
          </cell>
          <cell r="DE781">
            <v>-37787.83767999988</v>
          </cell>
          <cell r="DF781">
            <v>-4815.717299999902</v>
          </cell>
          <cell r="DG781">
            <v>-3894.0392999999458</v>
          </cell>
          <cell r="DH781">
            <v>-3835.1116480000783</v>
          </cell>
          <cell r="DI781">
            <v>-3205.4153449999867</v>
          </cell>
          <cell r="DJ781">
            <v>-2297.5182900000364</v>
          </cell>
          <cell r="DK781">
            <v>-2137.5509300999693</v>
          </cell>
          <cell r="DL781">
            <v>-1660.9849046000745</v>
          </cell>
          <cell r="DM781">
            <v>-1735.2634990000515</v>
          </cell>
          <cell r="DN781">
            <v>-2171.0251193000004</v>
          </cell>
          <cell r="DO781">
            <v>-3055.4389039999805</v>
          </cell>
          <cell r="DP781">
            <v>-4462.6072400000412</v>
          </cell>
          <cell r="DQ781">
            <v>-4517.1651999999303</v>
          </cell>
          <cell r="DR781">
            <v>-37653.560000000522</v>
          </cell>
          <cell r="DS781">
            <v>-4815.717299999902</v>
          </cell>
          <cell r="DT781">
            <v>-3759.7616200000048</v>
          </cell>
          <cell r="DU781">
            <v>-3835.1116480000783</v>
          </cell>
          <cell r="DV781">
            <v>-3205.4153449999867</v>
          </cell>
          <cell r="DW781">
            <v>-2297.5182900000364</v>
          </cell>
          <cell r="DX781">
            <v>-2137.5509300999693</v>
          </cell>
          <cell r="DY781">
            <v>-1660.9849046000745</v>
          </cell>
          <cell r="DZ781">
            <v>-1735.2634990000515</v>
          </cell>
          <cell r="EA781">
            <v>-2171.0251193000004</v>
          </cell>
          <cell r="EB781">
            <v>-3055.4389039999805</v>
          </cell>
          <cell r="EC781">
            <v>-4462.6072400000412</v>
          </cell>
          <cell r="ED781">
            <v>-4517.1651999999303</v>
          </cell>
        </row>
        <row r="782">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0</v>
          </cell>
          <cell r="CB782">
            <v>0</v>
          </cell>
          <cell r="CC782">
            <v>0</v>
          </cell>
          <cell r="CD782">
            <v>0</v>
          </cell>
          <cell r="CE782">
            <v>0</v>
          </cell>
          <cell r="CF782">
            <v>0</v>
          </cell>
          <cell r="CG782">
            <v>0</v>
          </cell>
          <cell r="CH782">
            <v>0</v>
          </cell>
          <cell r="CI782">
            <v>0</v>
          </cell>
          <cell r="CJ782">
            <v>0</v>
          </cell>
          <cell r="CK782">
            <v>0</v>
          </cell>
          <cell r="CL782">
            <v>0</v>
          </cell>
          <cell r="CM782">
            <v>0</v>
          </cell>
          <cell r="CN782">
            <v>0</v>
          </cell>
          <cell r="CO782">
            <v>0</v>
          </cell>
          <cell r="CP782">
            <v>0</v>
          </cell>
          <cell r="CQ782">
            <v>0</v>
          </cell>
          <cell r="CR782">
            <v>0</v>
          </cell>
          <cell r="CS782">
            <v>0</v>
          </cell>
          <cell r="CT782">
            <v>0</v>
          </cell>
          <cell r="CU782">
            <v>0</v>
          </cell>
          <cell r="CV782">
            <v>0</v>
          </cell>
          <cell r="CW782">
            <v>0</v>
          </cell>
          <cell r="CX782">
            <v>0</v>
          </cell>
          <cell r="CY782">
            <v>0</v>
          </cell>
          <cell r="CZ782">
            <v>0</v>
          </cell>
          <cell r="DA782">
            <v>0</v>
          </cell>
          <cell r="DB782">
            <v>0</v>
          </cell>
          <cell r="DC782">
            <v>0</v>
          </cell>
          <cell r="DD782">
            <v>0</v>
          </cell>
          <cell r="DE782">
            <v>0</v>
          </cell>
          <cell r="DF782">
            <v>0</v>
          </cell>
          <cell r="DG782">
            <v>0</v>
          </cell>
          <cell r="DH782">
            <v>0</v>
          </cell>
          <cell r="DI782">
            <v>0</v>
          </cell>
          <cell r="DJ782">
            <v>0</v>
          </cell>
          <cell r="DK782">
            <v>0</v>
          </cell>
          <cell r="DL782">
            <v>0</v>
          </cell>
          <cell r="DM782">
            <v>0</v>
          </cell>
          <cell r="DN782">
            <v>0</v>
          </cell>
          <cell r="DO782">
            <v>0</v>
          </cell>
          <cell r="DP782">
            <v>0</v>
          </cell>
          <cell r="DQ782">
            <v>0</v>
          </cell>
          <cell r="DR782">
            <v>0</v>
          </cell>
          <cell r="DS782">
            <v>0</v>
          </cell>
          <cell r="DT782">
            <v>0</v>
          </cell>
          <cell r="DU782">
            <v>0</v>
          </cell>
          <cell r="DV782">
            <v>0</v>
          </cell>
          <cell r="DW782">
            <v>0</v>
          </cell>
          <cell r="DX782">
            <v>0</v>
          </cell>
          <cell r="DY782">
            <v>0</v>
          </cell>
          <cell r="DZ782">
            <v>0</v>
          </cell>
          <cell r="EA782">
            <v>0</v>
          </cell>
          <cell r="EB782">
            <v>0</v>
          </cell>
          <cell r="EC782">
            <v>0</v>
          </cell>
          <cell r="ED782">
            <v>0</v>
          </cell>
        </row>
        <row r="783">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0</v>
          </cell>
          <cell r="CB783">
            <v>0</v>
          </cell>
          <cell r="CC783">
            <v>0</v>
          </cell>
          <cell r="CD783">
            <v>0</v>
          </cell>
          <cell r="CE783">
            <v>0</v>
          </cell>
          <cell r="CF783">
            <v>0</v>
          </cell>
          <cell r="CG783">
            <v>0</v>
          </cell>
          <cell r="CH783">
            <v>0</v>
          </cell>
          <cell r="CI783">
            <v>0</v>
          </cell>
          <cell r="CJ783">
            <v>0</v>
          </cell>
          <cell r="CK783">
            <v>0</v>
          </cell>
          <cell r="CL783">
            <v>0</v>
          </cell>
          <cell r="CM783">
            <v>0</v>
          </cell>
          <cell r="CN783">
            <v>0</v>
          </cell>
          <cell r="CO783">
            <v>0</v>
          </cell>
          <cell r="CP783">
            <v>0</v>
          </cell>
          <cell r="CQ783">
            <v>0</v>
          </cell>
          <cell r="CR783">
            <v>0</v>
          </cell>
          <cell r="CS783">
            <v>0</v>
          </cell>
          <cell r="CT783">
            <v>0</v>
          </cell>
          <cell r="CU783">
            <v>0</v>
          </cell>
          <cell r="CV783">
            <v>0</v>
          </cell>
          <cell r="CW783">
            <v>0</v>
          </cell>
          <cell r="CX783">
            <v>0</v>
          </cell>
          <cell r="CY783">
            <v>0</v>
          </cell>
          <cell r="CZ783">
            <v>0</v>
          </cell>
          <cell r="DA783">
            <v>0</v>
          </cell>
          <cell r="DB783">
            <v>0</v>
          </cell>
          <cell r="DC783">
            <v>0</v>
          </cell>
          <cell r="DD783">
            <v>0</v>
          </cell>
          <cell r="DE783">
            <v>0</v>
          </cell>
          <cell r="DF783">
            <v>0</v>
          </cell>
          <cell r="DG783">
            <v>0</v>
          </cell>
          <cell r="DH783">
            <v>0</v>
          </cell>
          <cell r="DI783">
            <v>0</v>
          </cell>
          <cell r="DJ783">
            <v>0</v>
          </cell>
          <cell r="DK783">
            <v>0</v>
          </cell>
          <cell r="DL783">
            <v>0</v>
          </cell>
          <cell r="DM783">
            <v>0</v>
          </cell>
          <cell r="DN783">
            <v>0</v>
          </cell>
          <cell r="DO783">
            <v>0</v>
          </cell>
          <cell r="DP783">
            <v>0</v>
          </cell>
          <cell r="DQ783">
            <v>0</v>
          </cell>
          <cell r="DR783">
            <v>0</v>
          </cell>
          <cell r="DS783">
            <v>0</v>
          </cell>
          <cell r="DT783">
            <v>0</v>
          </cell>
          <cell r="DU783">
            <v>0</v>
          </cell>
          <cell r="DV783">
            <v>0</v>
          </cell>
          <cell r="DW783">
            <v>0</v>
          </cell>
          <cell r="DX783">
            <v>0</v>
          </cell>
          <cell r="DY783">
            <v>0</v>
          </cell>
          <cell r="DZ783">
            <v>0</v>
          </cell>
          <cell r="EA783">
            <v>0</v>
          </cell>
          <cell r="EB783">
            <v>0</v>
          </cell>
          <cell r="EC783">
            <v>0</v>
          </cell>
          <cell r="ED783">
            <v>0</v>
          </cell>
        </row>
        <row r="784">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0</v>
          </cell>
          <cell r="CB784">
            <v>0</v>
          </cell>
          <cell r="CC784">
            <v>0</v>
          </cell>
          <cell r="CD784">
            <v>0</v>
          </cell>
          <cell r="CE784">
            <v>0</v>
          </cell>
          <cell r="CF784">
            <v>0</v>
          </cell>
          <cell r="CG784">
            <v>0</v>
          </cell>
          <cell r="CH784">
            <v>0</v>
          </cell>
          <cell r="CI784">
            <v>0</v>
          </cell>
          <cell r="CJ784">
            <v>0</v>
          </cell>
          <cell r="CK784">
            <v>0</v>
          </cell>
          <cell r="CL784">
            <v>0</v>
          </cell>
          <cell r="CM784">
            <v>0</v>
          </cell>
          <cell r="CN784">
            <v>0</v>
          </cell>
          <cell r="CO784">
            <v>0</v>
          </cell>
          <cell r="CP784">
            <v>0</v>
          </cell>
          <cell r="CQ784">
            <v>0</v>
          </cell>
          <cell r="CR784">
            <v>0</v>
          </cell>
          <cell r="CS784">
            <v>0</v>
          </cell>
          <cell r="CT784">
            <v>0</v>
          </cell>
          <cell r="CU784">
            <v>0</v>
          </cell>
          <cell r="CV784">
            <v>0</v>
          </cell>
          <cell r="CW784">
            <v>0</v>
          </cell>
          <cell r="CX784">
            <v>0</v>
          </cell>
          <cell r="CY784">
            <v>0</v>
          </cell>
          <cell r="CZ784">
            <v>0</v>
          </cell>
          <cell r="DA784">
            <v>0</v>
          </cell>
          <cell r="DB784">
            <v>0</v>
          </cell>
          <cell r="DC784">
            <v>0</v>
          </cell>
          <cell r="DD784">
            <v>0</v>
          </cell>
          <cell r="DE784">
            <v>0</v>
          </cell>
          <cell r="DF784">
            <v>0</v>
          </cell>
          <cell r="DG784">
            <v>0</v>
          </cell>
          <cell r="DH784">
            <v>0</v>
          </cell>
          <cell r="DI784">
            <v>0</v>
          </cell>
          <cell r="DJ784">
            <v>0</v>
          </cell>
          <cell r="DK784">
            <v>0</v>
          </cell>
          <cell r="DL784">
            <v>0</v>
          </cell>
          <cell r="DM784">
            <v>0</v>
          </cell>
          <cell r="DN784">
            <v>0</v>
          </cell>
          <cell r="DO784">
            <v>0</v>
          </cell>
          <cell r="DP784">
            <v>0</v>
          </cell>
          <cell r="DQ784">
            <v>0</v>
          </cell>
          <cell r="DR784">
            <v>0</v>
          </cell>
          <cell r="DS784">
            <v>0</v>
          </cell>
          <cell r="DT784">
            <v>0</v>
          </cell>
          <cell r="DU784">
            <v>0</v>
          </cell>
          <cell r="DV784">
            <v>0</v>
          </cell>
          <cell r="DW784">
            <v>0</v>
          </cell>
          <cell r="DX784">
            <v>0</v>
          </cell>
          <cell r="DY784">
            <v>0</v>
          </cell>
          <cell r="DZ784">
            <v>0</v>
          </cell>
          <cell r="EA784">
            <v>0</v>
          </cell>
          <cell r="EB784">
            <v>0</v>
          </cell>
          <cell r="EC784">
            <v>0</v>
          </cell>
          <cell r="ED784">
            <v>0</v>
          </cell>
        </row>
        <row r="785">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0</v>
          </cell>
          <cell r="CB785">
            <v>0</v>
          </cell>
          <cell r="CC785">
            <v>0</v>
          </cell>
          <cell r="CD785">
            <v>0</v>
          </cell>
          <cell r="CE785">
            <v>0</v>
          </cell>
          <cell r="CF785">
            <v>0</v>
          </cell>
          <cell r="CG785">
            <v>0</v>
          </cell>
          <cell r="CH785">
            <v>0</v>
          </cell>
          <cell r="CI785">
            <v>0</v>
          </cell>
          <cell r="CJ785">
            <v>0</v>
          </cell>
          <cell r="CK785">
            <v>0</v>
          </cell>
          <cell r="CL785">
            <v>0</v>
          </cell>
          <cell r="CM785">
            <v>0</v>
          </cell>
          <cell r="CN785">
            <v>0</v>
          </cell>
          <cell r="CO785">
            <v>0</v>
          </cell>
          <cell r="CP785">
            <v>0</v>
          </cell>
          <cell r="CQ785">
            <v>0</v>
          </cell>
          <cell r="CR785">
            <v>0</v>
          </cell>
          <cell r="CS785">
            <v>0</v>
          </cell>
          <cell r="CT785">
            <v>0</v>
          </cell>
          <cell r="CU785">
            <v>0</v>
          </cell>
          <cell r="CV785">
            <v>0</v>
          </cell>
          <cell r="CW785">
            <v>0</v>
          </cell>
          <cell r="CX785">
            <v>0</v>
          </cell>
          <cell r="CY785">
            <v>0</v>
          </cell>
          <cell r="CZ785">
            <v>0</v>
          </cell>
          <cell r="DA785">
            <v>0</v>
          </cell>
          <cell r="DB785">
            <v>0</v>
          </cell>
          <cell r="DC785">
            <v>0</v>
          </cell>
          <cell r="DD785">
            <v>0</v>
          </cell>
          <cell r="DE785">
            <v>0</v>
          </cell>
          <cell r="DF785">
            <v>0</v>
          </cell>
          <cell r="DG785">
            <v>0</v>
          </cell>
          <cell r="DH785">
            <v>0</v>
          </cell>
          <cell r="DI785">
            <v>0</v>
          </cell>
          <cell r="DJ785">
            <v>0</v>
          </cell>
          <cell r="DK785">
            <v>0</v>
          </cell>
          <cell r="DL785">
            <v>0</v>
          </cell>
          <cell r="DM785">
            <v>0</v>
          </cell>
          <cell r="DN785">
            <v>0</v>
          </cell>
          <cell r="DO785">
            <v>0</v>
          </cell>
          <cell r="DP785">
            <v>0</v>
          </cell>
          <cell r="DQ785">
            <v>0</v>
          </cell>
          <cell r="DR785">
            <v>0</v>
          </cell>
          <cell r="DS785">
            <v>0</v>
          </cell>
          <cell r="DT785">
            <v>0</v>
          </cell>
          <cell r="DU785">
            <v>0</v>
          </cell>
          <cell r="DV785">
            <v>0</v>
          </cell>
          <cell r="DW785">
            <v>0</v>
          </cell>
          <cell r="DX785">
            <v>0</v>
          </cell>
          <cell r="DY785">
            <v>0</v>
          </cell>
          <cell r="DZ785">
            <v>0</v>
          </cell>
          <cell r="EA785">
            <v>0</v>
          </cell>
          <cell r="EB785">
            <v>0</v>
          </cell>
          <cell r="EC785">
            <v>0</v>
          </cell>
          <cell r="ED785">
            <v>0</v>
          </cell>
        </row>
        <row r="786">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0</v>
          </cell>
          <cell r="CB786">
            <v>0</v>
          </cell>
          <cell r="CC786">
            <v>0</v>
          </cell>
          <cell r="CD786">
            <v>0</v>
          </cell>
          <cell r="CE786">
            <v>0</v>
          </cell>
          <cell r="CF786">
            <v>0</v>
          </cell>
          <cell r="CG786">
            <v>0</v>
          </cell>
          <cell r="CH786">
            <v>0</v>
          </cell>
          <cell r="CI786">
            <v>0</v>
          </cell>
          <cell r="CJ786">
            <v>0</v>
          </cell>
          <cell r="CK786">
            <v>0</v>
          </cell>
          <cell r="CL786">
            <v>0</v>
          </cell>
          <cell r="CM786">
            <v>0</v>
          </cell>
          <cell r="CN786">
            <v>0</v>
          </cell>
          <cell r="CO786">
            <v>0</v>
          </cell>
          <cell r="CP786">
            <v>0</v>
          </cell>
          <cell r="CQ786">
            <v>0</v>
          </cell>
          <cell r="CR786">
            <v>0</v>
          </cell>
          <cell r="CS786">
            <v>0</v>
          </cell>
          <cell r="CT786">
            <v>0</v>
          </cell>
          <cell r="CU786">
            <v>0</v>
          </cell>
          <cell r="CV786">
            <v>0</v>
          </cell>
          <cell r="CW786">
            <v>0</v>
          </cell>
          <cell r="CX786">
            <v>0</v>
          </cell>
          <cell r="CY786">
            <v>0</v>
          </cell>
          <cell r="CZ786">
            <v>0</v>
          </cell>
          <cell r="DA786">
            <v>0</v>
          </cell>
          <cell r="DB786">
            <v>0</v>
          </cell>
          <cell r="DC786">
            <v>0</v>
          </cell>
          <cell r="DD786">
            <v>0</v>
          </cell>
          <cell r="DE786">
            <v>0</v>
          </cell>
          <cell r="DF786">
            <v>0</v>
          </cell>
          <cell r="DG786">
            <v>0</v>
          </cell>
          <cell r="DH786">
            <v>0</v>
          </cell>
          <cell r="DI786">
            <v>0</v>
          </cell>
          <cell r="DJ786">
            <v>0</v>
          </cell>
          <cell r="DK786">
            <v>0</v>
          </cell>
          <cell r="DL786">
            <v>0</v>
          </cell>
          <cell r="DM786">
            <v>0</v>
          </cell>
          <cell r="DN786">
            <v>0</v>
          </cell>
          <cell r="DO786">
            <v>0</v>
          </cell>
          <cell r="DP786">
            <v>0</v>
          </cell>
          <cell r="DQ786">
            <v>0</v>
          </cell>
          <cell r="DR786">
            <v>0</v>
          </cell>
          <cell r="DS786">
            <v>0</v>
          </cell>
          <cell r="DT786">
            <v>0</v>
          </cell>
          <cell r="DU786">
            <v>0</v>
          </cell>
          <cell r="DV786">
            <v>0</v>
          </cell>
          <cell r="DW786">
            <v>0</v>
          </cell>
          <cell r="DX786">
            <v>0</v>
          </cell>
          <cell r="DY786">
            <v>0</v>
          </cell>
          <cell r="DZ786">
            <v>0</v>
          </cell>
          <cell r="EA786">
            <v>0</v>
          </cell>
          <cell r="EB786">
            <v>0</v>
          </cell>
          <cell r="EC786">
            <v>0</v>
          </cell>
          <cell r="ED786">
            <v>0</v>
          </cell>
        </row>
        <row r="787">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0</v>
          </cell>
          <cell r="CB787">
            <v>0</v>
          </cell>
          <cell r="CC787">
            <v>0</v>
          </cell>
          <cell r="CD787">
            <v>0</v>
          </cell>
          <cell r="CE787">
            <v>0</v>
          </cell>
          <cell r="CF787">
            <v>0</v>
          </cell>
          <cell r="CG787">
            <v>0</v>
          </cell>
          <cell r="CH787">
            <v>0</v>
          </cell>
          <cell r="CI787">
            <v>0</v>
          </cell>
          <cell r="CJ787">
            <v>0</v>
          </cell>
          <cell r="CK787">
            <v>0</v>
          </cell>
          <cell r="CL787">
            <v>0</v>
          </cell>
          <cell r="CM787">
            <v>0</v>
          </cell>
          <cell r="CN787">
            <v>0</v>
          </cell>
          <cell r="CO787">
            <v>0</v>
          </cell>
          <cell r="CP787">
            <v>0</v>
          </cell>
          <cell r="CQ787">
            <v>0</v>
          </cell>
          <cell r="CR787">
            <v>0</v>
          </cell>
          <cell r="CS787">
            <v>0</v>
          </cell>
          <cell r="CT787">
            <v>0</v>
          </cell>
          <cell r="CU787">
            <v>0</v>
          </cell>
          <cell r="CV787">
            <v>0</v>
          </cell>
          <cell r="CW787">
            <v>0</v>
          </cell>
          <cell r="CX787">
            <v>0</v>
          </cell>
          <cell r="CY787">
            <v>0</v>
          </cell>
          <cell r="CZ787">
            <v>0</v>
          </cell>
          <cell r="DA787">
            <v>0</v>
          </cell>
          <cell r="DB787">
            <v>0</v>
          </cell>
          <cell r="DC787">
            <v>0</v>
          </cell>
          <cell r="DD787">
            <v>0</v>
          </cell>
          <cell r="DE787">
            <v>0</v>
          </cell>
          <cell r="DF787">
            <v>0</v>
          </cell>
          <cell r="DG787">
            <v>0</v>
          </cell>
          <cell r="DH787">
            <v>0</v>
          </cell>
          <cell r="DI787">
            <v>0</v>
          </cell>
          <cell r="DJ787">
            <v>0</v>
          </cell>
          <cell r="DK787">
            <v>0</v>
          </cell>
          <cell r="DL787">
            <v>0</v>
          </cell>
          <cell r="DM787">
            <v>0</v>
          </cell>
          <cell r="DN787">
            <v>0</v>
          </cell>
          <cell r="DO787">
            <v>0</v>
          </cell>
          <cell r="DP787">
            <v>0</v>
          </cell>
          <cell r="DQ787">
            <v>0</v>
          </cell>
          <cell r="DR787">
            <v>0</v>
          </cell>
          <cell r="DS787">
            <v>0</v>
          </cell>
          <cell r="DT787">
            <v>0</v>
          </cell>
          <cell r="DU787">
            <v>0</v>
          </cell>
          <cell r="DV787">
            <v>0</v>
          </cell>
          <cell r="DW787">
            <v>0</v>
          </cell>
          <cell r="DX787">
            <v>0</v>
          </cell>
          <cell r="DY787">
            <v>0</v>
          </cell>
          <cell r="DZ787">
            <v>0</v>
          </cell>
          <cell r="EA787">
            <v>0</v>
          </cell>
          <cell r="EB787">
            <v>0</v>
          </cell>
          <cell r="EC787">
            <v>0</v>
          </cell>
          <cell r="ED787">
            <v>0</v>
          </cell>
        </row>
        <row r="788">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0</v>
          </cell>
          <cell r="CB788">
            <v>0</v>
          </cell>
          <cell r="CC788">
            <v>0</v>
          </cell>
          <cell r="CD788">
            <v>0</v>
          </cell>
          <cell r="CE788">
            <v>0</v>
          </cell>
          <cell r="CF788">
            <v>0</v>
          </cell>
          <cell r="CG788">
            <v>0</v>
          </cell>
          <cell r="CH788">
            <v>0</v>
          </cell>
          <cell r="CI788">
            <v>0</v>
          </cell>
          <cell r="CJ788">
            <v>0</v>
          </cell>
          <cell r="CK788">
            <v>0</v>
          </cell>
          <cell r="CL788">
            <v>0</v>
          </cell>
          <cell r="CM788">
            <v>0</v>
          </cell>
          <cell r="CN788">
            <v>0</v>
          </cell>
          <cell r="CO788">
            <v>0</v>
          </cell>
          <cell r="CP788">
            <v>0</v>
          </cell>
          <cell r="CQ788">
            <v>0</v>
          </cell>
          <cell r="CR788">
            <v>0</v>
          </cell>
          <cell r="CS788">
            <v>0</v>
          </cell>
          <cell r="CT788">
            <v>0</v>
          </cell>
          <cell r="CU788">
            <v>0</v>
          </cell>
          <cell r="CV788">
            <v>0</v>
          </cell>
          <cell r="CW788">
            <v>0</v>
          </cell>
          <cell r="CX788">
            <v>0</v>
          </cell>
          <cell r="CY788">
            <v>0</v>
          </cell>
          <cell r="CZ788">
            <v>0</v>
          </cell>
          <cell r="DA788">
            <v>0</v>
          </cell>
          <cell r="DB788">
            <v>0</v>
          </cell>
          <cell r="DC788">
            <v>0</v>
          </cell>
          <cell r="DD788">
            <v>0</v>
          </cell>
          <cell r="DE788">
            <v>0</v>
          </cell>
          <cell r="DF788">
            <v>0</v>
          </cell>
          <cell r="DG788">
            <v>0</v>
          </cell>
          <cell r="DH788">
            <v>0</v>
          </cell>
          <cell r="DI788">
            <v>0</v>
          </cell>
          <cell r="DJ788">
            <v>0</v>
          </cell>
          <cell r="DK788">
            <v>0</v>
          </cell>
          <cell r="DL788">
            <v>0</v>
          </cell>
          <cell r="DM788">
            <v>0</v>
          </cell>
          <cell r="DN788">
            <v>0</v>
          </cell>
          <cell r="DO788">
            <v>0</v>
          </cell>
          <cell r="DP788">
            <v>0</v>
          </cell>
          <cell r="DQ788">
            <v>0</v>
          </cell>
          <cell r="DR788">
            <v>0</v>
          </cell>
          <cell r="DS788">
            <v>0</v>
          </cell>
          <cell r="DT788">
            <v>0</v>
          </cell>
          <cell r="DU788">
            <v>0</v>
          </cell>
          <cell r="DV788">
            <v>0</v>
          </cell>
          <cell r="DW788">
            <v>0</v>
          </cell>
          <cell r="DX788">
            <v>0</v>
          </cell>
          <cell r="DY788">
            <v>0</v>
          </cell>
          <cell r="DZ788">
            <v>0</v>
          </cell>
          <cell r="EA788">
            <v>0</v>
          </cell>
          <cell r="EB788">
            <v>0</v>
          </cell>
          <cell r="EC788">
            <v>0</v>
          </cell>
          <cell r="ED788">
            <v>0</v>
          </cell>
        </row>
        <row r="789">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0</v>
          </cell>
          <cell r="CB789">
            <v>0</v>
          </cell>
          <cell r="CC789">
            <v>0</v>
          </cell>
          <cell r="CD789">
            <v>0</v>
          </cell>
          <cell r="CE789">
            <v>0</v>
          </cell>
          <cell r="CF789">
            <v>0</v>
          </cell>
          <cell r="CG789">
            <v>0</v>
          </cell>
          <cell r="CH789">
            <v>0</v>
          </cell>
          <cell r="CI789">
            <v>0</v>
          </cell>
          <cell r="CJ789">
            <v>0</v>
          </cell>
          <cell r="CK789">
            <v>0</v>
          </cell>
          <cell r="CL789">
            <v>0</v>
          </cell>
          <cell r="CM789">
            <v>0</v>
          </cell>
          <cell r="CN789">
            <v>0</v>
          </cell>
          <cell r="CO789">
            <v>0</v>
          </cell>
          <cell r="CP789">
            <v>0</v>
          </cell>
          <cell r="CQ789">
            <v>0</v>
          </cell>
          <cell r="CR789">
            <v>0</v>
          </cell>
          <cell r="CS789">
            <v>0</v>
          </cell>
          <cell r="CT789">
            <v>0</v>
          </cell>
          <cell r="CU789">
            <v>0</v>
          </cell>
          <cell r="CV789">
            <v>0</v>
          </cell>
          <cell r="CW789">
            <v>0</v>
          </cell>
          <cell r="CX789">
            <v>0</v>
          </cell>
          <cell r="CY789">
            <v>0</v>
          </cell>
          <cell r="CZ789">
            <v>0</v>
          </cell>
          <cell r="DA789">
            <v>0</v>
          </cell>
          <cell r="DB789">
            <v>0</v>
          </cell>
          <cell r="DC789">
            <v>0</v>
          </cell>
          <cell r="DD789">
            <v>0</v>
          </cell>
          <cell r="DE789">
            <v>0</v>
          </cell>
          <cell r="DF789">
            <v>0</v>
          </cell>
          <cell r="DG789">
            <v>0</v>
          </cell>
          <cell r="DH789">
            <v>0</v>
          </cell>
          <cell r="DI789">
            <v>0</v>
          </cell>
          <cell r="DJ789">
            <v>0</v>
          </cell>
          <cell r="DK789">
            <v>0</v>
          </cell>
          <cell r="DL789">
            <v>0</v>
          </cell>
          <cell r="DM789">
            <v>0</v>
          </cell>
          <cell r="DN789">
            <v>0</v>
          </cell>
          <cell r="DO789">
            <v>0</v>
          </cell>
          <cell r="DP789">
            <v>0</v>
          </cell>
          <cell r="DQ789">
            <v>0</v>
          </cell>
          <cell r="DR789">
            <v>0</v>
          </cell>
          <cell r="DS789">
            <v>0</v>
          </cell>
          <cell r="DT789">
            <v>0</v>
          </cell>
          <cell r="DU789">
            <v>0</v>
          </cell>
          <cell r="DV789">
            <v>0</v>
          </cell>
          <cell r="DW789">
            <v>0</v>
          </cell>
          <cell r="DX789">
            <v>0</v>
          </cell>
          <cell r="DY789">
            <v>0</v>
          </cell>
          <cell r="DZ789">
            <v>0</v>
          </cell>
          <cell r="EA789">
            <v>0</v>
          </cell>
          <cell r="EB789">
            <v>0</v>
          </cell>
          <cell r="EC789">
            <v>0</v>
          </cell>
          <cell r="ED789">
            <v>0</v>
          </cell>
        </row>
        <row r="790">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0</v>
          </cell>
          <cell r="CB790">
            <v>0</v>
          </cell>
          <cell r="CC790">
            <v>0</v>
          </cell>
          <cell r="CD790">
            <v>0</v>
          </cell>
          <cell r="CE790">
            <v>0</v>
          </cell>
          <cell r="CF790">
            <v>0</v>
          </cell>
          <cell r="CG790">
            <v>0</v>
          </cell>
          <cell r="CH790">
            <v>0</v>
          </cell>
          <cell r="CI790">
            <v>0</v>
          </cell>
          <cell r="CJ790">
            <v>0</v>
          </cell>
          <cell r="CK790">
            <v>0</v>
          </cell>
          <cell r="CL790">
            <v>0</v>
          </cell>
          <cell r="CM790">
            <v>0</v>
          </cell>
          <cell r="CN790">
            <v>0</v>
          </cell>
          <cell r="CO790">
            <v>0</v>
          </cell>
          <cell r="CP790">
            <v>0</v>
          </cell>
          <cell r="CQ790">
            <v>0</v>
          </cell>
          <cell r="CR790">
            <v>0</v>
          </cell>
          <cell r="CS790">
            <v>0</v>
          </cell>
          <cell r="CT790">
            <v>0</v>
          </cell>
          <cell r="CU790">
            <v>0</v>
          </cell>
          <cell r="CV790">
            <v>0</v>
          </cell>
          <cell r="CW790">
            <v>0</v>
          </cell>
          <cell r="CX790">
            <v>0</v>
          </cell>
          <cell r="CY790">
            <v>0</v>
          </cell>
          <cell r="CZ790">
            <v>0</v>
          </cell>
          <cell r="DA790">
            <v>0</v>
          </cell>
          <cell r="DB790">
            <v>0</v>
          </cell>
          <cell r="DC790">
            <v>0</v>
          </cell>
          <cell r="DD790">
            <v>0</v>
          </cell>
          <cell r="DE790">
            <v>0</v>
          </cell>
          <cell r="DF790">
            <v>0</v>
          </cell>
          <cell r="DG790">
            <v>0</v>
          </cell>
          <cell r="DH790">
            <v>0</v>
          </cell>
          <cell r="DI790">
            <v>0</v>
          </cell>
          <cell r="DJ790">
            <v>0</v>
          </cell>
          <cell r="DK790">
            <v>0</v>
          </cell>
          <cell r="DL790">
            <v>0</v>
          </cell>
          <cell r="DM790">
            <v>0</v>
          </cell>
          <cell r="DN790">
            <v>0</v>
          </cell>
          <cell r="DO790">
            <v>0</v>
          </cell>
          <cell r="DP790">
            <v>0</v>
          </cell>
          <cell r="DQ790">
            <v>0</v>
          </cell>
          <cell r="DR790">
            <v>0</v>
          </cell>
          <cell r="DS790">
            <v>0</v>
          </cell>
          <cell r="DT790">
            <v>0</v>
          </cell>
          <cell r="DU790">
            <v>0</v>
          </cell>
          <cell r="DV790">
            <v>0</v>
          </cell>
          <cell r="DW790">
            <v>0</v>
          </cell>
          <cell r="DX790">
            <v>0</v>
          </cell>
          <cell r="DY790">
            <v>0</v>
          </cell>
          <cell r="DZ790">
            <v>0</v>
          </cell>
          <cell r="EA790">
            <v>0</v>
          </cell>
          <cell r="EB790">
            <v>0</v>
          </cell>
          <cell r="EC790">
            <v>0</v>
          </cell>
          <cell r="ED790">
            <v>0</v>
          </cell>
        </row>
        <row r="791">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0</v>
          </cell>
          <cell r="CB791">
            <v>0</v>
          </cell>
          <cell r="CC791">
            <v>0</v>
          </cell>
          <cell r="CD791">
            <v>0</v>
          </cell>
          <cell r="CE791">
            <v>0</v>
          </cell>
          <cell r="CF791">
            <v>0</v>
          </cell>
          <cell r="CG791">
            <v>0</v>
          </cell>
          <cell r="CH791">
            <v>0</v>
          </cell>
          <cell r="CI791">
            <v>0</v>
          </cell>
          <cell r="CJ791">
            <v>0</v>
          </cell>
          <cell r="CK791">
            <v>0</v>
          </cell>
          <cell r="CL791">
            <v>0</v>
          </cell>
          <cell r="CM791">
            <v>0</v>
          </cell>
          <cell r="CN791">
            <v>0</v>
          </cell>
          <cell r="CO791">
            <v>0</v>
          </cell>
          <cell r="CP791">
            <v>0</v>
          </cell>
          <cell r="CQ791">
            <v>0</v>
          </cell>
          <cell r="CR791">
            <v>0</v>
          </cell>
          <cell r="CS791">
            <v>0</v>
          </cell>
          <cell r="CT791">
            <v>0</v>
          </cell>
          <cell r="CU791">
            <v>0</v>
          </cell>
          <cell r="CV791">
            <v>0</v>
          </cell>
          <cell r="CW791">
            <v>0</v>
          </cell>
          <cell r="CX791">
            <v>0</v>
          </cell>
          <cell r="CY791">
            <v>0</v>
          </cell>
          <cell r="CZ791">
            <v>0</v>
          </cell>
          <cell r="DA791">
            <v>0</v>
          </cell>
          <cell r="DB791">
            <v>0</v>
          </cell>
          <cell r="DC791">
            <v>0</v>
          </cell>
          <cell r="DD791">
            <v>0</v>
          </cell>
          <cell r="DE791">
            <v>0</v>
          </cell>
          <cell r="DF791">
            <v>0</v>
          </cell>
          <cell r="DG791">
            <v>0</v>
          </cell>
          <cell r="DH791">
            <v>0</v>
          </cell>
          <cell r="DI791">
            <v>0</v>
          </cell>
          <cell r="DJ791">
            <v>0</v>
          </cell>
          <cell r="DK791">
            <v>0</v>
          </cell>
          <cell r="DL791">
            <v>0</v>
          </cell>
          <cell r="DM791">
            <v>0</v>
          </cell>
          <cell r="DN791">
            <v>0</v>
          </cell>
          <cell r="DO791">
            <v>0</v>
          </cell>
          <cell r="DP791">
            <v>0</v>
          </cell>
          <cell r="DQ791">
            <v>0</v>
          </cell>
          <cell r="DR791">
            <v>0</v>
          </cell>
          <cell r="DS791">
            <v>0</v>
          </cell>
          <cell r="DT791">
            <v>0</v>
          </cell>
          <cell r="DU791">
            <v>0</v>
          </cell>
          <cell r="DV791">
            <v>0</v>
          </cell>
          <cell r="DW791">
            <v>0</v>
          </cell>
          <cell r="DX791">
            <v>0</v>
          </cell>
          <cell r="DY791">
            <v>0</v>
          </cell>
          <cell r="DZ791">
            <v>0</v>
          </cell>
          <cell r="EA791">
            <v>0</v>
          </cell>
          <cell r="EB791">
            <v>0</v>
          </cell>
          <cell r="EC791">
            <v>0</v>
          </cell>
          <cell r="ED791">
            <v>0</v>
          </cell>
        </row>
        <row r="792">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0</v>
          </cell>
          <cell r="CB792">
            <v>0</v>
          </cell>
          <cell r="CC792">
            <v>0</v>
          </cell>
          <cell r="CD792">
            <v>0</v>
          </cell>
          <cell r="CE792">
            <v>0</v>
          </cell>
          <cell r="CF792">
            <v>0</v>
          </cell>
          <cell r="CG792">
            <v>0</v>
          </cell>
          <cell r="CH792">
            <v>0</v>
          </cell>
          <cell r="CI792">
            <v>0</v>
          </cell>
          <cell r="CJ792">
            <v>0</v>
          </cell>
          <cell r="CK792">
            <v>0</v>
          </cell>
          <cell r="CL792">
            <v>0</v>
          </cell>
          <cell r="CM792">
            <v>0</v>
          </cell>
          <cell r="CN792">
            <v>0</v>
          </cell>
          <cell r="CO792">
            <v>0</v>
          </cell>
          <cell r="CP792">
            <v>0</v>
          </cell>
          <cell r="CQ792">
            <v>0</v>
          </cell>
          <cell r="CR792">
            <v>0</v>
          </cell>
          <cell r="CS792">
            <v>0</v>
          </cell>
          <cell r="CT792">
            <v>0</v>
          </cell>
          <cell r="CU792">
            <v>0</v>
          </cell>
          <cell r="CV792">
            <v>0</v>
          </cell>
          <cell r="CW792">
            <v>0</v>
          </cell>
          <cell r="CX792">
            <v>0</v>
          </cell>
          <cell r="CY792">
            <v>0</v>
          </cell>
          <cell r="CZ792">
            <v>0</v>
          </cell>
          <cell r="DA792">
            <v>0</v>
          </cell>
          <cell r="DB792">
            <v>0</v>
          </cell>
          <cell r="DC792">
            <v>0</v>
          </cell>
          <cell r="DD792">
            <v>0</v>
          </cell>
          <cell r="DE792">
            <v>0</v>
          </cell>
          <cell r="DF792">
            <v>0</v>
          </cell>
          <cell r="DG792">
            <v>0</v>
          </cell>
          <cell r="DH792">
            <v>0</v>
          </cell>
          <cell r="DI792">
            <v>0</v>
          </cell>
          <cell r="DJ792">
            <v>0</v>
          </cell>
          <cell r="DK792">
            <v>0</v>
          </cell>
          <cell r="DL792">
            <v>0</v>
          </cell>
          <cell r="DM792">
            <v>0</v>
          </cell>
          <cell r="DN792">
            <v>0</v>
          </cell>
          <cell r="DO792">
            <v>0</v>
          </cell>
          <cell r="DP792">
            <v>0</v>
          </cell>
          <cell r="DQ792">
            <v>0</v>
          </cell>
          <cell r="DR792">
            <v>0</v>
          </cell>
          <cell r="DS792">
            <v>0</v>
          </cell>
          <cell r="DT792">
            <v>0</v>
          </cell>
          <cell r="DU792">
            <v>0</v>
          </cell>
          <cell r="DV792">
            <v>0</v>
          </cell>
          <cell r="DW792">
            <v>0</v>
          </cell>
          <cell r="DX792">
            <v>0</v>
          </cell>
          <cell r="DY792">
            <v>0</v>
          </cell>
          <cell r="DZ792">
            <v>0</v>
          </cell>
          <cell r="EA792">
            <v>0</v>
          </cell>
          <cell r="EB792">
            <v>0</v>
          </cell>
          <cell r="EC792">
            <v>0</v>
          </cell>
          <cell r="ED792">
            <v>0</v>
          </cell>
        </row>
        <row r="793">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0</v>
          </cell>
          <cell r="CB793">
            <v>0</v>
          </cell>
          <cell r="CC793">
            <v>0</v>
          </cell>
          <cell r="CD793">
            <v>0</v>
          </cell>
          <cell r="CE793">
            <v>0</v>
          </cell>
          <cell r="CF793">
            <v>0</v>
          </cell>
          <cell r="CG793">
            <v>0</v>
          </cell>
          <cell r="CH793">
            <v>0</v>
          </cell>
          <cell r="CI793">
            <v>0</v>
          </cell>
          <cell r="CJ793">
            <v>0</v>
          </cell>
          <cell r="CK793">
            <v>0</v>
          </cell>
          <cell r="CL793">
            <v>0</v>
          </cell>
          <cell r="CM793">
            <v>0</v>
          </cell>
          <cell r="CN793">
            <v>0</v>
          </cell>
          <cell r="CO793">
            <v>0</v>
          </cell>
          <cell r="CP793">
            <v>0</v>
          </cell>
          <cell r="CQ793">
            <v>0</v>
          </cell>
          <cell r="CR793">
            <v>0</v>
          </cell>
          <cell r="CS793">
            <v>0</v>
          </cell>
          <cell r="CT793">
            <v>0</v>
          </cell>
          <cell r="CU793">
            <v>0</v>
          </cell>
          <cell r="CV793">
            <v>0</v>
          </cell>
          <cell r="CW793">
            <v>0</v>
          </cell>
          <cell r="CX793">
            <v>0</v>
          </cell>
          <cell r="CY793">
            <v>0</v>
          </cell>
          <cell r="CZ793">
            <v>0</v>
          </cell>
          <cell r="DA793">
            <v>0</v>
          </cell>
          <cell r="DB793">
            <v>0</v>
          </cell>
          <cell r="DC793">
            <v>0</v>
          </cell>
          <cell r="DD793">
            <v>0</v>
          </cell>
          <cell r="DE793">
            <v>0</v>
          </cell>
          <cell r="DF793">
            <v>0</v>
          </cell>
          <cell r="DG793">
            <v>0</v>
          </cell>
          <cell r="DH793">
            <v>0</v>
          </cell>
          <cell r="DI793">
            <v>0</v>
          </cell>
          <cell r="DJ793">
            <v>0</v>
          </cell>
          <cell r="DK793">
            <v>0</v>
          </cell>
          <cell r="DL793">
            <v>0</v>
          </cell>
          <cell r="DM793">
            <v>0</v>
          </cell>
          <cell r="DN793">
            <v>0</v>
          </cell>
          <cell r="DO793">
            <v>0</v>
          </cell>
          <cell r="DP793">
            <v>0</v>
          </cell>
          <cell r="DQ793">
            <v>0</v>
          </cell>
          <cell r="DR793">
            <v>0</v>
          </cell>
          <cell r="DS793">
            <v>0</v>
          </cell>
          <cell r="DT793">
            <v>0</v>
          </cell>
          <cell r="DU793">
            <v>0</v>
          </cell>
          <cell r="DV793">
            <v>0</v>
          </cell>
          <cell r="DW793">
            <v>0</v>
          </cell>
          <cell r="DX793">
            <v>0</v>
          </cell>
          <cell r="DY793">
            <v>0</v>
          </cell>
          <cell r="DZ793">
            <v>0</v>
          </cell>
          <cell r="EA793">
            <v>0</v>
          </cell>
          <cell r="EB793">
            <v>0</v>
          </cell>
          <cell r="EC793">
            <v>0</v>
          </cell>
          <cell r="ED793">
            <v>0</v>
          </cell>
        </row>
        <row r="794">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0</v>
          </cell>
          <cell r="CB794">
            <v>0</v>
          </cell>
          <cell r="CC794">
            <v>0</v>
          </cell>
          <cell r="CD794">
            <v>0</v>
          </cell>
          <cell r="CE794">
            <v>0</v>
          </cell>
          <cell r="CF794">
            <v>0</v>
          </cell>
          <cell r="CG794">
            <v>0</v>
          </cell>
          <cell r="CH794">
            <v>0</v>
          </cell>
          <cell r="CI794">
            <v>0</v>
          </cell>
          <cell r="CJ794">
            <v>0</v>
          </cell>
          <cell r="CK794">
            <v>0</v>
          </cell>
          <cell r="CL794">
            <v>0</v>
          </cell>
          <cell r="CM794">
            <v>0</v>
          </cell>
          <cell r="CN794">
            <v>0</v>
          </cell>
          <cell r="CO794">
            <v>0</v>
          </cell>
          <cell r="CP794">
            <v>0</v>
          </cell>
          <cell r="CQ794">
            <v>0</v>
          </cell>
          <cell r="CR794">
            <v>0</v>
          </cell>
          <cell r="CS794">
            <v>0</v>
          </cell>
          <cell r="CT794">
            <v>0</v>
          </cell>
          <cell r="CU794">
            <v>0</v>
          </cell>
          <cell r="CV794">
            <v>0</v>
          </cell>
          <cell r="CW794">
            <v>0</v>
          </cell>
          <cell r="CX794">
            <v>0</v>
          </cell>
          <cell r="CY794">
            <v>0</v>
          </cell>
          <cell r="CZ794">
            <v>0</v>
          </cell>
          <cell r="DA794">
            <v>0</v>
          </cell>
          <cell r="DB794">
            <v>0</v>
          </cell>
          <cell r="DC794">
            <v>0</v>
          </cell>
          <cell r="DD794">
            <v>0</v>
          </cell>
          <cell r="DE794">
            <v>0</v>
          </cell>
          <cell r="DF794">
            <v>0</v>
          </cell>
          <cell r="DG794">
            <v>0</v>
          </cell>
          <cell r="DH794">
            <v>0</v>
          </cell>
          <cell r="DI794">
            <v>0</v>
          </cell>
          <cell r="DJ794">
            <v>0</v>
          </cell>
          <cell r="DK794">
            <v>0</v>
          </cell>
          <cell r="DL794">
            <v>0</v>
          </cell>
          <cell r="DM794">
            <v>0</v>
          </cell>
          <cell r="DN794">
            <v>0</v>
          </cell>
          <cell r="DO794">
            <v>0</v>
          </cell>
          <cell r="DP794">
            <v>0</v>
          </cell>
          <cell r="DQ794">
            <v>0</v>
          </cell>
          <cell r="DR794">
            <v>0</v>
          </cell>
          <cell r="DS794">
            <v>0</v>
          </cell>
          <cell r="DT794">
            <v>0</v>
          </cell>
          <cell r="DU794">
            <v>0</v>
          </cell>
          <cell r="DV794">
            <v>0</v>
          </cell>
          <cell r="DW794">
            <v>0</v>
          </cell>
          <cell r="DX794">
            <v>0</v>
          </cell>
          <cell r="DY794">
            <v>0</v>
          </cell>
          <cell r="DZ794">
            <v>0</v>
          </cell>
          <cell r="EA794">
            <v>0</v>
          </cell>
          <cell r="EB794">
            <v>0</v>
          </cell>
          <cell r="EC794">
            <v>0</v>
          </cell>
          <cell r="ED794">
            <v>0</v>
          </cell>
        </row>
        <row r="795">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0</v>
          </cell>
          <cell r="CB795">
            <v>0</v>
          </cell>
          <cell r="CC795">
            <v>0</v>
          </cell>
          <cell r="CD795">
            <v>0</v>
          </cell>
          <cell r="CE795">
            <v>0</v>
          </cell>
          <cell r="CF795">
            <v>0</v>
          </cell>
          <cell r="CG795">
            <v>0</v>
          </cell>
          <cell r="CH795">
            <v>0</v>
          </cell>
          <cell r="CI795">
            <v>0</v>
          </cell>
          <cell r="CJ795">
            <v>0</v>
          </cell>
          <cell r="CK795">
            <v>0</v>
          </cell>
          <cell r="CL795">
            <v>0</v>
          </cell>
          <cell r="CM795">
            <v>0</v>
          </cell>
          <cell r="CN795">
            <v>0</v>
          </cell>
          <cell r="CO795">
            <v>0</v>
          </cell>
          <cell r="CP795">
            <v>0</v>
          </cell>
          <cell r="CQ795">
            <v>0</v>
          </cell>
          <cell r="CR795">
            <v>0</v>
          </cell>
          <cell r="CS795">
            <v>0</v>
          </cell>
          <cell r="CT795">
            <v>0</v>
          </cell>
          <cell r="CU795">
            <v>0</v>
          </cell>
          <cell r="CV795">
            <v>0</v>
          </cell>
          <cell r="CW795">
            <v>0</v>
          </cell>
          <cell r="CX795">
            <v>0</v>
          </cell>
          <cell r="CY795">
            <v>0</v>
          </cell>
          <cell r="CZ795">
            <v>0</v>
          </cell>
          <cell r="DA795">
            <v>0</v>
          </cell>
          <cell r="DB795">
            <v>0</v>
          </cell>
          <cell r="DC795">
            <v>0</v>
          </cell>
          <cell r="DD795">
            <v>0</v>
          </cell>
          <cell r="DE795">
            <v>0</v>
          </cell>
          <cell r="DF795">
            <v>0</v>
          </cell>
          <cell r="DG795">
            <v>0</v>
          </cell>
          <cell r="DH795">
            <v>0</v>
          </cell>
          <cell r="DI795">
            <v>0</v>
          </cell>
          <cell r="DJ795">
            <v>0</v>
          </cell>
          <cell r="DK795">
            <v>0</v>
          </cell>
          <cell r="DL795">
            <v>0</v>
          </cell>
          <cell r="DM795">
            <v>0</v>
          </cell>
          <cell r="DN795">
            <v>0</v>
          </cell>
          <cell r="DO795">
            <v>0</v>
          </cell>
          <cell r="DP795">
            <v>0</v>
          </cell>
          <cell r="DQ795">
            <v>0</v>
          </cell>
          <cell r="DR795">
            <v>0</v>
          </cell>
          <cell r="DS795">
            <v>0</v>
          </cell>
          <cell r="DT795">
            <v>0</v>
          </cell>
          <cell r="DU795">
            <v>0</v>
          </cell>
          <cell r="DV795">
            <v>0</v>
          </cell>
          <cell r="DW795">
            <v>0</v>
          </cell>
          <cell r="DX795">
            <v>0</v>
          </cell>
          <cell r="DY795">
            <v>0</v>
          </cell>
          <cell r="DZ795">
            <v>0</v>
          </cell>
          <cell r="EA795">
            <v>0</v>
          </cell>
          <cell r="EB795">
            <v>0</v>
          </cell>
          <cell r="EC795">
            <v>0</v>
          </cell>
          <cell r="ED795">
            <v>0</v>
          </cell>
        </row>
        <row r="796">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0</v>
          </cell>
          <cell r="CB796">
            <v>0</v>
          </cell>
          <cell r="CC796">
            <v>0</v>
          </cell>
          <cell r="CD796">
            <v>0</v>
          </cell>
          <cell r="CE796">
            <v>0</v>
          </cell>
          <cell r="CF796">
            <v>0</v>
          </cell>
          <cell r="CG796">
            <v>0</v>
          </cell>
          <cell r="CH796">
            <v>0</v>
          </cell>
          <cell r="CI796">
            <v>0</v>
          </cell>
          <cell r="CJ796">
            <v>0</v>
          </cell>
          <cell r="CK796">
            <v>0</v>
          </cell>
          <cell r="CL796">
            <v>0</v>
          </cell>
          <cell r="CM796">
            <v>0</v>
          </cell>
          <cell r="CN796">
            <v>0</v>
          </cell>
          <cell r="CO796">
            <v>0</v>
          </cell>
          <cell r="CP796">
            <v>0</v>
          </cell>
          <cell r="CQ796">
            <v>0</v>
          </cell>
          <cell r="CR796">
            <v>0</v>
          </cell>
          <cell r="CS796">
            <v>0</v>
          </cell>
          <cell r="CT796">
            <v>0</v>
          </cell>
          <cell r="CU796">
            <v>0</v>
          </cell>
          <cell r="CV796">
            <v>0</v>
          </cell>
          <cell r="CW796">
            <v>0</v>
          </cell>
          <cell r="CX796">
            <v>0</v>
          </cell>
          <cell r="CY796">
            <v>0</v>
          </cell>
          <cell r="CZ796">
            <v>0</v>
          </cell>
          <cell r="DA796">
            <v>0</v>
          </cell>
          <cell r="DB796">
            <v>0</v>
          </cell>
          <cell r="DC796">
            <v>0</v>
          </cell>
          <cell r="DD796">
            <v>0</v>
          </cell>
          <cell r="DE796">
            <v>0</v>
          </cell>
          <cell r="DF796">
            <v>0</v>
          </cell>
          <cell r="DG796">
            <v>0</v>
          </cell>
          <cell r="DH796">
            <v>0</v>
          </cell>
          <cell r="DI796">
            <v>0</v>
          </cell>
          <cell r="DJ796">
            <v>0</v>
          </cell>
          <cell r="DK796">
            <v>0</v>
          </cell>
          <cell r="DL796">
            <v>0</v>
          </cell>
          <cell r="DM796">
            <v>0</v>
          </cell>
          <cell r="DN796">
            <v>0</v>
          </cell>
          <cell r="DO796">
            <v>0</v>
          </cell>
          <cell r="DP796">
            <v>0</v>
          </cell>
          <cell r="DQ796">
            <v>0</v>
          </cell>
          <cell r="DR796">
            <v>0</v>
          </cell>
          <cell r="DS796">
            <v>0</v>
          </cell>
          <cell r="DT796">
            <v>0</v>
          </cell>
          <cell r="DU796">
            <v>0</v>
          </cell>
          <cell r="DV796">
            <v>0</v>
          </cell>
          <cell r="DW796">
            <v>0</v>
          </cell>
          <cell r="DX796">
            <v>0</v>
          </cell>
          <cell r="DY796">
            <v>0</v>
          </cell>
          <cell r="DZ796">
            <v>0</v>
          </cell>
          <cell r="EA796">
            <v>0</v>
          </cell>
          <cell r="EB796">
            <v>0</v>
          </cell>
          <cell r="EC796">
            <v>0</v>
          </cell>
          <cell r="ED796">
            <v>0</v>
          </cell>
        </row>
        <row r="797">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0</v>
          </cell>
          <cell r="CB797">
            <v>0</v>
          </cell>
          <cell r="CC797">
            <v>0</v>
          </cell>
          <cell r="CD797">
            <v>0</v>
          </cell>
          <cell r="CE797">
            <v>0</v>
          </cell>
          <cell r="CF797">
            <v>0</v>
          </cell>
          <cell r="CG797">
            <v>0</v>
          </cell>
          <cell r="CH797">
            <v>0</v>
          </cell>
          <cell r="CI797">
            <v>0</v>
          </cell>
          <cell r="CJ797">
            <v>0</v>
          </cell>
          <cell r="CK797">
            <v>0</v>
          </cell>
          <cell r="CL797">
            <v>0</v>
          </cell>
          <cell r="CM797">
            <v>0</v>
          </cell>
          <cell r="CN797">
            <v>0</v>
          </cell>
          <cell r="CO797">
            <v>0</v>
          </cell>
          <cell r="CP797">
            <v>0</v>
          </cell>
          <cell r="CQ797">
            <v>0</v>
          </cell>
          <cell r="CR797">
            <v>0</v>
          </cell>
          <cell r="CS797">
            <v>0</v>
          </cell>
          <cell r="CT797">
            <v>0</v>
          </cell>
          <cell r="CU797">
            <v>0</v>
          </cell>
          <cell r="CV797">
            <v>0</v>
          </cell>
          <cell r="CW797">
            <v>0</v>
          </cell>
          <cell r="CX797">
            <v>0</v>
          </cell>
          <cell r="CY797">
            <v>0</v>
          </cell>
          <cell r="CZ797">
            <v>0</v>
          </cell>
          <cell r="DA797">
            <v>0</v>
          </cell>
          <cell r="DB797">
            <v>0</v>
          </cell>
          <cell r="DC797">
            <v>0</v>
          </cell>
          <cell r="DD797">
            <v>0</v>
          </cell>
          <cell r="DE797">
            <v>0</v>
          </cell>
          <cell r="DF797">
            <v>0</v>
          </cell>
          <cell r="DG797">
            <v>0</v>
          </cell>
          <cell r="DH797">
            <v>0</v>
          </cell>
          <cell r="DI797">
            <v>0</v>
          </cell>
          <cell r="DJ797">
            <v>0</v>
          </cell>
          <cell r="DK797">
            <v>0</v>
          </cell>
          <cell r="DL797">
            <v>0</v>
          </cell>
          <cell r="DM797">
            <v>0</v>
          </cell>
          <cell r="DN797">
            <v>0</v>
          </cell>
          <cell r="DO797">
            <v>0</v>
          </cell>
          <cell r="DP797">
            <v>0</v>
          </cell>
          <cell r="DQ797">
            <v>0</v>
          </cell>
          <cell r="DR797">
            <v>0</v>
          </cell>
          <cell r="DS797">
            <v>0</v>
          </cell>
          <cell r="DT797">
            <v>0</v>
          </cell>
          <cell r="DU797">
            <v>0</v>
          </cell>
          <cell r="DV797">
            <v>0</v>
          </cell>
          <cell r="DW797">
            <v>0</v>
          </cell>
          <cell r="DX797">
            <v>0</v>
          </cell>
          <cell r="DY797">
            <v>0</v>
          </cell>
          <cell r="DZ797">
            <v>0</v>
          </cell>
          <cell r="EA797">
            <v>0</v>
          </cell>
          <cell r="EB797">
            <v>0</v>
          </cell>
          <cell r="EC797">
            <v>0</v>
          </cell>
          <cell r="ED797">
            <v>0</v>
          </cell>
        </row>
        <row r="798">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0</v>
          </cell>
          <cell r="CB798">
            <v>0</v>
          </cell>
          <cell r="CC798">
            <v>0</v>
          </cell>
          <cell r="CD798">
            <v>0</v>
          </cell>
          <cell r="CE798">
            <v>0</v>
          </cell>
          <cell r="CF798">
            <v>0</v>
          </cell>
          <cell r="CG798">
            <v>0</v>
          </cell>
          <cell r="CH798">
            <v>0</v>
          </cell>
          <cell r="CI798">
            <v>0</v>
          </cell>
          <cell r="CJ798">
            <v>0</v>
          </cell>
          <cell r="CK798">
            <v>0</v>
          </cell>
          <cell r="CL798">
            <v>0</v>
          </cell>
          <cell r="CM798">
            <v>0</v>
          </cell>
          <cell r="CN798">
            <v>0</v>
          </cell>
          <cell r="CO798">
            <v>0</v>
          </cell>
          <cell r="CP798">
            <v>0</v>
          </cell>
          <cell r="CQ798">
            <v>0</v>
          </cell>
          <cell r="CR798">
            <v>0</v>
          </cell>
          <cell r="CS798">
            <v>0</v>
          </cell>
          <cell r="CT798">
            <v>0</v>
          </cell>
          <cell r="CU798">
            <v>0</v>
          </cell>
          <cell r="CV798">
            <v>0</v>
          </cell>
          <cell r="CW798">
            <v>0</v>
          </cell>
          <cell r="CX798">
            <v>0</v>
          </cell>
          <cell r="CY798">
            <v>0</v>
          </cell>
          <cell r="CZ798">
            <v>0</v>
          </cell>
          <cell r="DA798">
            <v>0</v>
          </cell>
          <cell r="DB798">
            <v>0</v>
          </cell>
          <cell r="DC798">
            <v>0</v>
          </cell>
          <cell r="DD798">
            <v>0</v>
          </cell>
          <cell r="DE798">
            <v>0</v>
          </cell>
          <cell r="DF798">
            <v>0</v>
          </cell>
          <cell r="DG798">
            <v>0</v>
          </cell>
          <cell r="DH798">
            <v>0</v>
          </cell>
          <cell r="DI798">
            <v>0</v>
          </cell>
          <cell r="DJ798">
            <v>0</v>
          </cell>
          <cell r="DK798">
            <v>0</v>
          </cell>
          <cell r="DL798">
            <v>0</v>
          </cell>
          <cell r="DM798">
            <v>0</v>
          </cell>
          <cell r="DN798">
            <v>0</v>
          </cell>
          <cell r="DO798">
            <v>0</v>
          </cell>
          <cell r="DP798">
            <v>0</v>
          </cell>
          <cell r="DQ798">
            <v>0</v>
          </cell>
          <cell r="DR798">
            <v>0</v>
          </cell>
          <cell r="DS798">
            <v>0</v>
          </cell>
          <cell r="DT798">
            <v>0</v>
          </cell>
          <cell r="DU798">
            <v>0</v>
          </cell>
          <cell r="DV798">
            <v>0</v>
          </cell>
          <cell r="DW798">
            <v>0</v>
          </cell>
          <cell r="DX798">
            <v>0</v>
          </cell>
          <cell r="DY798">
            <v>0</v>
          </cell>
          <cell r="DZ798">
            <v>0</v>
          </cell>
          <cell r="EA798">
            <v>0</v>
          </cell>
          <cell r="EB798">
            <v>0</v>
          </cell>
          <cell r="EC798">
            <v>0</v>
          </cell>
          <cell r="ED798">
            <v>0</v>
          </cell>
        </row>
        <row r="799">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0</v>
          </cell>
          <cell r="CB799">
            <v>0</v>
          </cell>
          <cell r="CC799">
            <v>0</v>
          </cell>
          <cell r="CD799">
            <v>0</v>
          </cell>
          <cell r="CE799">
            <v>0</v>
          </cell>
          <cell r="CF799">
            <v>0</v>
          </cell>
          <cell r="CG799">
            <v>0</v>
          </cell>
          <cell r="CH799">
            <v>0</v>
          </cell>
          <cell r="CI799">
            <v>0</v>
          </cell>
          <cell r="CJ799">
            <v>0</v>
          </cell>
          <cell r="CK799">
            <v>0</v>
          </cell>
          <cell r="CL799">
            <v>0</v>
          </cell>
          <cell r="CM799">
            <v>0</v>
          </cell>
          <cell r="CN799">
            <v>0</v>
          </cell>
          <cell r="CO799">
            <v>0</v>
          </cell>
          <cell r="CP799">
            <v>0</v>
          </cell>
          <cell r="CQ799">
            <v>0</v>
          </cell>
          <cell r="CR799">
            <v>0</v>
          </cell>
          <cell r="CS799">
            <v>0</v>
          </cell>
          <cell r="CT799">
            <v>0</v>
          </cell>
          <cell r="CU799">
            <v>0</v>
          </cell>
          <cell r="CV799">
            <v>0</v>
          </cell>
          <cell r="CW799">
            <v>0</v>
          </cell>
          <cell r="CX799">
            <v>0</v>
          </cell>
          <cell r="CY799">
            <v>0</v>
          </cell>
          <cell r="CZ799">
            <v>0</v>
          </cell>
          <cell r="DA799">
            <v>0</v>
          </cell>
          <cell r="DB799">
            <v>0</v>
          </cell>
          <cell r="DC799">
            <v>0</v>
          </cell>
          <cell r="DD799">
            <v>0</v>
          </cell>
          <cell r="DE799">
            <v>0</v>
          </cell>
          <cell r="DF799">
            <v>0</v>
          </cell>
          <cell r="DG799">
            <v>0</v>
          </cell>
          <cell r="DH799">
            <v>0</v>
          </cell>
          <cell r="DI799">
            <v>0</v>
          </cell>
          <cell r="DJ799">
            <v>0</v>
          </cell>
          <cell r="DK799">
            <v>0</v>
          </cell>
          <cell r="DL799">
            <v>0</v>
          </cell>
          <cell r="DM799">
            <v>0</v>
          </cell>
          <cell r="DN799">
            <v>0</v>
          </cell>
          <cell r="DO799">
            <v>0</v>
          </cell>
          <cell r="DP799">
            <v>0</v>
          </cell>
          <cell r="DQ799">
            <v>0</v>
          </cell>
          <cell r="DR799">
            <v>0</v>
          </cell>
          <cell r="DS799">
            <v>0</v>
          </cell>
          <cell r="DT799">
            <v>0</v>
          </cell>
          <cell r="DU799">
            <v>0</v>
          </cell>
          <cell r="DV799">
            <v>0</v>
          </cell>
          <cell r="DW799">
            <v>0</v>
          </cell>
          <cell r="DX799">
            <v>0</v>
          </cell>
          <cell r="DY799">
            <v>0</v>
          </cell>
          <cell r="DZ799">
            <v>0</v>
          </cell>
          <cell r="EA799">
            <v>0</v>
          </cell>
          <cell r="EB799">
            <v>0</v>
          </cell>
          <cell r="EC799">
            <v>0</v>
          </cell>
          <cell r="ED799">
            <v>0</v>
          </cell>
        </row>
        <row r="800">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0</v>
          </cell>
          <cell r="CB800">
            <v>0</v>
          </cell>
          <cell r="CC800">
            <v>0</v>
          </cell>
          <cell r="CD800">
            <v>0</v>
          </cell>
          <cell r="CE800">
            <v>0</v>
          </cell>
          <cell r="CF800">
            <v>0</v>
          </cell>
          <cell r="CG800">
            <v>0</v>
          </cell>
          <cell r="CH800">
            <v>0</v>
          </cell>
          <cell r="CI800">
            <v>0</v>
          </cell>
          <cell r="CJ800">
            <v>0</v>
          </cell>
          <cell r="CK800">
            <v>0</v>
          </cell>
          <cell r="CL800">
            <v>0</v>
          </cell>
          <cell r="CM800">
            <v>0</v>
          </cell>
          <cell r="CN800">
            <v>0</v>
          </cell>
          <cell r="CO800">
            <v>0</v>
          </cell>
          <cell r="CP800">
            <v>0</v>
          </cell>
          <cell r="CQ800">
            <v>0</v>
          </cell>
          <cell r="CR800">
            <v>0</v>
          </cell>
          <cell r="CS800">
            <v>0</v>
          </cell>
          <cell r="CT800">
            <v>0</v>
          </cell>
          <cell r="CU800">
            <v>0</v>
          </cell>
          <cell r="CV800">
            <v>0</v>
          </cell>
          <cell r="CW800">
            <v>0</v>
          </cell>
          <cell r="CX800">
            <v>0</v>
          </cell>
          <cell r="CY800">
            <v>0</v>
          </cell>
          <cell r="CZ800">
            <v>0</v>
          </cell>
          <cell r="DA800">
            <v>0</v>
          </cell>
          <cell r="DB800">
            <v>0</v>
          </cell>
          <cell r="DC800">
            <v>0</v>
          </cell>
          <cell r="DD800">
            <v>0</v>
          </cell>
          <cell r="DE800">
            <v>0</v>
          </cell>
          <cell r="DF800">
            <v>0</v>
          </cell>
          <cell r="DG800">
            <v>0</v>
          </cell>
          <cell r="DH800">
            <v>0</v>
          </cell>
          <cell r="DI800">
            <v>0</v>
          </cell>
          <cell r="DJ800">
            <v>0</v>
          </cell>
          <cell r="DK800">
            <v>0</v>
          </cell>
          <cell r="DL800">
            <v>0</v>
          </cell>
          <cell r="DM800">
            <v>0</v>
          </cell>
          <cell r="DN800">
            <v>0</v>
          </cell>
          <cell r="DO800">
            <v>0</v>
          </cell>
          <cell r="DP800">
            <v>0</v>
          </cell>
          <cell r="DQ800">
            <v>0</v>
          </cell>
          <cell r="DR800">
            <v>0</v>
          </cell>
          <cell r="DS800">
            <v>0</v>
          </cell>
          <cell r="DT800">
            <v>0</v>
          </cell>
          <cell r="DU800">
            <v>0</v>
          </cell>
          <cell r="DV800">
            <v>0</v>
          </cell>
          <cell r="DW800">
            <v>0</v>
          </cell>
          <cell r="DX800">
            <v>0</v>
          </cell>
          <cell r="DY800">
            <v>0</v>
          </cell>
          <cell r="DZ800">
            <v>0</v>
          </cell>
          <cell r="EA800">
            <v>0</v>
          </cell>
          <cell r="EB800">
            <v>0</v>
          </cell>
          <cell r="EC800">
            <v>0</v>
          </cell>
          <cell r="ED800">
            <v>0</v>
          </cell>
        </row>
        <row r="801">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0</v>
          </cell>
          <cell r="CB801">
            <v>0</v>
          </cell>
          <cell r="CC801">
            <v>0</v>
          </cell>
          <cell r="CD801">
            <v>0</v>
          </cell>
          <cell r="CE801">
            <v>0</v>
          </cell>
          <cell r="CF801">
            <v>0</v>
          </cell>
          <cell r="CG801">
            <v>0</v>
          </cell>
          <cell r="CH801">
            <v>0</v>
          </cell>
          <cell r="CI801">
            <v>0</v>
          </cell>
          <cell r="CJ801">
            <v>0</v>
          </cell>
          <cell r="CK801">
            <v>0</v>
          </cell>
          <cell r="CL801">
            <v>0</v>
          </cell>
          <cell r="CM801">
            <v>0</v>
          </cell>
          <cell r="CN801">
            <v>0</v>
          </cell>
          <cell r="CO801">
            <v>0</v>
          </cell>
          <cell r="CP801">
            <v>0</v>
          </cell>
          <cell r="CQ801">
            <v>0</v>
          </cell>
          <cell r="CR801">
            <v>0</v>
          </cell>
          <cell r="CS801">
            <v>0</v>
          </cell>
          <cell r="CT801">
            <v>0</v>
          </cell>
          <cell r="CU801">
            <v>0</v>
          </cell>
          <cell r="CV801">
            <v>0</v>
          </cell>
          <cell r="CW801">
            <v>0</v>
          </cell>
          <cell r="CX801">
            <v>0</v>
          </cell>
          <cell r="CY801">
            <v>0</v>
          </cell>
          <cell r="CZ801">
            <v>0</v>
          </cell>
          <cell r="DA801">
            <v>0</v>
          </cell>
          <cell r="DB801">
            <v>0</v>
          </cell>
          <cell r="DC801">
            <v>0</v>
          </cell>
          <cell r="DD801">
            <v>0</v>
          </cell>
          <cell r="DE801">
            <v>0</v>
          </cell>
          <cell r="DF801">
            <v>0</v>
          </cell>
          <cell r="DG801">
            <v>0</v>
          </cell>
          <cell r="DH801">
            <v>0</v>
          </cell>
          <cell r="DI801">
            <v>0</v>
          </cell>
          <cell r="DJ801">
            <v>0</v>
          </cell>
          <cell r="DK801">
            <v>0</v>
          </cell>
          <cell r="DL801">
            <v>0</v>
          </cell>
          <cell r="DM801">
            <v>0</v>
          </cell>
          <cell r="DN801">
            <v>0</v>
          </cell>
          <cell r="DO801">
            <v>0</v>
          </cell>
          <cell r="DP801">
            <v>0</v>
          </cell>
          <cell r="DQ801">
            <v>0</v>
          </cell>
          <cell r="DR801">
            <v>0</v>
          </cell>
          <cell r="DS801">
            <v>0</v>
          </cell>
          <cell r="DT801">
            <v>0</v>
          </cell>
          <cell r="DU801">
            <v>0</v>
          </cell>
          <cell r="DV801">
            <v>0</v>
          </cell>
          <cell r="DW801">
            <v>0</v>
          </cell>
          <cell r="DX801">
            <v>0</v>
          </cell>
          <cell r="DY801">
            <v>0</v>
          </cell>
          <cell r="DZ801">
            <v>0</v>
          </cell>
          <cell r="EA801">
            <v>0</v>
          </cell>
          <cell r="EB801">
            <v>0</v>
          </cell>
          <cell r="EC801">
            <v>0</v>
          </cell>
          <cell r="ED801">
            <v>0</v>
          </cell>
        </row>
        <row r="802">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0</v>
          </cell>
          <cell r="CB802">
            <v>0</v>
          </cell>
          <cell r="CC802">
            <v>0</v>
          </cell>
          <cell r="CD802">
            <v>0</v>
          </cell>
          <cell r="CE802">
            <v>0</v>
          </cell>
          <cell r="CF802">
            <v>0</v>
          </cell>
          <cell r="CG802">
            <v>0</v>
          </cell>
          <cell r="CH802">
            <v>0</v>
          </cell>
          <cell r="CI802">
            <v>0</v>
          </cell>
          <cell r="CJ802">
            <v>0</v>
          </cell>
          <cell r="CK802">
            <v>0</v>
          </cell>
          <cell r="CL802">
            <v>0</v>
          </cell>
          <cell r="CM802">
            <v>0</v>
          </cell>
          <cell r="CN802">
            <v>0</v>
          </cell>
          <cell r="CO802">
            <v>0</v>
          </cell>
          <cell r="CP802">
            <v>0</v>
          </cell>
          <cell r="CQ802">
            <v>0</v>
          </cell>
          <cell r="CR802">
            <v>0</v>
          </cell>
          <cell r="CS802">
            <v>0</v>
          </cell>
          <cell r="CT802">
            <v>0</v>
          </cell>
          <cell r="CU802">
            <v>0</v>
          </cell>
          <cell r="CV802">
            <v>0</v>
          </cell>
          <cell r="CW802">
            <v>0</v>
          </cell>
          <cell r="CX802">
            <v>0</v>
          </cell>
          <cell r="CY802">
            <v>0</v>
          </cell>
          <cell r="CZ802">
            <v>0</v>
          </cell>
          <cell r="DA802">
            <v>0</v>
          </cell>
          <cell r="DB802">
            <v>0</v>
          </cell>
          <cell r="DC802">
            <v>0</v>
          </cell>
          <cell r="DD802">
            <v>0</v>
          </cell>
          <cell r="DE802">
            <v>0</v>
          </cell>
          <cell r="DF802">
            <v>0</v>
          </cell>
          <cell r="DG802">
            <v>0</v>
          </cell>
          <cell r="DH802">
            <v>0</v>
          </cell>
          <cell r="DI802">
            <v>0</v>
          </cell>
          <cell r="DJ802">
            <v>0</v>
          </cell>
          <cell r="DK802">
            <v>0</v>
          </cell>
          <cell r="DL802">
            <v>0</v>
          </cell>
          <cell r="DM802">
            <v>0</v>
          </cell>
          <cell r="DN802">
            <v>0</v>
          </cell>
          <cell r="DO802">
            <v>0</v>
          </cell>
          <cell r="DP802">
            <v>0</v>
          </cell>
          <cell r="DQ802">
            <v>0</v>
          </cell>
          <cell r="DR802">
            <v>0</v>
          </cell>
          <cell r="DS802">
            <v>0</v>
          </cell>
          <cell r="DT802">
            <v>0</v>
          </cell>
          <cell r="DU802">
            <v>0</v>
          </cell>
          <cell r="DV802">
            <v>0</v>
          </cell>
          <cell r="DW802">
            <v>0</v>
          </cell>
          <cell r="DX802">
            <v>0</v>
          </cell>
          <cell r="DY802">
            <v>0</v>
          </cell>
          <cell r="DZ802">
            <v>0</v>
          </cell>
          <cell r="EA802">
            <v>0</v>
          </cell>
          <cell r="EB802">
            <v>0</v>
          </cell>
          <cell r="EC802">
            <v>0</v>
          </cell>
          <cell r="ED802">
            <v>0</v>
          </cell>
        </row>
        <row r="803">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0</v>
          </cell>
          <cell r="CB803">
            <v>0</v>
          </cell>
          <cell r="CC803">
            <v>0</v>
          </cell>
          <cell r="CD803">
            <v>0</v>
          </cell>
          <cell r="CE803">
            <v>0</v>
          </cell>
          <cell r="CF803">
            <v>0</v>
          </cell>
          <cell r="CG803">
            <v>0</v>
          </cell>
          <cell r="CH803">
            <v>0</v>
          </cell>
          <cell r="CI803">
            <v>0</v>
          </cell>
          <cell r="CJ803">
            <v>0</v>
          </cell>
          <cell r="CK803">
            <v>0</v>
          </cell>
          <cell r="CL803">
            <v>0</v>
          </cell>
          <cell r="CM803">
            <v>0</v>
          </cell>
          <cell r="CN803">
            <v>0</v>
          </cell>
          <cell r="CO803">
            <v>0</v>
          </cell>
          <cell r="CP803">
            <v>0</v>
          </cell>
          <cell r="CQ803">
            <v>0</v>
          </cell>
          <cell r="CR803">
            <v>0</v>
          </cell>
          <cell r="CS803">
            <v>0</v>
          </cell>
          <cell r="CT803">
            <v>0</v>
          </cell>
          <cell r="CU803">
            <v>0</v>
          </cell>
          <cell r="CV803">
            <v>0</v>
          </cell>
          <cell r="CW803">
            <v>0</v>
          </cell>
          <cell r="CX803">
            <v>0</v>
          </cell>
          <cell r="CY803">
            <v>0</v>
          </cell>
          <cell r="CZ803">
            <v>0</v>
          </cell>
          <cell r="DA803">
            <v>0</v>
          </cell>
          <cell r="DB803">
            <v>0</v>
          </cell>
          <cell r="DC803">
            <v>0</v>
          </cell>
          <cell r="DD803">
            <v>0</v>
          </cell>
          <cell r="DE803">
            <v>0</v>
          </cell>
          <cell r="DF803">
            <v>0</v>
          </cell>
          <cell r="DG803">
            <v>0</v>
          </cell>
          <cell r="DH803">
            <v>0</v>
          </cell>
          <cell r="DI803">
            <v>0</v>
          </cell>
          <cell r="DJ803">
            <v>0</v>
          </cell>
          <cell r="DK803">
            <v>0</v>
          </cell>
          <cell r="DL803">
            <v>0</v>
          </cell>
          <cell r="DM803">
            <v>0</v>
          </cell>
          <cell r="DN803">
            <v>0</v>
          </cell>
          <cell r="DO803">
            <v>0</v>
          </cell>
          <cell r="DP803">
            <v>0</v>
          </cell>
          <cell r="DQ803">
            <v>0</v>
          </cell>
          <cell r="DR803">
            <v>0</v>
          </cell>
          <cell r="DS803">
            <v>0</v>
          </cell>
          <cell r="DT803">
            <v>0</v>
          </cell>
          <cell r="DU803">
            <v>0</v>
          </cell>
          <cell r="DV803">
            <v>0</v>
          </cell>
          <cell r="DW803">
            <v>0</v>
          </cell>
          <cell r="DX803">
            <v>0</v>
          </cell>
          <cell r="DY803">
            <v>0</v>
          </cell>
          <cell r="DZ803">
            <v>0</v>
          </cell>
          <cell r="EA803">
            <v>0</v>
          </cell>
          <cell r="EB803">
            <v>0</v>
          </cell>
          <cell r="EC803">
            <v>0</v>
          </cell>
          <cell r="ED803">
            <v>0</v>
          </cell>
        </row>
        <row r="804">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0</v>
          </cell>
          <cell r="CB804">
            <v>0</v>
          </cell>
          <cell r="CC804">
            <v>0</v>
          </cell>
          <cell r="CD804">
            <v>0</v>
          </cell>
          <cell r="CE804">
            <v>0</v>
          </cell>
          <cell r="CF804">
            <v>0</v>
          </cell>
          <cell r="CG804">
            <v>0</v>
          </cell>
          <cell r="CH804">
            <v>0</v>
          </cell>
          <cell r="CI804">
            <v>0</v>
          </cell>
          <cell r="CJ804">
            <v>0</v>
          </cell>
          <cell r="CK804">
            <v>0</v>
          </cell>
          <cell r="CL804">
            <v>0</v>
          </cell>
          <cell r="CM804">
            <v>0</v>
          </cell>
          <cell r="CN804">
            <v>0</v>
          </cell>
          <cell r="CO804">
            <v>0</v>
          </cell>
          <cell r="CP804">
            <v>0</v>
          </cell>
          <cell r="CQ804">
            <v>0</v>
          </cell>
          <cell r="CR804">
            <v>0</v>
          </cell>
          <cell r="CS804">
            <v>0</v>
          </cell>
          <cell r="CT804">
            <v>0</v>
          </cell>
          <cell r="CU804">
            <v>0</v>
          </cell>
          <cell r="CV804">
            <v>0</v>
          </cell>
          <cell r="CW804">
            <v>0</v>
          </cell>
          <cell r="CX804">
            <v>0</v>
          </cell>
          <cell r="CY804">
            <v>0</v>
          </cell>
          <cell r="CZ804">
            <v>0</v>
          </cell>
          <cell r="DA804">
            <v>0</v>
          </cell>
          <cell r="DB804">
            <v>0</v>
          </cell>
          <cell r="DC804">
            <v>0</v>
          </cell>
          <cell r="DD804">
            <v>0</v>
          </cell>
          <cell r="DE804">
            <v>0</v>
          </cell>
          <cell r="DF804">
            <v>0</v>
          </cell>
          <cell r="DG804">
            <v>0</v>
          </cell>
          <cell r="DH804">
            <v>0</v>
          </cell>
          <cell r="DI804">
            <v>0</v>
          </cell>
          <cell r="DJ804">
            <v>0</v>
          </cell>
          <cell r="DK804">
            <v>0</v>
          </cell>
          <cell r="DL804">
            <v>0</v>
          </cell>
          <cell r="DM804">
            <v>0</v>
          </cell>
          <cell r="DN804">
            <v>0</v>
          </cell>
          <cell r="DO804">
            <v>0</v>
          </cell>
          <cell r="DP804">
            <v>0</v>
          </cell>
          <cell r="DQ804">
            <v>0</v>
          </cell>
          <cell r="DR804">
            <v>0</v>
          </cell>
          <cell r="DS804">
            <v>0</v>
          </cell>
          <cell r="DT804">
            <v>0</v>
          </cell>
          <cell r="DU804">
            <v>0</v>
          </cell>
          <cell r="DV804">
            <v>0</v>
          </cell>
          <cell r="DW804">
            <v>0</v>
          </cell>
          <cell r="DX804">
            <v>0</v>
          </cell>
          <cell r="DY804">
            <v>0</v>
          </cell>
          <cell r="DZ804">
            <v>0</v>
          </cell>
          <cell r="EA804">
            <v>0</v>
          </cell>
          <cell r="EB804">
            <v>0</v>
          </cell>
          <cell r="EC804">
            <v>0</v>
          </cell>
          <cell r="ED804">
            <v>0</v>
          </cell>
        </row>
        <row r="805">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0</v>
          </cell>
          <cell r="CB805">
            <v>0</v>
          </cell>
          <cell r="CC805">
            <v>0</v>
          </cell>
          <cell r="CD805">
            <v>0</v>
          </cell>
          <cell r="CE805">
            <v>0</v>
          </cell>
          <cell r="CF805">
            <v>0</v>
          </cell>
          <cell r="CG805">
            <v>0</v>
          </cell>
          <cell r="CH805">
            <v>0</v>
          </cell>
          <cell r="CI805">
            <v>0</v>
          </cell>
          <cell r="CJ805">
            <v>0</v>
          </cell>
          <cell r="CK805">
            <v>0</v>
          </cell>
          <cell r="CL805">
            <v>0</v>
          </cell>
          <cell r="CM805">
            <v>0</v>
          </cell>
          <cell r="CN805">
            <v>0</v>
          </cell>
          <cell r="CO805">
            <v>0</v>
          </cell>
          <cell r="CP805">
            <v>0</v>
          </cell>
          <cell r="CQ805">
            <v>0</v>
          </cell>
          <cell r="CR805">
            <v>0</v>
          </cell>
          <cell r="CS805">
            <v>0</v>
          </cell>
          <cell r="CT805">
            <v>0</v>
          </cell>
          <cell r="CU805">
            <v>0</v>
          </cell>
          <cell r="CV805">
            <v>0</v>
          </cell>
          <cell r="CW805">
            <v>0</v>
          </cell>
          <cell r="CX805">
            <v>0</v>
          </cell>
          <cell r="CY805">
            <v>0</v>
          </cell>
          <cell r="CZ805">
            <v>0</v>
          </cell>
          <cell r="DA805">
            <v>0</v>
          </cell>
          <cell r="DB805">
            <v>0</v>
          </cell>
          <cell r="DC805">
            <v>0</v>
          </cell>
          <cell r="DD805">
            <v>0</v>
          </cell>
          <cell r="DE805">
            <v>0</v>
          </cell>
          <cell r="DF805">
            <v>0</v>
          </cell>
          <cell r="DG805">
            <v>0</v>
          </cell>
          <cell r="DH805">
            <v>0</v>
          </cell>
          <cell r="DI805">
            <v>0</v>
          </cell>
          <cell r="DJ805">
            <v>0</v>
          </cell>
          <cell r="DK805">
            <v>0</v>
          </cell>
          <cell r="DL805">
            <v>0</v>
          </cell>
          <cell r="DM805">
            <v>0</v>
          </cell>
          <cell r="DN805">
            <v>0</v>
          </cell>
          <cell r="DO805">
            <v>0</v>
          </cell>
          <cell r="DP805">
            <v>0</v>
          </cell>
          <cell r="DQ805">
            <v>0</v>
          </cell>
          <cell r="DR805">
            <v>0</v>
          </cell>
          <cell r="DS805">
            <v>0</v>
          </cell>
          <cell r="DT805">
            <v>0</v>
          </cell>
          <cell r="DU805">
            <v>0</v>
          </cell>
          <cell r="DV805">
            <v>0</v>
          </cell>
          <cell r="DW805">
            <v>0</v>
          </cell>
          <cell r="DX805">
            <v>0</v>
          </cell>
          <cell r="DY805">
            <v>0</v>
          </cell>
          <cell r="DZ805">
            <v>0</v>
          </cell>
          <cell r="EA805">
            <v>0</v>
          </cell>
          <cell r="EB805">
            <v>0</v>
          </cell>
          <cell r="EC805">
            <v>0</v>
          </cell>
          <cell r="ED805">
            <v>0</v>
          </cell>
        </row>
        <row r="806">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0</v>
          </cell>
          <cell r="CB806">
            <v>0</v>
          </cell>
          <cell r="CC806">
            <v>0</v>
          </cell>
          <cell r="CD806">
            <v>0</v>
          </cell>
          <cell r="CE806">
            <v>0</v>
          </cell>
          <cell r="CF806">
            <v>0</v>
          </cell>
          <cell r="CG806">
            <v>0</v>
          </cell>
          <cell r="CH806">
            <v>0</v>
          </cell>
          <cell r="CI806">
            <v>0</v>
          </cell>
          <cell r="CJ806">
            <v>0</v>
          </cell>
          <cell r="CK806">
            <v>0</v>
          </cell>
          <cell r="CL806">
            <v>0</v>
          </cell>
          <cell r="CM806">
            <v>0</v>
          </cell>
          <cell r="CN806">
            <v>0</v>
          </cell>
          <cell r="CO806">
            <v>0</v>
          </cell>
          <cell r="CP806">
            <v>0</v>
          </cell>
          <cell r="CQ806">
            <v>0</v>
          </cell>
          <cell r="CR806">
            <v>0</v>
          </cell>
          <cell r="CS806">
            <v>0</v>
          </cell>
          <cell r="CT806">
            <v>0</v>
          </cell>
          <cell r="CU806">
            <v>0</v>
          </cell>
          <cell r="CV806">
            <v>0</v>
          </cell>
          <cell r="CW806">
            <v>0</v>
          </cell>
          <cell r="CX806">
            <v>0</v>
          </cell>
          <cell r="CY806">
            <v>0</v>
          </cell>
          <cell r="CZ806">
            <v>0</v>
          </cell>
          <cell r="DA806">
            <v>0</v>
          </cell>
          <cell r="DB806">
            <v>0</v>
          </cell>
          <cell r="DC806">
            <v>0</v>
          </cell>
          <cell r="DD806">
            <v>0</v>
          </cell>
          <cell r="DE806">
            <v>0</v>
          </cell>
          <cell r="DF806">
            <v>0</v>
          </cell>
          <cell r="DG806">
            <v>0</v>
          </cell>
          <cell r="DH806">
            <v>0</v>
          </cell>
          <cell r="DI806">
            <v>0</v>
          </cell>
          <cell r="DJ806">
            <v>0</v>
          </cell>
          <cell r="DK806">
            <v>0</v>
          </cell>
          <cell r="DL806">
            <v>0</v>
          </cell>
          <cell r="DM806">
            <v>0</v>
          </cell>
          <cell r="DN806">
            <v>0</v>
          </cell>
          <cell r="DO806">
            <v>0</v>
          </cell>
          <cell r="DP806">
            <v>0</v>
          </cell>
          <cell r="DQ806">
            <v>0</v>
          </cell>
          <cell r="DR806">
            <v>0</v>
          </cell>
          <cell r="DS806">
            <v>0</v>
          </cell>
          <cell r="DT806">
            <v>0</v>
          </cell>
          <cell r="DU806">
            <v>0</v>
          </cell>
          <cell r="DV806">
            <v>0</v>
          </cell>
          <cell r="DW806">
            <v>0</v>
          </cell>
          <cell r="DX806">
            <v>0</v>
          </cell>
          <cell r="DY806">
            <v>0</v>
          </cell>
          <cell r="DZ806">
            <v>0</v>
          </cell>
          <cell r="EA806">
            <v>0</v>
          </cell>
          <cell r="EB806">
            <v>0</v>
          </cell>
          <cell r="EC806">
            <v>0</v>
          </cell>
          <cell r="ED806">
            <v>0</v>
          </cell>
        </row>
        <row r="807">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0</v>
          </cell>
          <cell r="CB807">
            <v>0</v>
          </cell>
          <cell r="CC807">
            <v>0</v>
          </cell>
          <cell r="CD807">
            <v>0</v>
          </cell>
          <cell r="CE807">
            <v>0</v>
          </cell>
          <cell r="CF807">
            <v>0</v>
          </cell>
          <cell r="CG807">
            <v>0</v>
          </cell>
          <cell r="CH807">
            <v>0</v>
          </cell>
          <cell r="CI807">
            <v>0</v>
          </cell>
          <cell r="CJ807">
            <v>0</v>
          </cell>
          <cell r="CK807">
            <v>0</v>
          </cell>
          <cell r="CL807">
            <v>0</v>
          </cell>
          <cell r="CM807">
            <v>0</v>
          </cell>
          <cell r="CN807">
            <v>0</v>
          </cell>
          <cell r="CO807">
            <v>0</v>
          </cell>
          <cell r="CP807">
            <v>0</v>
          </cell>
          <cell r="CQ807">
            <v>0</v>
          </cell>
          <cell r="CR807">
            <v>0</v>
          </cell>
          <cell r="CS807">
            <v>0</v>
          </cell>
          <cell r="CT807">
            <v>0</v>
          </cell>
          <cell r="CU807">
            <v>0</v>
          </cell>
          <cell r="CV807">
            <v>0</v>
          </cell>
          <cell r="CW807">
            <v>0</v>
          </cell>
          <cell r="CX807">
            <v>0</v>
          </cell>
          <cell r="CY807">
            <v>0</v>
          </cell>
          <cell r="CZ807">
            <v>0</v>
          </cell>
          <cell r="DA807">
            <v>0</v>
          </cell>
          <cell r="DB807">
            <v>0</v>
          </cell>
          <cell r="DC807">
            <v>0</v>
          </cell>
          <cell r="DD807">
            <v>0</v>
          </cell>
          <cell r="DE807">
            <v>0</v>
          </cell>
          <cell r="DF807">
            <v>0</v>
          </cell>
          <cell r="DG807">
            <v>0</v>
          </cell>
          <cell r="DH807">
            <v>0</v>
          </cell>
          <cell r="DI807">
            <v>0</v>
          </cell>
          <cell r="DJ807">
            <v>0</v>
          </cell>
          <cell r="DK807">
            <v>0</v>
          </cell>
          <cell r="DL807">
            <v>0</v>
          </cell>
          <cell r="DM807">
            <v>0</v>
          </cell>
          <cell r="DN807">
            <v>0</v>
          </cell>
          <cell r="DO807">
            <v>0</v>
          </cell>
          <cell r="DP807">
            <v>0</v>
          </cell>
          <cell r="DQ807">
            <v>0</v>
          </cell>
          <cell r="DR807">
            <v>0</v>
          </cell>
          <cell r="DS807">
            <v>0</v>
          </cell>
          <cell r="DT807">
            <v>0</v>
          </cell>
          <cell r="DU807">
            <v>0</v>
          </cell>
          <cell r="DV807">
            <v>0</v>
          </cell>
          <cell r="DW807">
            <v>0</v>
          </cell>
          <cell r="DX807">
            <v>0</v>
          </cell>
          <cell r="DY807">
            <v>0</v>
          </cell>
          <cell r="DZ807">
            <v>0</v>
          </cell>
          <cell r="EA807">
            <v>0</v>
          </cell>
          <cell r="EB807">
            <v>0</v>
          </cell>
          <cell r="EC807">
            <v>0</v>
          </cell>
          <cell r="ED807">
            <v>0</v>
          </cell>
        </row>
        <row r="808">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0</v>
          </cell>
          <cell r="CB808">
            <v>0</v>
          </cell>
          <cell r="CC808">
            <v>0</v>
          </cell>
          <cell r="CD808">
            <v>0</v>
          </cell>
          <cell r="CE808">
            <v>0</v>
          </cell>
          <cell r="CF808">
            <v>0</v>
          </cell>
          <cell r="CG808">
            <v>0</v>
          </cell>
          <cell r="CH808">
            <v>0</v>
          </cell>
          <cell r="CI808">
            <v>0</v>
          </cell>
          <cell r="CJ808">
            <v>0</v>
          </cell>
          <cell r="CK808">
            <v>0</v>
          </cell>
          <cell r="CL808">
            <v>0</v>
          </cell>
          <cell r="CM808">
            <v>0</v>
          </cell>
          <cell r="CN808">
            <v>0</v>
          </cell>
          <cell r="CO808">
            <v>0</v>
          </cell>
          <cell r="CP808">
            <v>0</v>
          </cell>
          <cell r="CQ808">
            <v>0</v>
          </cell>
          <cell r="CR808">
            <v>0</v>
          </cell>
          <cell r="CS808">
            <v>0</v>
          </cell>
          <cell r="CT808">
            <v>0</v>
          </cell>
          <cell r="CU808">
            <v>0</v>
          </cell>
          <cell r="CV808">
            <v>0</v>
          </cell>
          <cell r="CW808">
            <v>0</v>
          </cell>
          <cell r="CX808">
            <v>0</v>
          </cell>
          <cell r="CY808">
            <v>0</v>
          </cell>
          <cell r="CZ808">
            <v>0</v>
          </cell>
          <cell r="DA808">
            <v>0</v>
          </cell>
          <cell r="DB808">
            <v>0</v>
          </cell>
          <cell r="DC808">
            <v>0</v>
          </cell>
          <cell r="DD808">
            <v>0</v>
          </cell>
          <cell r="DE808">
            <v>0</v>
          </cell>
          <cell r="DF808">
            <v>0</v>
          </cell>
          <cell r="DG808">
            <v>0</v>
          </cell>
          <cell r="DH808">
            <v>0</v>
          </cell>
          <cell r="DI808">
            <v>0</v>
          </cell>
          <cell r="DJ808">
            <v>0</v>
          </cell>
          <cell r="DK808">
            <v>0</v>
          </cell>
          <cell r="DL808">
            <v>0</v>
          </cell>
          <cell r="DM808">
            <v>0</v>
          </cell>
          <cell r="DN808">
            <v>0</v>
          </cell>
          <cell r="DO808">
            <v>0</v>
          </cell>
          <cell r="DP808">
            <v>0</v>
          </cell>
          <cell r="DQ808">
            <v>0</v>
          </cell>
          <cell r="DR808">
            <v>0</v>
          </cell>
          <cell r="DS808">
            <v>0</v>
          </cell>
          <cell r="DT808">
            <v>0</v>
          </cell>
          <cell r="DU808">
            <v>0</v>
          </cell>
          <cell r="DV808">
            <v>0</v>
          </cell>
          <cell r="DW808">
            <v>0</v>
          </cell>
          <cell r="DX808">
            <v>0</v>
          </cell>
          <cell r="DY808">
            <v>0</v>
          </cell>
          <cell r="DZ808">
            <v>0</v>
          </cell>
          <cell r="EA808">
            <v>0</v>
          </cell>
          <cell r="EB808">
            <v>0</v>
          </cell>
          <cell r="EC808">
            <v>0</v>
          </cell>
          <cell r="ED808">
            <v>0</v>
          </cell>
        </row>
        <row r="809">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0</v>
          </cell>
          <cell r="CB809">
            <v>0</v>
          </cell>
          <cell r="CC809">
            <v>0</v>
          </cell>
          <cell r="CD809">
            <v>0</v>
          </cell>
          <cell r="CE809">
            <v>0</v>
          </cell>
          <cell r="CF809">
            <v>0</v>
          </cell>
          <cell r="CG809">
            <v>0</v>
          </cell>
          <cell r="CH809">
            <v>0</v>
          </cell>
          <cell r="CI809">
            <v>0</v>
          </cell>
          <cell r="CJ809">
            <v>0</v>
          </cell>
          <cell r="CK809">
            <v>0</v>
          </cell>
          <cell r="CL809">
            <v>0</v>
          </cell>
          <cell r="CM809">
            <v>0</v>
          </cell>
          <cell r="CN809">
            <v>0</v>
          </cell>
          <cell r="CO809">
            <v>0</v>
          </cell>
          <cell r="CP809">
            <v>0</v>
          </cell>
          <cell r="CQ809">
            <v>0</v>
          </cell>
          <cell r="CR809">
            <v>0</v>
          </cell>
          <cell r="CS809">
            <v>0</v>
          </cell>
          <cell r="CT809">
            <v>0</v>
          </cell>
          <cell r="CU809">
            <v>0</v>
          </cell>
          <cell r="CV809">
            <v>0</v>
          </cell>
          <cell r="CW809">
            <v>0</v>
          </cell>
          <cell r="CX809">
            <v>0</v>
          </cell>
          <cell r="CY809">
            <v>0</v>
          </cell>
          <cell r="CZ809">
            <v>0</v>
          </cell>
          <cell r="DA809">
            <v>0</v>
          </cell>
          <cell r="DB809">
            <v>0</v>
          </cell>
          <cell r="DC809">
            <v>0</v>
          </cell>
          <cell r="DD809">
            <v>0</v>
          </cell>
          <cell r="DE809">
            <v>0</v>
          </cell>
          <cell r="DF809">
            <v>0</v>
          </cell>
          <cell r="DG809">
            <v>0</v>
          </cell>
          <cell r="DH809">
            <v>0</v>
          </cell>
          <cell r="DI809">
            <v>0</v>
          </cell>
          <cell r="DJ809">
            <v>0</v>
          </cell>
          <cell r="DK809">
            <v>0</v>
          </cell>
          <cell r="DL809">
            <v>0</v>
          </cell>
          <cell r="DM809">
            <v>0</v>
          </cell>
          <cell r="DN809">
            <v>0</v>
          </cell>
          <cell r="DO809">
            <v>0</v>
          </cell>
          <cell r="DP809">
            <v>0</v>
          </cell>
          <cell r="DQ809">
            <v>0</v>
          </cell>
          <cell r="DR809">
            <v>0</v>
          </cell>
          <cell r="DS809">
            <v>0</v>
          </cell>
          <cell r="DT809">
            <v>0</v>
          </cell>
          <cell r="DU809">
            <v>0</v>
          </cell>
          <cell r="DV809">
            <v>0</v>
          </cell>
          <cell r="DW809">
            <v>0</v>
          </cell>
          <cell r="DX809">
            <v>0</v>
          </cell>
          <cell r="DY809">
            <v>0</v>
          </cell>
          <cell r="DZ809">
            <v>0</v>
          </cell>
          <cell r="EA809">
            <v>0</v>
          </cell>
          <cell r="EB809">
            <v>0</v>
          </cell>
          <cell r="EC809">
            <v>0</v>
          </cell>
          <cell r="ED809">
            <v>0</v>
          </cell>
          <cell r="EE809">
            <v>0</v>
          </cell>
        </row>
        <row r="810">
          <cell r="F810">
            <v>-4815.717299999902</v>
          </cell>
          <cell r="G810">
            <v>-3894.0393000000622</v>
          </cell>
          <cell r="H810">
            <v>-3835.1116480003111</v>
          </cell>
          <cell r="I810">
            <v>-3205.4153450001031</v>
          </cell>
          <cell r="J810">
            <v>-2297.5182900000364</v>
          </cell>
          <cell r="K810">
            <v>-2137.5509301000275</v>
          </cell>
          <cell r="L810">
            <v>-1660.9849045998417</v>
          </cell>
          <cell r="M810">
            <v>-1735.2634990001097</v>
          </cell>
          <cell r="N810">
            <v>-2171.0251193000004</v>
          </cell>
          <cell r="O810">
            <v>-3055.4389039999805</v>
          </cell>
          <cell r="P810">
            <v>-4462.6072399998084</v>
          </cell>
          <cell r="Q810">
            <v>-4517.1652000001632</v>
          </cell>
          <cell r="R810">
            <v>-37653.560000000522</v>
          </cell>
          <cell r="S810">
            <v>-4815.717299999902</v>
          </cell>
          <cell r="T810">
            <v>-3759.7616200000048</v>
          </cell>
          <cell r="U810">
            <v>-3835.1116480000783</v>
          </cell>
          <cell r="V810">
            <v>-3205.4153449998703</v>
          </cell>
          <cell r="W810">
            <v>-2297.5182900000364</v>
          </cell>
          <cell r="X810">
            <v>-2137.5509300999111</v>
          </cell>
          <cell r="Y810">
            <v>-1660.9849046000745</v>
          </cell>
          <cell r="Z810">
            <v>-1735.2634989999933</v>
          </cell>
          <cell r="AA810">
            <v>-2171.0251193000004</v>
          </cell>
          <cell r="AB810">
            <v>-3055.4389039999805</v>
          </cell>
          <cell r="AC810">
            <v>-4462.6072400000412</v>
          </cell>
          <cell r="AD810">
            <v>-4517.1652000001632</v>
          </cell>
          <cell r="AE810">
            <v>-37653.559999998659</v>
          </cell>
          <cell r="AF810">
            <v>-4815.7172999996692</v>
          </cell>
          <cell r="AG810">
            <v>-3759.7616200000048</v>
          </cell>
          <cell r="AH810">
            <v>-3835.1116480000783</v>
          </cell>
          <cell r="AI810">
            <v>-3205.4153450001031</v>
          </cell>
          <cell r="AJ810">
            <v>-2297.5182900000364</v>
          </cell>
          <cell r="AK810">
            <v>-2137.5509301000275</v>
          </cell>
          <cell r="AL810">
            <v>-1660.9849046000745</v>
          </cell>
          <cell r="AM810">
            <v>-1735.2634989998769</v>
          </cell>
          <cell r="AN810">
            <v>-2171.0251193000004</v>
          </cell>
          <cell r="AO810">
            <v>-3055.4389039999805</v>
          </cell>
          <cell r="AP810">
            <v>-4462.6072400000412</v>
          </cell>
          <cell r="AQ810">
            <v>-4517.1651999999303</v>
          </cell>
          <cell r="AR810">
            <v>-37653.560000000522</v>
          </cell>
          <cell r="AS810">
            <v>-4815.717299999902</v>
          </cell>
          <cell r="AT810">
            <v>-3759.7616200000048</v>
          </cell>
          <cell r="AU810">
            <v>-3835.1116480000783</v>
          </cell>
          <cell r="AV810">
            <v>-3205.4153449998703</v>
          </cell>
          <cell r="AW810">
            <v>-2297.5182900000364</v>
          </cell>
          <cell r="AX810">
            <v>-2137.5509300999111</v>
          </cell>
          <cell r="AY810">
            <v>-1660.9849046000745</v>
          </cell>
          <cell r="AZ810">
            <v>-1735.2634990001097</v>
          </cell>
          <cell r="BA810">
            <v>-2171.0251193000004</v>
          </cell>
          <cell r="BB810">
            <v>-3055.4389039999805</v>
          </cell>
          <cell r="BC810">
            <v>-4462.6072399995755</v>
          </cell>
          <cell r="BD810">
            <v>-4517.1651999999303</v>
          </cell>
          <cell r="BE810">
            <v>-37787.837680000812</v>
          </cell>
          <cell r="BF810">
            <v>-4815.717299999902</v>
          </cell>
          <cell r="BG810">
            <v>-3894.0393000000622</v>
          </cell>
          <cell r="BH810">
            <v>-3835.1116480000783</v>
          </cell>
          <cell r="BI810">
            <v>-3205.4153449998703</v>
          </cell>
          <cell r="BJ810">
            <v>-2297.5182900000364</v>
          </cell>
          <cell r="BK810">
            <v>-2137.5509301000275</v>
          </cell>
          <cell r="BL810">
            <v>-1660.9849046000745</v>
          </cell>
          <cell r="BM810">
            <v>-1735.2634990001097</v>
          </cell>
          <cell r="BN810">
            <v>-2171.0251193000004</v>
          </cell>
          <cell r="BO810">
            <v>-3055.4389039999805</v>
          </cell>
          <cell r="BP810">
            <v>-4462.6072400000412</v>
          </cell>
          <cell r="BQ810">
            <v>-4517.1651999996975</v>
          </cell>
          <cell r="BR810">
            <v>-37653.560000000522</v>
          </cell>
          <cell r="BS810">
            <v>-4815.717299999902</v>
          </cell>
          <cell r="BT810">
            <v>-3759.7616200000048</v>
          </cell>
          <cell r="BU810">
            <v>-3835.1116479998454</v>
          </cell>
          <cell r="BV810">
            <v>-3205.4153449998703</v>
          </cell>
          <cell r="BW810">
            <v>-2297.5182900000364</v>
          </cell>
          <cell r="BX810">
            <v>-2137.5509301000275</v>
          </cell>
          <cell r="BY810">
            <v>-1660.9849045999581</v>
          </cell>
          <cell r="BZ810">
            <v>-1735.2634990001097</v>
          </cell>
          <cell r="CA810">
            <v>-2171.0251193000004</v>
          </cell>
          <cell r="CB810">
            <v>-3055.4389039999805</v>
          </cell>
          <cell r="CC810">
            <v>-4462.6072400000412</v>
          </cell>
          <cell r="CD810">
            <v>-4517.1651999996975</v>
          </cell>
          <cell r="CE810">
            <v>-37653.560000000522</v>
          </cell>
          <cell r="CF810">
            <v>-4815.717299999902</v>
          </cell>
          <cell r="CG810">
            <v>-3759.7616200000048</v>
          </cell>
          <cell r="CH810">
            <v>-3835.1116480000783</v>
          </cell>
          <cell r="CI810">
            <v>-3205.4153449998703</v>
          </cell>
          <cell r="CJ810">
            <v>-2297.5182899999199</v>
          </cell>
          <cell r="CK810">
            <v>-2137.5509300997946</v>
          </cell>
          <cell r="CL810">
            <v>-1660.9849046000745</v>
          </cell>
          <cell r="CM810">
            <v>-1735.2634990001097</v>
          </cell>
          <cell r="CN810">
            <v>-2171.0251193000004</v>
          </cell>
          <cell r="CO810">
            <v>-3055.4389039999805</v>
          </cell>
          <cell r="CP810">
            <v>-4462.6072399998084</v>
          </cell>
          <cell r="CQ810">
            <v>-4517.1651999999303</v>
          </cell>
          <cell r="CR810">
            <v>-37653.560000000522</v>
          </cell>
          <cell r="CS810">
            <v>-4815.717299999902</v>
          </cell>
          <cell r="CT810">
            <v>-3759.7616200000048</v>
          </cell>
          <cell r="CU810">
            <v>-3835.1116480000783</v>
          </cell>
          <cell r="CV810">
            <v>-3205.4153449998703</v>
          </cell>
          <cell r="CW810">
            <v>-2297.5182900000364</v>
          </cell>
          <cell r="CX810">
            <v>-2137.5509301000275</v>
          </cell>
          <cell r="CY810">
            <v>-1660.9849045999581</v>
          </cell>
          <cell r="CZ810">
            <v>-1735.2634990001097</v>
          </cell>
          <cell r="DA810">
            <v>-2171.0251193000004</v>
          </cell>
          <cell r="DB810">
            <v>-3055.4389039999805</v>
          </cell>
          <cell r="DC810">
            <v>-4462.6072399998084</v>
          </cell>
          <cell r="DD810">
            <v>-4517.1651999996975</v>
          </cell>
          <cell r="DE810">
            <v>-37787.837679997087</v>
          </cell>
          <cell r="DF810">
            <v>-4815.717299999902</v>
          </cell>
          <cell r="DG810">
            <v>-3894.0393000000622</v>
          </cell>
          <cell r="DH810">
            <v>-3835.1116480000783</v>
          </cell>
          <cell r="DI810">
            <v>-3205.4153450001031</v>
          </cell>
          <cell r="DJ810">
            <v>-2297.5182900000364</v>
          </cell>
          <cell r="DK810">
            <v>-2137.5509300997946</v>
          </cell>
          <cell r="DL810">
            <v>-1660.9849046000745</v>
          </cell>
          <cell r="DM810">
            <v>-1735.2634990001097</v>
          </cell>
          <cell r="DN810">
            <v>-2171.0251193000004</v>
          </cell>
          <cell r="DO810">
            <v>-3055.4389039999805</v>
          </cell>
          <cell r="DP810">
            <v>-4462.6072400000412</v>
          </cell>
          <cell r="DQ810">
            <v>-4517.1651999999303</v>
          </cell>
          <cell r="DR810">
            <v>-37653.560000000522</v>
          </cell>
          <cell r="DS810">
            <v>-4815.717299999902</v>
          </cell>
          <cell r="DT810">
            <v>-3759.7616200000048</v>
          </cell>
          <cell r="DU810">
            <v>-3835.1116480000783</v>
          </cell>
          <cell r="DV810">
            <v>-3205.4153450001031</v>
          </cell>
          <cell r="DW810">
            <v>-2297.5182900000364</v>
          </cell>
          <cell r="DX810">
            <v>-2137.5509300999111</v>
          </cell>
          <cell r="DY810">
            <v>-1660.9849046000745</v>
          </cell>
          <cell r="DZ810">
            <v>-1735.2634989999933</v>
          </cell>
          <cell r="EA810">
            <v>-2171.0251193000004</v>
          </cell>
          <cell r="EB810">
            <v>-3055.4389039999805</v>
          </cell>
          <cell r="EC810">
            <v>-4462.607240000274</v>
          </cell>
          <cell r="ED810">
            <v>-4517.1651999996975</v>
          </cell>
        </row>
        <row r="811">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0</v>
          </cell>
          <cell r="CB811">
            <v>0</v>
          </cell>
          <cell r="CC811">
            <v>0</v>
          </cell>
          <cell r="CD811">
            <v>0</v>
          </cell>
          <cell r="CE811">
            <v>0</v>
          </cell>
          <cell r="CF811">
            <v>0</v>
          </cell>
          <cell r="CG811">
            <v>0</v>
          </cell>
          <cell r="CH811">
            <v>0</v>
          </cell>
          <cell r="CI811">
            <v>0</v>
          </cell>
          <cell r="CJ811">
            <v>0</v>
          </cell>
          <cell r="CK811">
            <v>0</v>
          </cell>
          <cell r="CL811">
            <v>0</v>
          </cell>
          <cell r="CM811">
            <v>0</v>
          </cell>
          <cell r="CN811">
            <v>0</v>
          </cell>
          <cell r="CO811">
            <v>0</v>
          </cell>
          <cell r="CP811">
            <v>0</v>
          </cell>
          <cell r="CQ811">
            <v>0</v>
          </cell>
          <cell r="CR811">
            <v>0</v>
          </cell>
          <cell r="CS811">
            <v>0</v>
          </cell>
          <cell r="CT811">
            <v>0</v>
          </cell>
          <cell r="CU811">
            <v>0</v>
          </cell>
          <cell r="CV811">
            <v>0</v>
          </cell>
          <cell r="CW811">
            <v>0</v>
          </cell>
          <cell r="CX811">
            <v>0</v>
          </cell>
          <cell r="CY811">
            <v>0</v>
          </cell>
          <cell r="CZ811">
            <v>0</v>
          </cell>
          <cell r="DA811">
            <v>0</v>
          </cell>
          <cell r="DB811">
            <v>0</v>
          </cell>
          <cell r="DC811">
            <v>0</v>
          </cell>
          <cell r="DD811">
            <v>0</v>
          </cell>
          <cell r="DE811">
            <v>0</v>
          </cell>
          <cell r="DF811">
            <v>0</v>
          </cell>
          <cell r="DG811">
            <v>0</v>
          </cell>
          <cell r="DH811">
            <v>0</v>
          </cell>
          <cell r="DI811">
            <v>0</v>
          </cell>
          <cell r="DJ811">
            <v>0</v>
          </cell>
          <cell r="DK811">
            <v>0</v>
          </cell>
          <cell r="DL811">
            <v>0</v>
          </cell>
          <cell r="DM811">
            <v>0</v>
          </cell>
          <cell r="DN811">
            <v>0</v>
          </cell>
          <cell r="DO811">
            <v>0</v>
          </cell>
          <cell r="DP811">
            <v>0</v>
          </cell>
          <cell r="DQ811">
            <v>0</v>
          </cell>
          <cell r="DR811">
            <v>0</v>
          </cell>
          <cell r="DS811">
            <v>0</v>
          </cell>
          <cell r="DT811">
            <v>0</v>
          </cell>
          <cell r="DU811">
            <v>0</v>
          </cell>
          <cell r="DV811">
            <v>0</v>
          </cell>
          <cell r="DW811">
            <v>0</v>
          </cell>
          <cell r="DX811">
            <v>0</v>
          </cell>
          <cell r="DY811">
            <v>0</v>
          </cell>
          <cell r="DZ811">
            <v>0</v>
          </cell>
          <cell r="EA811">
            <v>0</v>
          </cell>
          <cell r="EB811">
            <v>0</v>
          </cell>
          <cell r="EC811">
            <v>0</v>
          </cell>
          <cell r="ED811">
            <v>0</v>
          </cell>
          <cell r="EE811">
            <v>0</v>
          </cell>
        </row>
        <row r="812">
          <cell r="F812">
            <v>-914.98628699997789</v>
          </cell>
          <cell r="G812">
            <v>-739.86746700000367</v>
          </cell>
          <cell r="H812">
            <v>-728.67121312007657</v>
          </cell>
          <cell r="I812">
            <v>-609.02891555000679</v>
          </cell>
          <cell r="J812">
            <v>-436.52847510002903</v>
          </cell>
          <cell r="K812">
            <v>-406.13467671902617</v>
          </cell>
          <cell r="L812">
            <v>-315.58713187396643</v>
          </cell>
          <cell r="M812">
            <v>-329.70006481002201</v>
          </cell>
          <cell r="N812">
            <v>-412.49477266700706</v>
          </cell>
          <cell r="O812">
            <v>-580.53339175999281</v>
          </cell>
          <cell r="P812">
            <v>-847.89537559996825</v>
          </cell>
          <cell r="Q812">
            <v>-858.26138800004264</v>
          </cell>
          <cell r="R812">
            <v>-7154.1764000002295</v>
          </cell>
          <cell r="S812">
            <v>-914.98628699997789</v>
          </cell>
          <cell r="T812">
            <v>-714.35470779999741</v>
          </cell>
          <cell r="U812">
            <v>-728.67121312001836</v>
          </cell>
          <cell r="V812">
            <v>-609.02891554997768</v>
          </cell>
          <cell r="W812">
            <v>-436.52847509999992</v>
          </cell>
          <cell r="X812">
            <v>-406.13467671896797</v>
          </cell>
          <cell r="Y812">
            <v>-315.58713187402464</v>
          </cell>
          <cell r="Z812">
            <v>-329.70006481002201</v>
          </cell>
          <cell r="AA812">
            <v>-412.49477266700706</v>
          </cell>
          <cell r="AB812">
            <v>-580.53339175999281</v>
          </cell>
          <cell r="AC812">
            <v>-847.89537560002645</v>
          </cell>
          <cell r="AD812">
            <v>-858.26138800004264</v>
          </cell>
          <cell r="AE812">
            <v>-7530.7119999998249</v>
          </cell>
          <cell r="AF812">
            <v>-963.14345999993384</v>
          </cell>
          <cell r="AG812">
            <v>-751.9523240000126</v>
          </cell>
          <cell r="AH812">
            <v>-767.02232960003312</v>
          </cell>
          <cell r="AI812">
            <v>-641.0830690000148</v>
          </cell>
          <cell r="AJ812">
            <v>-459.50365800000145</v>
          </cell>
          <cell r="AK812">
            <v>-427.51018602002296</v>
          </cell>
          <cell r="AL812">
            <v>-332.19698092000908</v>
          </cell>
          <cell r="AM812">
            <v>-347.05269979996956</v>
          </cell>
          <cell r="AN812">
            <v>-434.20502386000589</v>
          </cell>
          <cell r="AO812">
            <v>-611.08778080000775</v>
          </cell>
          <cell r="AP812">
            <v>-892.52144800001406</v>
          </cell>
          <cell r="AQ812">
            <v>-903.43303999997443</v>
          </cell>
          <cell r="AR812">
            <v>-7530.7119999998249</v>
          </cell>
          <cell r="AS812">
            <v>-963.14345999999205</v>
          </cell>
          <cell r="AT812">
            <v>-751.9523240000126</v>
          </cell>
          <cell r="AU812">
            <v>-767.02232960003312</v>
          </cell>
          <cell r="AV812">
            <v>-641.08306899995659</v>
          </cell>
          <cell r="AW812">
            <v>-459.50365800000145</v>
          </cell>
          <cell r="AX812">
            <v>-427.51018601996475</v>
          </cell>
          <cell r="AY812">
            <v>-332.19698092000908</v>
          </cell>
          <cell r="AZ812">
            <v>-347.05269980002777</v>
          </cell>
          <cell r="BA812">
            <v>-434.20502386000589</v>
          </cell>
          <cell r="BB812">
            <v>-611.08778080000775</v>
          </cell>
          <cell r="BC812">
            <v>-892.52144799992675</v>
          </cell>
          <cell r="BD812">
            <v>-903.43304000000353</v>
          </cell>
          <cell r="BE812">
            <v>-7935.4459128002636</v>
          </cell>
          <cell r="BF812">
            <v>-1011.3006329999771</v>
          </cell>
          <cell r="BG812">
            <v>-817.74825299999793</v>
          </cell>
          <cell r="BH812">
            <v>-805.37344608001877</v>
          </cell>
          <cell r="BI812">
            <v>-673.13722244996461</v>
          </cell>
          <cell r="BJ812">
            <v>-482.47884090000298</v>
          </cell>
          <cell r="BK812">
            <v>-448.88569532101974</v>
          </cell>
          <cell r="BL812">
            <v>-348.80682996599353</v>
          </cell>
          <cell r="BM812">
            <v>-364.40533479000442</v>
          </cell>
          <cell r="BN812">
            <v>-455.91527505297563</v>
          </cell>
          <cell r="BO812">
            <v>-641.64216983999358</v>
          </cell>
          <cell r="BP812">
            <v>-937.14752040000167</v>
          </cell>
          <cell r="BQ812">
            <v>-948.60469199993531</v>
          </cell>
          <cell r="BR812">
            <v>-7907.247599999886</v>
          </cell>
          <cell r="BS812">
            <v>-1011.3006329999771</v>
          </cell>
          <cell r="BT812">
            <v>-789.54994019999867</v>
          </cell>
          <cell r="BU812">
            <v>-805.37344607998966</v>
          </cell>
          <cell r="BV812">
            <v>-673.13722244999371</v>
          </cell>
          <cell r="BW812">
            <v>-482.47884090000298</v>
          </cell>
          <cell r="BX812">
            <v>-448.88569532099064</v>
          </cell>
          <cell r="BY812">
            <v>-348.80682996599353</v>
          </cell>
          <cell r="BZ812">
            <v>-364.40533479000442</v>
          </cell>
          <cell r="CA812">
            <v>-455.91527505300473</v>
          </cell>
          <cell r="CB812">
            <v>-641.64216983999358</v>
          </cell>
          <cell r="CC812">
            <v>-937.14752040000167</v>
          </cell>
          <cell r="CD812">
            <v>-948.60469199993531</v>
          </cell>
          <cell r="CE812">
            <v>-8283.7832000004128</v>
          </cell>
          <cell r="CF812">
            <v>-1059.4578059999913</v>
          </cell>
          <cell r="CG812">
            <v>-827.14755639998475</v>
          </cell>
          <cell r="CH812">
            <v>-843.72456256000441</v>
          </cell>
          <cell r="CI812">
            <v>-705.19137589997263</v>
          </cell>
          <cell r="CJ812">
            <v>-505.4540237999754</v>
          </cell>
          <cell r="CK812">
            <v>-470.26120462195831</v>
          </cell>
          <cell r="CL812">
            <v>-365.41667901203618</v>
          </cell>
          <cell r="CM812">
            <v>-381.75796978003928</v>
          </cell>
          <cell r="CN812">
            <v>-477.62552624600357</v>
          </cell>
          <cell r="CO812">
            <v>-672.19655888000852</v>
          </cell>
          <cell r="CP812">
            <v>-981.77359279996017</v>
          </cell>
          <cell r="CQ812">
            <v>-993.77634399998351</v>
          </cell>
          <cell r="CR812">
            <v>-8283.7832000004128</v>
          </cell>
          <cell r="CS812">
            <v>-1059.4578060000204</v>
          </cell>
          <cell r="CT812">
            <v>-827.14755639998475</v>
          </cell>
          <cell r="CU812">
            <v>-843.72456256003352</v>
          </cell>
          <cell r="CV812">
            <v>-705.19137589997263</v>
          </cell>
          <cell r="CW812">
            <v>-505.45402380000451</v>
          </cell>
          <cell r="CX812">
            <v>-470.26120462201652</v>
          </cell>
          <cell r="CY812">
            <v>-365.41667901200708</v>
          </cell>
          <cell r="CZ812">
            <v>-381.75796978001017</v>
          </cell>
          <cell r="DA812">
            <v>-477.62552624600357</v>
          </cell>
          <cell r="DB812">
            <v>-672.19655888000852</v>
          </cell>
          <cell r="DC812">
            <v>-981.77359279996017</v>
          </cell>
          <cell r="DD812">
            <v>-993.77634399995441</v>
          </cell>
          <cell r="DE812">
            <v>-8691.2026663990691</v>
          </cell>
          <cell r="DF812">
            <v>-1107.6149789999472</v>
          </cell>
          <cell r="DG812">
            <v>-895.62903900002129</v>
          </cell>
          <cell r="DH812">
            <v>-882.07567904004827</v>
          </cell>
          <cell r="DI812">
            <v>-737.24552935000975</v>
          </cell>
          <cell r="DJ812">
            <v>-528.42920670000603</v>
          </cell>
          <cell r="DK812">
            <v>-491.6367139229551</v>
          </cell>
          <cell r="DL812">
            <v>-382.02652805802063</v>
          </cell>
          <cell r="DM812">
            <v>-399.11060477004503</v>
          </cell>
          <cell r="DN812">
            <v>-499.33577743900241</v>
          </cell>
          <cell r="DO812">
            <v>-702.75094791999436</v>
          </cell>
          <cell r="DP812">
            <v>-1026.3996651999769</v>
          </cell>
          <cell r="DQ812">
            <v>-1038.9479960000026</v>
          </cell>
          <cell r="DR812">
            <v>-8660.3188000004739</v>
          </cell>
          <cell r="DS812">
            <v>-1107.6149789999472</v>
          </cell>
          <cell r="DT812">
            <v>-864.74517259999993</v>
          </cell>
          <cell r="DU812">
            <v>-882.07567904004827</v>
          </cell>
          <cell r="DV812">
            <v>-737.24552935000975</v>
          </cell>
          <cell r="DW812">
            <v>-528.42920670000603</v>
          </cell>
          <cell r="DX812">
            <v>-491.6367139229842</v>
          </cell>
          <cell r="DY812">
            <v>-382.02652805802063</v>
          </cell>
          <cell r="DZ812">
            <v>-399.11060477001593</v>
          </cell>
          <cell r="EA812">
            <v>-499.33577743900241</v>
          </cell>
          <cell r="EB812">
            <v>-702.75094791999436</v>
          </cell>
          <cell r="EC812">
            <v>-1026.3996652000351</v>
          </cell>
          <cell r="ED812">
            <v>-1038.9479959998862</v>
          </cell>
        </row>
        <row r="813">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0</v>
          </cell>
          <cell r="CB813">
            <v>0</v>
          </cell>
          <cell r="CC813">
            <v>0</v>
          </cell>
          <cell r="CD813">
            <v>0</v>
          </cell>
          <cell r="CE813">
            <v>0</v>
          </cell>
          <cell r="CF813">
            <v>0</v>
          </cell>
          <cell r="CG813">
            <v>0</v>
          </cell>
          <cell r="CH813">
            <v>0</v>
          </cell>
          <cell r="CI813">
            <v>0</v>
          </cell>
          <cell r="CJ813">
            <v>0</v>
          </cell>
          <cell r="CK813">
            <v>0</v>
          </cell>
          <cell r="CL813">
            <v>0</v>
          </cell>
          <cell r="CM813">
            <v>0</v>
          </cell>
          <cell r="CN813">
            <v>0</v>
          </cell>
          <cell r="CO813">
            <v>0</v>
          </cell>
          <cell r="CP813">
            <v>0</v>
          </cell>
          <cell r="CQ813">
            <v>0</v>
          </cell>
          <cell r="CR813">
            <v>0</v>
          </cell>
          <cell r="CS813">
            <v>0</v>
          </cell>
          <cell r="CT813">
            <v>0</v>
          </cell>
          <cell r="CU813">
            <v>0</v>
          </cell>
          <cell r="CV813">
            <v>0</v>
          </cell>
          <cell r="CW813">
            <v>0</v>
          </cell>
          <cell r="CX813">
            <v>0</v>
          </cell>
          <cell r="CY813">
            <v>0</v>
          </cell>
          <cell r="CZ813">
            <v>0</v>
          </cell>
          <cell r="DA813">
            <v>0</v>
          </cell>
          <cell r="DB813">
            <v>0</v>
          </cell>
          <cell r="DC813">
            <v>0</v>
          </cell>
          <cell r="DD813">
            <v>0</v>
          </cell>
          <cell r="DE813">
            <v>0</v>
          </cell>
          <cell r="DF813">
            <v>0</v>
          </cell>
          <cell r="DG813">
            <v>0</v>
          </cell>
          <cell r="DH813">
            <v>0</v>
          </cell>
          <cell r="DI813">
            <v>0</v>
          </cell>
          <cell r="DJ813">
            <v>0</v>
          </cell>
          <cell r="DK813">
            <v>0</v>
          </cell>
          <cell r="DL813">
            <v>0</v>
          </cell>
          <cell r="DM813">
            <v>0</v>
          </cell>
          <cell r="DN813">
            <v>0</v>
          </cell>
          <cell r="DO813">
            <v>0</v>
          </cell>
          <cell r="DP813">
            <v>0</v>
          </cell>
          <cell r="DQ813">
            <v>0</v>
          </cell>
          <cell r="DR813">
            <v>0</v>
          </cell>
          <cell r="DS813">
            <v>0</v>
          </cell>
          <cell r="DT813">
            <v>0</v>
          </cell>
          <cell r="DU813">
            <v>0</v>
          </cell>
          <cell r="DV813">
            <v>0</v>
          </cell>
          <cell r="DW813">
            <v>0</v>
          </cell>
          <cell r="DX813">
            <v>0</v>
          </cell>
          <cell r="DY813">
            <v>0</v>
          </cell>
          <cell r="DZ813">
            <v>0</v>
          </cell>
          <cell r="EA813">
            <v>0</v>
          </cell>
          <cell r="EB813">
            <v>0</v>
          </cell>
          <cell r="EC813">
            <v>0</v>
          </cell>
          <cell r="ED813">
            <v>0</v>
          </cell>
        </row>
        <row r="814">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0</v>
          </cell>
          <cell r="CB814">
            <v>0</v>
          </cell>
          <cell r="CC814">
            <v>0</v>
          </cell>
          <cell r="CD814">
            <v>0</v>
          </cell>
          <cell r="CE814">
            <v>0</v>
          </cell>
          <cell r="CF814">
            <v>0</v>
          </cell>
          <cell r="CG814">
            <v>0</v>
          </cell>
          <cell r="CH814">
            <v>0</v>
          </cell>
          <cell r="CI814">
            <v>0</v>
          </cell>
          <cell r="CJ814">
            <v>0</v>
          </cell>
          <cell r="CK814">
            <v>0</v>
          </cell>
          <cell r="CL814">
            <v>0</v>
          </cell>
          <cell r="CM814">
            <v>0</v>
          </cell>
          <cell r="CN814">
            <v>0</v>
          </cell>
          <cell r="CO814">
            <v>0</v>
          </cell>
          <cell r="CP814">
            <v>0</v>
          </cell>
          <cell r="CQ814">
            <v>0</v>
          </cell>
          <cell r="CR814">
            <v>0</v>
          </cell>
          <cell r="CS814">
            <v>0</v>
          </cell>
          <cell r="CT814">
            <v>0</v>
          </cell>
          <cell r="CU814">
            <v>0</v>
          </cell>
          <cell r="CV814">
            <v>0</v>
          </cell>
          <cell r="CW814">
            <v>0</v>
          </cell>
          <cell r="CX814">
            <v>0</v>
          </cell>
          <cell r="CY814">
            <v>0</v>
          </cell>
          <cell r="CZ814">
            <v>0</v>
          </cell>
          <cell r="DA814">
            <v>0</v>
          </cell>
          <cell r="DB814">
            <v>0</v>
          </cell>
          <cell r="DC814">
            <v>0</v>
          </cell>
          <cell r="DD814">
            <v>0</v>
          </cell>
          <cell r="DE814">
            <v>0</v>
          </cell>
          <cell r="DF814">
            <v>0</v>
          </cell>
          <cell r="DG814">
            <v>0</v>
          </cell>
          <cell r="DH814">
            <v>0</v>
          </cell>
          <cell r="DI814">
            <v>0</v>
          </cell>
          <cell r="DJ814">
            <v>0</v>
          </cell>
          <cell r="DK814">
            <v>0</v>
          </cell>
          <cell r="DL814">
            <v>0</v>
          </cell>
          <cell r="DM814">
            <v>0</v>
          </cell>
          <cell r="DN814">
            <v>0</v>
          </cell>
          <cell r="DO814">
            <v>0</v>
          </cell>
          <cell r="DP814">
            <v>0</v>
          </cell>
          <cell r="DQ814">
            <v>0</v>
          </cell>
          <cell r="DR814">
            <v>0</v>
          </cell>
          <cell r="DS814">
            <v>0</v>
          </cell>
          <cell r="DT814">
            <v>0</v>
          </cell>
          <cell r="DU814">
            <v>0</v>
          </cell>
          <cell r="DV814">
            <v>0</v>
          </cell>
          <cell r="DW814">
            <v>0</v>
          </cell>
          <cell r="DX814">
            <v>0</v>
          </cell>
          <cell r="DY814">
            <v>0</v>
          </cell>
          <cell r="DZ814">
            <v>0</v>
          </cell>
          <cell r="EA814">
            <v>0</v>
          </cell>
          <cell r="EB814">
            <v>0</v>
          </cell>
          <cell r="EC814">
            <v>0</v>
          </cell>
          <cell r="ED814">
            <v>0</v>
          </cell>
        </row>
        <row r="815">
          <cell r="F815">
            <v>2064.39</v>
          </cell>
          <cell r="G815">
            <v>1806.97</v>
          </cell>
          <cell r="H815">
            <v>2109.59</v>
          </cell>
          <cell r="I815">
            <v>1813.23</v>
          </cell>
          <cell r="J815">
            <v>1789.22</v>
          </cell>
          <cell r="K815">
            <v>2245.64</v>
          </cell>
          <cell r="L815">
            <v>2583.9</v>
          </cell>
          <cell r="M815">
            <v>2688.27</v>
          </cell>
          <cell r="N815">
            <v>2638.25</v>
          </cell>
          <cell r="O815">
            <v>2527.7199999999998</v>
          </cell>
          <cell r="P815">
            <v>2521.9</v>
          </cell>
          <cell r="Q815">
            <v>2481.9</v>
          </cell>
          <cell r="R815">
            <v>27190.870000000003</v>
          </cell>
          <cell r="S815">
            <v>2064.39</v>
          </cell>
          <cell r="T815">
            <v>1726.86</v>
          </cell>
          <cell r="U815">
            <v>2109.59</v>
          </cell>
          <cell r="V815">
            <v>1813.23</v>
          </cell>
          <cell r="W815">
            <v>1789.22</v>
          </cell>
          <cell r="X815">
            <v>2245.64</v>
          </cell>
          <cell r="Y815">
            <v>2583.9</v>
          </cell>
          <cell r="Z815">
            <v>2688.27</v>
          </cell>
          <cell r="AA815">
            <v>2638.25</v>
          </cell>
          <cell r="AB815">
            <v>2527.7199999999998</v>
          </cell>
          <cell r="AC815">
            <v>2521.9</v>
          </cell>
          <cell r="AD815">
            <v>2481.9</v>
          </cell>
          <cell r="AE815">
            <v>27190.870000000003</v>
          </cell>
          <cell r="AF815">
            <v>2064.39</v>
          </cell>
          <cell r="AG815">
            <v>1726.86</v>
          </cell>
          <cell r="AH815">
            <v>2109.59</v>
          </cell>
          <cell r="AI815">
            <v>1813.23</v>
          </cell>
          <cell r="AJ815">
            <v>1789.22</v>
          </cell>
          <cell r="AK815">
            <v>2245.64</v>
          </cell>
          <cell r="AL815">
            <v>2583.9</v>
          </cell>
          <cell r="AM815">
            <v>2688.27</v>
          </cell>
          <cell r="AN815">
            <v>2638.25</v>
          </cell>
          <cell r="AO815">
            <v>2527.7199999999998</v>
          </cell>
          <cell r="AP815">
            <v>2521.9</v>
          </cell>
          <cell r="AQ815">
            <v>2481.9</v>
          </cell>
          <cell r="AR815">
            <v>27190.870000000003</v>
          </cell>
          <cell r="AS815">
            <v>2064.39</v>
          </cell>
          <cell r="AT815">
            <v>1726.86</v>
          </cell>
          <cell r="AU815">
            <v>2109.59</v>
          </cell>
          <cell r="AV815">
            <v>1813.23</v>
          </cell>
          <cell r="AW815">
            <v>1789.22</v>
          </cell>
          <cell r="AX815">
            <v>2245.64</v>
          </cell>
          <cell r="AY815">
            <v>2583.9</v>
          </cell>
          <cell r="AZ815">
            <v>2688.27</v>
          </cell>
          <cell r="BA815">
            <v>2638.25</v>
          </cell>
          <cell r="BB815">
            <v>2527.7199999999998</v>
          </cell>
          <cell r="BC815">
            <v>2521.9</v>
          </cell>
          <cell r="BD815">
            <v>2481.9</v>
          </cell>
          <cell r="BE815">
            <v>27270.980000000003</v>
          </cell>
          <cell r="BF815">
            <v>2064.39</v>
          </cell>
          <cell r="BG815">
            <v>1806.97</v>
          </cell>
          <cell r="BH815">
            <v>2109.59</v>
          </cell>
          <cell r="BI815">
            <v>1813.23</v>
          </cell>
          <cell r="BJ815">
            <v>1789.22</v>
          </cell>
          <cell r="BK815">
            <v>2245.64</v>
          </cell>
          <cell r="BL815">
            <v>2583.9</v>
          </cell>
          <cell r="BM815">
            <v>2688.27</v>
          </cell>
          <cell r="BN815">
            <v>2638.25</v>
          </cell>
          <cell r="BO815">
            <v>2527.7199999999998</v>
          </cell>
          <cell r="BP815">
            <v>2521.9</v>
          </cell>
          <cell r="BQ815">
            <v>2481.9</v>
          </cell>
          <cell r="BR815">
            <v>27190.870000000003</v>
          </cell>
          <cell r="BS815">
            <v>2064.39</v>
          </cell>
          <cell r="BT815">
            <v>1726.86</v>
          </cell>
          <cell r="BU815">
            <v>2109.59</v>
          </cell>
          <cell r="BV815">
            <v>1813.23</v>
          </cell>
          <cell r="BW815">
            <v>1789.22</v>
          </cell>
          <cell r="BX815">
            <v>2245.64</v>
          </cell>
          <cell r="BY815">
            <v>2583.9</v>
          </cell>
          <cell r="BZ815">
            <v>2688.27</v>
          </cell>
          <cell r="CA815">
            <v>2638.25</v>
          </cell>
          <cell r="CB815">
            <v>2527.7199999999998</v>
          </cell>
          <cell r="CC815">
            <v>2521.9</v>
          </cell>
          <cell r="CD815">
            <v>2481.9</v>
          </cell>
          <cell r="CE815">
            <v>27190.870000000003</v>
          </cell>
          <cell r="CF815">
            <v>2064.39</v>
          </cell>
          <cell r="CG815">
            <v>1726.86</v>
          </cell>
          <cell r="CH815">
            <v>2109.59</v>
          </cell>
          <cell r="CI815">
            <v>1813.23</v>
          </cell>
          <cell r="CJ815">
            <v>1789.22</v>
          </cell>
          <cell r="CK815">
            <v>2245.64</v>
          </cell>
          <cell r="CL815">
            <v>2583.9</v>
          </cell>
          <cell r="CM815">
            <v>2688.27</v>
          </cell>
          <cell r="CN815">
            <v>2638.25</v>
          </cell>
          <cell r="CO815">
            <v>2527.7199999999998</v>
          </cell>
          <cell r="CP815">
            <v>2521.9</v>
          </cell>
          <cell r="CQ815">
            <v>2481.9</v>
          </cell>
          <cell r="CR815">
            <v>27190.870000000003</v>
          </cell>
          <cell r="CS815">
            <v>2064.39</v>
          </cell>
          <cell r="CT815">
            <v>1726.86</v>
          </cell>
          <cell r="CU815">
            <v>2109.59</v>
          </cell>
          <cell r="CV815">
            <v>1813.23</v>
          </cell>
          <cell r="CW815">
            <v>1789.22</v>
          </cell>
          <cell r="CX815">
            <v>2245.64</v>
          </cell>
          <cell r="CY815">
            <v>2583.9</v>
          </cell>
          <cell r="CZ815">
            <v>2688.27</v>
          </cell>
          <cell r="DA815">
            <v>2638.25</v>
          </cell>
          <cell r="DB815">
            <v>2527.7199999999998</v>
          </cell>
          <cell r="DC815">
            <v>2521.9</v>
          </cell>
          <cell r="DD815">
            <v>2481.9</v>
          </cell>
          <cell r="DE815">
            <v>27270.980000000003</v>
          </cell>
          <cell r="DF815">
            <v>2064.39</v>
          </cell>
          <cell r="DG815">
            <v>1806.97</v>
          </cell>
          <cell r="DH815">
            <v>2109.59</v>
          </cell>
          <cell r="DI815">
            <v>1813.23</v>
          </cell>
          <cell r="DJ815">
            <v>1789.22</v>
          </cell>
          <cell r="DK815">
            <v>2245.64</v>
          </cell>
          <cell r="DL815">
            <v>2583.9</v>
          </cell>
          <cell r="DM815">
            <v>2688.27</v>
          </cell>
          <cell r="DN815">
            <v>2638.25</v>
          </cell>
          <cell r="DO815">
            <v>2527.7199999999998</v>
          </cell>
          <cell r="DP815">
            <v>2521.9</v>
          </cell>
          <cell r="DQ815">
            <v>2481.9</v>
          </cell>
          <cell r="DR815">
            <v>27190.870000000003</v>
          </cell>
          <cell r="DS815">
            <v>2064.39</v>
          </cell>
          <cell r="DT815">
            <v>1726.86</v>
          </cell>
          <cell r="DU815">
            <v>2109.59</v>
          </cell>
          <cell r="DV815">
            <v>1813.23</v>
          </cell>
          <cell r="DW815">
            <v>1789.22</v>
          </cell>
          <cell r="DX815">
            <v>2245.64</v>
          </cell>
          <cell r="DY815">
            <v>2583.9</v>
          </cell>
          <cell r="DZ815">
            <v>2688.27</v>
          </cell>
          <cell r="EA815">
            <v>2638.25</v>
          </cell>
          <cell r="EB815">
            <v>2527.7199999999998</v>
          </cell>
          <cell r="EC815">
            <v>2521.9</v>
          </cell>
          <cell r="ED815">
            <v>2481.9</v>
          </cell>
        </row>
        <row r="816">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0</v>
          </cell>
          <cell r="CB816">
            <v>0</v>
          </cell>
          <cell r="CC816">
            <v>0</v>
          </cell>
          <cell r="CD816">
            <v>0</v>
          </cell>
          <cell r="CE816">
            <v>0</v>
          </cell>
          <cell r="CF816">
            <v>0</v>
          </cell>
          <cell r="CG816">
            <v>0</v>
          </cell>
          <cell r="CH816">
            <v>0</v>
          </cell>
          <cell r="CI816">
            <v>0</v>
          </cell>
          <cell r="CJ816">
            <v>0</v>
          </cell>
          <cell r="CK816">
            <v>0</v>
          </cell>
          <cell r="CL816">
            <v>0</v>
          </cell>
          <cell r="CM816">
            <v>0</v>
          </cell>
          <cell r="CN816">
            <v>0</v>
          </cell>
          <cell r="CO816">
            <v>0</v>
          </cell>
          <cell r="CP816">
            <v>0</v>
          </cell>
          <cell r="CQ816">
            <v>0</v>
          </cell>
          <cell r="CR816">
            <v>0</v>
          </cell>
          <cell r="CS816">
            <v>0</v>
          </cell>
          <cell r="CT816">
            <v>0</v>
          </cell>
          <cell r="CU816">
            <v>0</v>
          </cell>
          <cell r="CV816">
            <v>0</v>
          </cell>
          <cell r="CW816">
            <v>0</v>
          </cell>
          <cell r="CX816">
            <v>0</v>
          </cell>
          <cell r="CY816">
            <v>0</v>
          </cell>
          <cell r="CZ816">
            <v>0</v>
          </cell>
          <cell r="DA816">
            <v>0</v>
          </cell>
          <cell r="DB816">
            <v>0</v>
          </cell>
          <cell r="DC816">
            <v>0</v>
          </cell>
          <cell r="DD816">
            <v>0</v>
          </cell>
          <cell r="DE816">
            <v>0</v>
          </cell>
          <cell r="DF816">
            <v>0</v>
          </cell>
          <cell r="DG816">
            <v>0</v>
          </cell>
          <cell r="DH816">
            <v>0</v>
          </cell>
          <cell r="DI816">
            <v>0</v>
          </cell>
          <cell r="DJ816">
            <v>0</v>
          </cell>
          <cell r="DK816">
            <v>0</v>
          </cell>
          <cell r="DL816">
            <v>0</v>
          </cell>
          <cell r="DM816">
            <v>0</v>
          </cell>
          <cell r="DN816">
            <v>0</v>
          </cell>
          <cell r="DO816">
            <v>0</v>
          </cell>
          <cell r="DP816">
            <v>0</v>
          </cell>
          <cell r="DQ816">
            <v>0</v>
          </cell>
          <cell r="DR816">
            <v>0</v>
          </cell>
          <cell r="DS816">
            <v>0</v>
          </cell>
          <cell r="DT816">
            <v>0</v>
          </cell>
          <cell r="DU816">
            <v>0</v>
          </cell>
          <cell r="DV816">
            <v>0</v>
          </cell>
          <cell r="DW816">
            <v>0</v>
          </cell>
          <cell r="DX816">
            <v>0</v>
          </cell>
          <cell r="DY816">
            <v>0</v>
          </cell>
          <cell r="DZ816">
            <v>0</v>
          </cell>
          <cell r="EA816">
            <v>0</v>
          </cell>
          <cell r="EB816">
            <v>0</v>
          </cell>
          <cell r="EC816">
            <v>0</v>
          </cell>
          <cell r="ED816">
            <v>0</v>
          </cell>
        </row>
        <row r="817">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0</v>
          </cell>
          <cell r="CB817">
            <v>0</v>
          </cell>
          <cell r="CC817">
            <v>0</v>
          </cell>
          <cell r="CD817">
            <v>0</v>
          </cell>
          <cell r="CE817">
            <v>0</v>
          </cell>
          <cell r="CF817">
            <v>0</v>
          </cell>
          <cell r="CG817">
            <v>0</v>
          </cell>
          <cell r="CH817">
            <v>0</v>
          </cell>
          <cell r="CI817">
            <v>0</v>
          </cell>
          <cell r="CJ817">
            <v>0</v>
          </cell>
          <cell r="CK817">
            <v>0</v>
          </cell>
          <cell r="CL817">
            <v>0</v>
          </cell>
          <cell r="CM817">
            <v>0</v>
          </cell>
          <cell r="CN817">
            <v>0</v>
          </cell>
          <cell r="CO817">
            <v>0</v>
          </cell>
          <cell r="CP817">
            <v>0</v>
          </cell>
          <cell r="CQ817">
            <v>0</v>
          </cell>
          <cell r="CR817">
            <v>0</v>
          </cell>
          <cell r="CS817">
            <v>0</v>
          </cell>
          <cell r="CT817">
            <v>0</v>
          </cell>
          <cell r="CU817">
            <v>0</v>
          </cell>
          <cell r="CV817">
            <v>0</v>
          </cell>
          <cell r="CW817">
            <v>0</v>
          </cell>
          <cell r="CX817">
            <v>0</v>
          </cell>
          <cell r="CY817">
            <v>0</v>
          </cell>
          <cell r="CZ817">
            <v>0</v>
          </cell>
          <cell r="DA817">
            <v>0</v>
          </cell>
          <cell r="DB817">
            <v>0</v>
          </cell>
          <cell r="DC817">
            <v>0</v>
          </cell>
          <cell r="DD817">
            <v>0</v>
          </cell>
          <cell r="DE817">
            <v>0</v>
          </cell>
          <cell r="DF817">
            <v>0</v>
          </cell>
          <cell r="DG817">
            <v>0</v>
          </cell>
          <cell r="DH817">
            <v>0</v>
          </cell>
          <cell r="DI817">
            <v>0</v>
          </cell>
          <cell r="DJ817">
            <v>0</v>
          </cell>
          <cell r="DK817">
            <v>0</v>
          </cell>
          <cell r="DL817">
            <v>0</v>
          </cell>
          <cell r="DM817">
            <v>0</v>
          </cell>
          <cell r="DN817">
            <v>0</v>
          </cell>
          <cell r="DO817">
            <v>0</v>
          </cell>
          <cell r="DP817">
            <v>0</v>
          </cell>
          <cell r="DQ817">
            <v>0</v>
          </cell>
          <cell r="DR817">
            <v>0</v>
          </cell>
          <cell r="DS817">
            <v>0</v>
          </cell>
          <cell r="DT817">
            <v>0</v>
          </cell>
          <cell r="DU817">
            <v>0</v>
          </cell>
          <cell r="DV817">
            <v>0</v>
          </cell>
          <cell r="DW817">
            <v>0</v>
          </cell>
          <cell r="DX817">
            <v>0</v>
          </cell>
          <cell r="DY817">
            <v>0</v>
          </cell>
          <cell r="DZ817">
            <v>0</v>
          </cell>
          <cell r="EA817">
            <v>0</v>
          </cell>
          <cell r="EB817">
            <v>0</v>
          </cell>
          <cell r="EC817">
            <v>0</v>
          </cell>
          <cell r="ED817">
            <v>0</v>
          </cell>
        </row>
        <row r="818">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0</v>
          </cell>
          <cell r="CB818">
            <v>0</v>
          </cell>
          <cell r="CC818">
            <v>0</v>
          </cell>
          <cell r="CD818">
            <v>0</v>
          </cell>
          <cell r="CE818">
            <v>0</v>
          </cell>
          <cell r="CF818">
            <v>0</v>
          </cell>
          <cell r="CG818">
            <v>0</v>
          </cell>
          <cell r="CH818">
            <v>0</v>
          </cell>
          <cell r="CI818">
            <v>0</v>
          </cell>
          <cell r="CJ818">
            <v>0</v>
          </cell>
          <cell r="CK818">
            <v>0</v>
          </cell>
          <cell r="CL818">
            <v>0</v>
          </cell>
          <cell r="CM818">
            <v>0</v>
          </cell>
          <cell r="CN818">
            <v>0</v>
          </cell>
          <cell r="CO818">
            <v>0</v>
          </cell>
          <cell r="CP818">
            <v>0</v>
          </cell>
          <cell r="CQ818">
            <v>0</v>
          </cell>
          <cell r="CR818">
            <v>0</v>
          </cell>
          <cell r="CS818">
            <v>0</v>
          </cell>
          <cell r="CT818">
            <v>0</v>
          </cell>
          <cell r="CU818">
            <v>0</v>
          </cell>
          <cell r="CV818">
            <v>0</v>
          </cell>
          <cell r="CW818">
            <v>0</v>
          </cell>
          <cell r="CX818">
            <v>0</v>
          </cell>
          <cell r="CY818">
            <v>0</v>
          </cell>
          <cell r="CZ818">
            <v>0</v>
          </cell>
          <cell r="DA818">
            <v>0</v>
          </cell>
          <cell r="DB818">
            <v>0</v>
          </cell>
          <cell r="DC818">
            <v>0</v>
          </cell>
          <cell r="DD818">
            <v>0</v>
          </cell>
          <cell r="DE818">
            <v>0</v>
          </cell>
          <cell r="DF818">
            <v>0</v>
          </cell>
          <cell r="DG818">
            <v>0</v>
          </cell>
          <cell r="DH818">
            <v>0</v>
          </cell>
          <cell r="DI818">
            <v>0</v>
          </cell>
          <cell r="DJ818">
            <v>0</v>
          </cell>
          <cell r="DK818">
            <v>0</v>
          </cell>
          <cell r="DL818">
            <v>0</v>
          </cell>
          <cell r="DM818">
            <v>0</v>
          </cell>
          <cell r="DN818">
            <v>0</v>
          </cell>
          <cell r="DO818">
            <v>0</v>
          </cell>
          <cell r="DP818">
            <v>0</v>
          </cell>
          <cell r="DQ818">
            <v>0</v>
          </cell>
          <cell r="DR818">
            <v>0</v>
          </cell>
          <cell r="DS818">
            <v>0</v>
          </cell>
          <cell r="DT818">
            <v>0</v>
          </cell>
          <cell r="DU818">
            <v>0</v>
          </cell>
          <cell r="DV818">
            <v>0</v>
          </cell>
          <cell r="DW818">
            <v>0</v>
          </cell>
          <cell r="DX818">
            <v>0</v>
          </cell>
          <cell r="DY818">
            <v>0</v>
          </cell>
          <cell r="DZ818">
            <v>0</v>
          </cell>
          <cell r="EA818">
            <v>0</v>
          </cell>
          <cell r="EB818">
            <v>0</v>
          </cell>
          <cell r="EC818">
            <v>0</v>
          </cell>
          <cell r="ED818">
            <v>0</v>
          </cell>
        </row>
        <row r="819">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0</v>
          </cell>
          <cell r="CB819">
            <v>0</v>
          </cell>
          <cell r="CC819">
            <v>0</v>
          </cell>
          <cell r="CD819">
            <v>0</v>
          </cell>
          <cell r="CE819">
            <v>0</v>
          </cell>
          <cell r="CF819">
            <v>0</v>
          </cell>
          <cell r="CG819">
            <v>0</v>
          </cell>
          <cell r="CH819">
            <v>0</v>
          </cell>
          <cell r="CI819">
            <v>0</v>
          </cell>
          <cell r="CJ819">
            <v>0</v>
          </cell>
          <cell r="CK819">
            <v>0</v>
          </cell>
          <cell r="CL819">
            <v>0</v>
          </cell>
          <cell r="CM819">
            <v>0</v>
          </cell>
          <cell r="CN819">
            <v>0</v>
          </cell>
          <cell r="CO819">
            <v>0</v>
          </cell>
          <cell r="CP819">
            <v>0</v>
          </cell>
          <cell r="CQ819">
            <v>0</v>
          </cell>
          <cell r="CR819">
            <v>0</v>
          </cell>
          <cell r="CS819">
            <v>0</v>
          </cell>
          <cell r="CT819">
            <v>0</v>
          </cell>
          <cell r="CU819">
            <v>0</v>
          </cell>
          <cell r="CV819">
            <v>0</v>
          </cell>
          <cell r="CW819">
            <v>0</v>
          </cell>
          <cell r="CX819">
            <v>0</v>
          </cell>
          <cell r="CY819">
            <v>0</v>
          </cell>
          <cell r="CZ819">
            <v>0</v>
          </cell>
          <cell r="DA819">
            <v>0</v>
          </cell>
          <cell r="DB819">
            <v>0</v>
          </cell>
          <cell r="DC819">
            <v>0</v>
          </cell>
          <cell r="DD819">
            <v>0</v>
          </cell>
          <cell r="DE819">
            <v>0</v>
          </cell>
          <cell r="DF819">
            <v>0</v>
          </cell>
          <cell r="DG819">
            <v>0</v>
          </cell>
          <cell r="DH819">
            <v>0</v>
          </cell>
          <cell r="DI819">
            <v>0</v>
          </cell>
          <cell r="DJ819">
            <v>0</v>
          </cell>
          <cell r="DK819">
            <v>0</v>
          </cell>
          <cell r="DL819">
            <v>0</v>
          </cell>
          <cell r="DM819">
            <v>0</v>
          </cell>
          <cell r="DN819">
            <v>0</v>
          </cell>
          <cell r="DO819">
            <v>0</v>
          </cell>
          <cell r="DP819">
            <v>0</v>
          </cell>
          <cell r="DQ819">
            <v>0</v>
          </cell>
          <cell r="DR819">
            <v>0</v>
          </cell>
          <cell r="DS819">
            <v>0</v>
          </cell>
          <cell r="DT819">
            <v>0</v>
          </cell>
          <cell r="DU819">
            <v>0</v>
          </cell>
          <cell r="DV819">
            <v>0</v>
          </cell>
          <cell r="DW819">
            <v>0</v>
          </cell>
          <cell r="DX819">
            <v>0</v>
          </cell>
          <cell r="DY819">
            <v>0</v>
          </cell>
          <cell r="DZ819">
            <v>0</v>
          </cell>
          <cell r="EA819">
            <v>0</v>
          </cell>
          <cell r="EB819">
            <v>0</v>
          </cell>
          <cell r="EC819">
            <v>0</v>
          </cell>
          <cell r="ED819">
            <v>0</v>
          </cell>
        </row>
        <row r="820">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0</v>
          </cell>
          <cell r="CB820">
            <v>0</v>
          </cell>
          <cell r="CC820">
            <v>0</v>
          </cell>
          <cell r="CD820">
            <v>0</v>
          </cell>
          <cell r="CE820">
            <v>0</v>
          </cell>
          <cell r="CF820">
            <v>0</v>
          </cell>
          <cell r="CG820">
            <v>0</v>
          </cell>
          <cell r="CH820">
            <v>0</v>
          </cell>
          <cell r="CI820">
            <v>0</v>
          </cell>
          <cell r="CJ820">
            <v>0</v>
          </cell>
          <cell r="CK820">
            <v>0</v>
          </cell>
          <cell r="CL820">
            <v>0</v>
          </cell>
          <cell r="CM820">
            <v>0</v>
          </cell>
          <cell r="CN820">
            <v>0</v>
          </cell>
          <cell r="CO820">
            <v>0</v>
          </cell>
          <cell r="CP820">
            <v>0</v>
          </cell>
          <cell r="CQ820">
            <v>0</v>
          </cell>
          <cell r="CR820">
            <v>0</v>
          </cell>
          <cell r="CS820">
            <v>0</v>
          </cell>
          <cell r="CT820">
            <v>0</v>
          </cell>
          <cell r="CU820">
            <v>0</v>
          </cell>
          <cell r="CV820">
            <v>0</v>
          </cell>
          <cell r="CW820">
            <v>0</v>
          </cell>
          <cell r="CX820">
            <v>0</v>
          </cell>
          <cell r="CY820">
            <v>0</v>
          </cell>
          <cell r="CZ820">
            <v>0</v>
          </cell>
          <cell r="DA820">
            <v>0</v>
          </cell>
          <cell r="DB820">
            <v>0</v>
          </cell>
          <cell r="DC820">
            <v>0</v>
          </cell>
          <cell r="DD820">
            <v>0</v>
          </cell>
          <cell r="DE820">
            <v>0</v>
          </cell>
          <cell r="DF820">
            <v>0</v>
          </cell>
          <cell r="DG820">
            <v>0</v>
          </cell>
          <cell r="DH820">
            <v>0</v>
          </cell>
          <cell r="DI820">
            <v>0</v>
          </cell>
          <cell r="DJ820">
            <v>0</v>
          </cell>
          <cell r="DK820">
            <v>0</v>
          </cell>
          <cell r="DL820">
            <v>0</v>
          </cell>
          <cell r="DM820">
            <v>0</v>
          </cell>
          <cell r="DN820">
            <v>0</v>
          </cell>
          <cell r="DO820">
            <v>0</v>
          </cell>
          <cell r="DP820">
            <v>0</v>
          </cell>
          <cell r="DQ820">
            <v>0</v>
          </cell>
          <cell r="DR820">
            <v>0</v>
          </cell>
          <cell r="DS820">
            <v>0</v>
          </cell>
          <cell r="DT820">
            <v>0</v>
          </cell>
          <cell r="DU820">
            <v>0</v>
          </cell>
          <cell r="DV820">
            <v>0</v>
          </cell>
          <cell r="DW820">
            <v>0</v>
          </cell>
          <cell r="DX820">
            <v>0</v>
          </cell>
          <cell r="DY820">
            <v>0</v>
          </cell>
          <cell r="DZ820">
            <v>0</v>
          </cell>
          <cell r="EA820">
            <v>0</v>
          </cell>
          <cell r="EB820">
            <v>0</v>
          </cell>
          <cell r="EC820">
            <v>0</v>
          </cell>
          <cell r="ED820">
            <v>0</v>
          </cell>
        </row>
        <row r="821">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0</v>
          </cell>
          <cell r="CB821">
            <v>0</v>
          </cell>
          <cell r="CC821">
            <v>0</v>
          </cell>
          <cell r="CD821">
            <v>0</v>
          </cell>
          <cell r="CE821">
            <v>0</v>
          </cell>
          <cell r="CF821">
            <v>0</v>
          </cell>
          <cell r="CG821">
            <v>0</v>
          </cell>
          <cell r="CH821">
            <v>0</v>
          </cell>
          <cell r="CI821">
            <v>0</v>
          </cell>
          <cell r="CJ821">
            <v>0</v>
          </cell>
          <cell r="CK821">
            <v>0</v>
          </cell>
          <cell r="CL821">
            <v>0</v>
          </cell>
          <cell r="CM821">
            <v>0</v>
          </cell>
          <cell r="CN821">
            <v>0</v>
          </cell>
          <cell r="CO821">
            <v>0</v>
          </cell>
          <cell r="CP821">
            <v>0</v>
          </cell>
          <cell r="CQ821">
            <v>0</v>
          </cell>
          <cell r="CR821">
            <v>0</v>
          </cell>
          <cell r="CS821">
            <v>0</v>
          </cell>
          <cell r="CT821">
            <v>0</v>
          </cell>
          <cell r="CU821">
            <v>0</v>
          </cell>
          <cell r="CV821">
            <v>0</v>
          </cell>
          <cell r="CW821">
            <v>0</v>
          </cell>
          <cell r="CX821">
            <v>0</v>
          </cell>
          <cell r="CY821">
            <v>0</v>
          </cell>
          <cell r="CZ821">
            <v>0</v>
          </cell>
          <cell r="DA821">
            <v>0</v>
          </cell>
          <cell r="DB821">
            <v>0</v>
          </cell>
          <cell r="DC821">
            <v>0</v>
          </cell>
          <cell r="DD821">
            <v>0</v>
          </cell>
          <cell r="DE821">
            <v>0</v>
          </cell>
          <cell r="DF821">
            <v>0</v>
          </cell>
          <cell r="DG821">
            <v>0</v>
          </cell>
          <cell r="DH821">
            <v>0</v>
          </cell>
          <cell r="DI821">
            <v>0</v>
          </cell>
          <cell r="DJ821">
            <v>0</v>
          </cell>
          <cell r="DK821">
            <v>0</v>
          </cell>
          <cell r="DL821">
            <v>0</v>
          </cell>
          <cell r="DM821">
            <v>0</v>
          </cell>
          <cell r="DN821">
            <v>0</v>
          </cell>
          <cell r="DO821">
            <v>0</v>
          </cell>
          <cell r="DP821">
            <v>0</v>
          </cell>
          <cell r="DQ821">
            <v>0</v>
          </cell>
          <cell r="DR821">
            <v>0</v>
          </cell>
          <cell r="DS821">
            <v>0</v>
          </cell>
          <cell r="DT821">
            <v>0</v>
          </cell>
          <cell r="DU821">
            <v>0</v>
          </cell>
          <cell r="DV821">
            <v>0</v>
          </cell>
          <cell r="DW821">
            <v>0</v>
          </cell>
          <cell r="DX821">
            <v>0</v>
          </cell>
          <cell r="DY821">
            <v>0</v>
          </cell>
          <cell r="DZ821">
            <v>0</v>
          </cell>
          <cell r="EA821">
            <v>0</v>
          </cell>
          <cell r="EB821">
            <v>0</v>
          </cell>
          <cell r="EC821">
            <v>0</v>
          </cell>
          <cell r="ED821">
            <v>0</v>
          </cell>
        </row>
        <row r="822">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0</v>
          </cell>
          <cell r="CB822">
            <v>0</v>
          </cell>
          <cell r="CC822">
            <v>0</v>
          </cell>
          <cell r="CD822">
            <v>0</v>
          </cell>
          <cell r="CE822">
            <v>0</v>
          </cell>
          <cell r="CF822">
            <v>0</v>
          </cell>
          <cell r="CG822">
            <v>0</v>
          </cell>
          <cell r="CH822">
            <v>0</v>
          </cell>
          <cell r="CI822">
            <v>0</v>
          </cell>
          <cell r="CJ822">
            <v>0</v>
          </cell>
          <cell r="CK822">
            <v>0</v>
          </cell>
          <cell r="CL822">
            <v>0</v>
          </cell>
          <cell r="CM822">
            <v>0</v>
          </cell>
          <cell r="CN822">
            <v>0</v>
          </cell>
          <cell r="CO822">
            <v>0</v>
          </cell>
          <cell r="CP822">
            <v>0</v>
          </cell>
          <cell r="CQ822">
            <v>0</v>
          </cell>
          <cell r="CR822">
            <v>0</v>
          </cell>
          <cell r="CS822">
            <v>0</v>
          </cell>
          <cell r="CT822">
            <v>0</v>
          </cell>
          <cell r="CU822">
            <v>0</v>
          </cell>
          <cell r="CV822">
            <v>0</v>
          </cell>
          <cell r="CW822">
            <v>0</v>
          </cell>
          <cell r="CX822">
            <v>0</v>
          </cell>
          <cell r="CY822">
            <v>0</v>
          </cell>
          <cell r="CZ822">
            <v>0</v>
          </cell>
          <cell r="DA822">
            <v>0</v>
          </cell>
          <cell r="DB822">
            <v>0</v>
          </cell>
          <cell r="DC822">
            <v>0</v>
          </cell>
          <cell r="DD822">
            <v>0</v>
          </cell>
          <cell r="DE822">
            <v>0</v>
          </cell>
          <cell r="DF822">
            <v>0</v>
          </cell>
          <cell r="DG822">
            <v>0</v>
          </cell>
          <cell r="DH822">
            <v>0</v>
          </cell>
          <cell r="DI822">
            <v>0</v>
          </cell>
          <cell r="DJ822">
            <v>0</v>
          </cell>
          <cell r="DK822">
            <v>0</v>
          </cell>
          <cell r="DL822">
            <v>0</v>
          </cell>
          <cell r="DM822">
            <v>0</v>
          </cell>
          <cell r="DN822">
            <v>0</v>
          </cell>
          <cell r="DO822">
            <v>0</v>
          </cell>
          <cell r="DP822">
            <v>0</v>
          </cell>
          <cell r="DQ822">
            <v>0</v>
          </cell>
          <cell r="DR822">
            <v>0</v>
          </cell>
          <cell r="DS822">
            <v>0</v>
          </cell>
          <cell r="DT822">
            <v>0</v>
          </cell>
          <cell r="DU822">
            <v>0</v>
          </cell>
          <cell r="DV822">
            <v>0</v>
          </cell>
          <cell r="DW822">
            <v>0</v>
          </cell>
          <cell r="DX822">
            <v>0</v>
          </cell>
          <cell r="DY822">
            <v>0</v>
          </cell>
          <cell r="DZ822">
            <v>0</v>
          </cell>
          <cell r="EA822">
            <v>0</v>
          </cell>
          <cell r="EB822">
            <v>0</v>
          </cell>
          <cell r="EC822">
            <v>0</v>
          </cell>
          <cell r="ED822">
            <v>0</v>
          </cell>
        </row>
        <row r="823">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0</v>
          </cell>
          <cell r="CB823">
            <v>0</v>
          </cell>
          <cell r="CC823">
            <v>0</v>
          </cell>
          <cell r="CD823">
            <v>0</v>
          </cell>
          <cell r="CE823">
            <v>0</v>
          </cell>
          <cell r="CF823">
            <v>0</v>
          </cell>
          <cell r="CG823">
            <v>0</v>
          </cell>
          <cell r="CH823">
            <v>0</v>
          </cell>
          <cell r="CI823">
            <v>0</v>
          </cell>
          <cell r="CJ823">
            <v>0</v>
          </cell>
          <cell r="CK823">
            <v>0</v>
          </cell>
          <cell r="CL823">
            <v>0</v>
          </cell>
          <cell r="CM823">
            <v>0</v>
          </cell>
          <cell r="CN823">
            <v>0</v>
          </cell>
          <cell r="CO823">
            <v>0</v>
          </cell>
          <cell r="CP823">
            <v>0</v>
          </cell>
          <cell r="CQ823">
            <v>0</v>
          </cell>
          <cell r="CR823">
            <v>0</v>
          </cell>
          <cell r="CS823">
            <v>0</v>
          </cell>
          <cell r="CT823">
            <v>0</v>
          </cell>
          <cell r="CU823">
            <v>0</v>
          </cell>
          <cell r="CV823">
            <v>0</v>
          </cell>
          <cell r="CW823">
            <v>0</v>
          </cell>
          <cell r="CX823">
            <v>0</v>
          </cell>
          <cell r="CY823">
            <v>0</v>
          </cell>
          <cell r="CZ823">
            <v>0</v>
          </cell>
          <cell r="DA823">
            <v>0</v>
          </cell>
          <cell r="DB823">
            <v>0</v>
          </cell>
          <cell r="DC823">
            <v>0</v>
          </cell>
          <cell r="DD823">
            <v>0</v>
          </cell>
          <cell r="DE823">
            <v>0</v>
          </cell>
          <cell r="DF823">
            <v>0</v>
          </cell>
          <cell r="DG823">
            <v>0</v>
          </cell>
          <cell r="DH823">
            <v>0</v>
          </cell>
          <cell r="DI823">
            <v>0</v>
          </cell>
          <cell r="DJ823">
            <v>0</v>
          </cell>
          <cell r="DK823">
            <v>0</v>
          </cell>
          <cell r="DL823">
            <v>0</v>
          </cell>
          <cell r="DM823">
            <v>0</v>
          </cell>
          <cell r="DN823">
            <v>0</v>
          </cell>
          <cell r="DO823">
            <v>0</v>
          </cell>
          <cell r="DP823">
            <v>0</v>
          </cell>
          <cell r="DQ823">
            <v>0</v>
          </cell>
          <cell r="DR823">
            <v>0</v>
          </cell>
          <cell r="DS823">
            <v>0</v>
          </cell>
          <cell r="DT823">
            <v>0</v>
          </cell>
          <cell r="DU823">
            <v>0</v>
          </cell>
          <cell r="DV823">
            <v>0</v>
          </cell>
          <cell r="DW823">
            <v>0</v>
          </cell>
          <cell r="DX823">
            <v>0</v>
          </cell>
          <cell r="DY823">
            <v>0</v>
          </cell>
          <cell r="DZ823">
            <v>0</v>
          </cell>
          <cell r="EA823">
            <v>0</v>
          </cell>
          <cell r="EB823">
            <v>0</v>
          </cell>
          <cell r="EC823">
            <v>0</v>
          </cell>
          <cell r="ED823">
            <v>0</v>
          </cell>
        </row>
        <row r="824">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0</v>
          </cell>
          <cell r="CB824">
            <v>0</v>
          </cell>
          <cell r="CC824">
            <v>0</v>
          </cell>
          <cell r="CD824">
            <v>0</v>
          </cell>
          <cell r="CE824">
            <v>0</v>
          </cell>
          <cell r="CF824">
            <v>0</v>
          </cell>
          <cell r="CG824">
            <v>0</v>
          </cell>
          <cell r="CH824">
            <v>0</v>
          </cell>
          <cell r="CI824">
            <v>0</v>
          </cell>
          <cell r="CJ824">
            <v>0</v>
          </cell>
          <cell r="CK824">
            <v>0</v>
          </cell>
          <cell r="CL824">
            <v>0</v>
          </cell>
          <cell r="CM824">
            <v>0</v>
          </cell>
          <cell r="CN824">
            <v>0</v>
          </cell>
          <cell r="CO824">
            <v>0</v>
          </cell>
          <cell r="CP824">
            <v>0</v>
          </cell>
          <cell r="CQ824">
            <v>0</v>
          </cell>
          <cell r="CR824">
            <v>0</v>
          </cell>
          <cell r="CS824">
            <v>0</v>
          </cell>
          <cell r="CT824">
            <v>0</v>
          </cell>
          <cell r="CU824">
            <v>0</v>
          </cell>
          <cell r="CV824">
            <v>0</v>
          </cell>
          <cell r="CW824">
            <v>0</v>
          </cell>
          <cell r="CX824">
            <v>0</v>
          </cell>
          <cell r="CY824">
            <v>0</v>
          </cell>
          <cell r="CZ824">
            <v>0</v>
          </cell>
          <cell r="DA824">
            <v>0</v>
          </cell>
          <cell r="DB824">
            <v>0</v>
          </cell>
          <cell r="DC824">
            <v>0</v>
          </cell>
          <cell r="DD824">
            <v>0</v>
          </cell>
          <cell r="DE824">
            <v>0</v>
          </cell>
          <cell r="DF824">
            <v>0</v>
          </cell>
          <cell r="DG824">
            <v>0</v>
          </cell>
          <cell r="DH824">
            <v>0</v>
          </cell>
          <cell r="DI824">
            <v>0</v>
          </cell>
          <cell r="DJ824">
            <v>0</v>
          </cell>
          <cell r="DK824">
            <v>0</v>
          </cell>
          <cell r="DL824">
            <v>0</v>
          </cell>
          <cell r="DM824">
            <v>0</v>
          </cell>
          <cell r="DN824">
            <v>0</v>
          </cell>
          <cell r="DO824">
            <v>0</v>
          </cell>
          <cell r="DP824">
            <v>0</v>
          </cell>
          <cell r="DQ824">
            <v>0</v>
          </cell>
          <cell r="DR824">
            <v>0</v>
          </cell>
          <cell r="DS824">
            <v>0</v>
          </cell>
          <cell r="DT824">
            <v>0</v>
          </cell>
          <cell r="DU824">
            <v>0</v>
          </cell>
          <cell r="DV824">
            <v>0</v>
          </cell>
          <cell r="DW824">
            <v>0</v>
          </cell>
          <cell r="DX824">
            <v>0</v>
          </cell>
          <cell r="DY824">
            <v>0</v>
          </cell>
          <cell r="DZ824">
            <v>0</v>
          </cell>
          <cell r="EA824">
            <v>0</v>
          </cell>
          <cell r="EB824">
            <v>0</v>
          </cell>
          <cell r="EC824">
            <v>0</v>
          </cell>
          <cell r="ED824">
            <v>0</v>
          </cell>
        </row>
        <row r="825">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0</v>
          </cell>
          <cell r="CB825">
            <v>0</v>
          </cell>
          <cell r="CC825">
            <v>0</v>
          </cell>
          <cell r="CD825">
            <v>0</v>
          </cell>
          <cell r="CE825">
            <v>0</v>
          </cell>
          <cell r="CF825">
            <v>0</v>
          </cell>
          <cell r="CG825">
            <v>0</v>
          </cell>
          <cell r="CH825">
            <v>0</v>
          </cell>
          <cell r="CI825">
            <v>0</v>
          </cell>
          <cell r="CJ825">
            <v>0</v>
          </cell>
          <cell r="CK825">
            <v>0</v>
          </cell>
          <cell r="CL825">
            <v>0</v>
          </cell>
          <cell r="CM825">
            <v>0</v>
          </cell>
          <cell r="CN825">
            <v>0</v>
          </cell>
          <cell r="CO825">
            <v>0</v>
          </cell>
          <cell r="CP825">
            <v>0</v>
          </cell>
          <cell r="CQ825">
            <v>0</v>
          </cell>
          <cell r="CR825">
            <v>0</v>
          </cell>
          <cell r="CS825">
            <v>0</v>
          </cell>
          <cell r="CT825">
            <v>0</v>
          </cell>
          <cell r="CU825">
            <v>0</v>
          </cell>
          <cell r="CV825">
            <v>0</v>
          </cell>
          <cell r="CW825">
            <v>0</v>
          </cell>
          <cell r="CX825">
            <v>0</v>
          </cell>
          <cell r="CY825">
            <v>0</v>
          </cell>
          <cell r="CZ825">
            <v>0</v>
          </cell>
          <cell r="DA825">
            <v>0</v>
          </cell>
          <cell r="DB825">
            <v>0</v>
          </cell>
          <cell r="DC825">
            <v>0</v>
          </cell>
          <cell r="DD825">
            <v>0</v>
          </cell>
          <cell r="DE825">
            <v>0</v>
          </cell>
          <cell r="DF825">
            <v>0</v>
          </cell>
          <cell r="DG825">
            <v>0</v>
          </cell>
          <cell r="DH825">
            <v>0</v>
          </cell>
          <cell r="DI825">
            <v>0</v>
          </cell>
          <cell r="DJ825">
            <v>0</v>
          </cell>
          <cell r="DK825">
            <v>0</v>
          </cell>
          <cell r="DL825">
            <v>0</v>
          </cell>
          <cell r="DM825">
            <v>0</v>
          </cell>
          <cell r="DN825">
            <v>0</v>
          </cell>
          <cell r="DO825">
            <v>0</v>
          </cell>
          <cell r="DP825">
            <v>0</v>
          </cell>
          <cell r="DQ825">
            <v>0</v>
          </cell>
          <cell r="DR825">
            <v>0</v>
          </cell>
          <cell r="DS825">
            <v>0</v>
          </cell>
          <cell r="DT825">
            <v>0</v>
          </cell>
          <cell r="DU825">
            <v>0</v>
          </cell>
          <cell r="DV825">
            <v>0</v>
          </cell>
          <cell r="DW825">
            <v>0</v>
          </cell>
          <cell r="DX825">
            <v>0</v>
          </cell>
          <cell r="DY825">
            <v>0</v>
          </cell>
          <cell r="DZ825">
            <v>0</v>
          </cell>
          <cell r="EA825">
            <v>0</v>
          </cell>
          <cell r="EB825">
            <v>0</v>
          </cell>
          <cell r="EC825">
            <v>0</v>
          </cell>
          <cell r="ED825">
            <v>0</v>
          </cell>
        </row>
        <row r="826">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0</v>
          </cell>
          <cell r="CB826">
            <v>0</v>
          </cell>
          <cell r="CC826">
            <v>0</v>
          </cell>
          <cell r="CD826">
            <v>0</v>
          </cell>
          <cell r="CE826">
            <v>0</v>
          </cell>
          <cell r="CF826">
            <v>0</v>
          </cell>
          <cell r="CG826">
            <v>0</v>
          </cell>
          <cell r="CH826">
            <v>0</v>
          </cell>
          <cell r="CI826">
            <v>0</v>
          </cell>
          <cell r="CJ826">
            <v>0</v>
          </cell>
          <cell r="CK826">
            <v>0</v>
          </cell>
          <cell r="CL826">
            <v>0</v>
          </cell>
          <cell r="CM826">
            <v>0</v>
          </cell>
          <cell r="CN826">
            <v>0</v>
          </cell>
          <cell r="CO826">
            <v>0</v>
          </cell>
          <cell r="CP826">
            <v>0</v>
          </cell>
          <cell r="CQ826">
            <v>0</v>
          </cell>
          <cell r="CR826">
            <v>0</v>
          </cell>
          <cell r="CS826">
            <v>0</v>
          </cell>
          <cell r="CT826">
            <v>0</v>
          </cell>
          <cell r="CU826">
            <v>0</v>
          </cell>
          <cell r="CV826">
            <v>0</v>
          </cell>
          <cell r="CW826">
            <v>0</v>
          </cell>
          <cell r="CX826">
            <v>0</v>
          </cell>
          <cell r="CY826">
            <v>0</v>
          </cell>
          <cell r="CZ826">
            <v>0</v>
          </cell>
          <cell r="DA826">
            <v>0</v>
          </cell>
          <cell r="DB826">
            <v>0</v>
          </cell>
          <cell r="DC826">
            <v>0</v>
          </cell>
          <cell r="DD826">
            <v>0</v>
          </cell>
          <cell r="DE826">
            <v>0</v>
          </cell>
          <cell r="DF826">
            <v>0</v>
          </cell>
          <cell r="DG826">
            <v>0</v>
          </cell>
          <cell r="DH826">
            <v>0</v>
          </cell>
          <cell r="DI826">
            <v>0</v>
          </cell>
          <cell r="DJ826">
            <v>0</v>
          </cell>
          <cell r="DK826">
            <v>0</v>
          </cell>
          <cell r="DL826">
            <v>0</v>
          </cell>
          <cell r="DM826">
            <v>0</v>
          </cell>
          <cell r="DN826">
            <v>0</v>
          </cell>
          <cell r="DO826">
            <v>0</v>
          </cell>
          <cell r="DP826">
            <v>0</v>
          </cell>
          <cell r="DQ826">
            <v>0</v>
          </cell>
          <cell r="DR826">
            <v>0</v>
          </cell>
          <cell r="DS826">
            <v>0</v>
          </cell>
          <cell r="DT826">
            <v>0</v>
          </cell>
          <cell r="DU826">
            <v>0</v>
          </cell>
          <cell r="DV826">
            <v>0</v>
          </cell>
          <cell r="DW826">
            <v>0</v>
          </cell>
          <cell r="DX826">
            <v>0</v>
          </cell>
          <cell r="DY826">
            <v>0</v>
          </cell>
          <cell r="DZ826">
            <v>0</v>
          </cell>
          <cell r="EA826">
            <v>0</v>
          </cell>
          <cell r="EB826">
            <v>0</v>
          </cell>
          <cell r="EC826">
            <v>0</v>
          </cell>
          <cell r="ED826">
            <v>0</v>
          </cell>
          <cell r="EE826">
            <v>0</v>
          </cell>
        </row>
        <row r="827">
          <cell r="F827">
            <v>2064.3900000000012</v>
          </cell>
          <cell r="G827">
            <v>1806.9699999999975</v>
          </cell>
          <cell r="H827">
            <v>2109.59</v>
          </cell>
          <cell r="I827">
            <v>1813.2299999999996</v>
          </cell>
          <cell r="J827">
            <v>1789.2200000000012</v>
          </cell>
          <cell r="K827">
            <v>2245.6399999999994</v>
          </cell>
          <cell r="L827">
            <v>2583.9000000000015</v>
          </cell>
          <cell r="M827">
            <v>2688.2700000000004</v>
          </cell>
          <cell r="N827">
            <v>2638.25</v>
          </cell>
          <cell r="O827">
            <v>2527.7200000000012</v>
          </cell>
          <cell r="P827">
            <v>2521.8999999999996</v>
          </cell>
          <cell r="Q827">
            <v>2481.8999999999996</v>
          </cell>
          <cell r="R827">
            <v>27190.869999999995</v>
          </cell>
          <cell r="S827">
            <v>2064.3900000000012</v>
          </cell>
          <cell r="T827">
            <v>1726.8600000000006</v>
          </cell>
          <cell r="U827">
            <v>2109.59</v>
          </cell>
          <cell r="V827">
            <v>1813.2299999999996</v>
          </cell>
          <cell r="W827">
            <v>1789.2200000000012</v>
          </cell>
          <cell r="X827">
            <v>2245.6399999999994</v>
          </cell>
          <cell r="Y827">
            <v>2583.9000000000015</v>
          </cell>
          <cell r="Z827">
            <v>2688.2700000000004</v>
          </cell>
          <cell r="AA827">
            <v>2638.25</v>
          </cell>
          <cell r="AB827">
            <v>2527.7200000000012</v>
          </cell>
          <cell r="AC827">
            <v>2521.9000000000015</v>
          </cell>
          <cell r="AD827">
            <v>2481.8999999999996</v>
          </cell>
          <cell r="AE827">
            <v>27190.869999999995</v>
          </cell>
          <cell r="AF827">
            <v>2064.3900000000012</v>
          </cell>
          <cell r="AG827">
            <v>1726.8600000000006</v>
          </cell>
          <cell r="AH827">
            <v>2109.59</v>
          </cell>
          <cell r="AI827">
            <v>1813.2299999999996</v>
          </cell>
          <cell r="AJ827">
            <v>1789.2200000000012</v>
          </cell>
          <cell r="AK827">
            <v>2245.6399999999994</v>
          </cell>
          <cell r="AL827">
            <v>2583.9000000000015</v>
          </cell>
          <cell r="AM827">
            <v>2688.2700000000004</v>
          </cell>
          <cell r="AN827">
            <v>2638.25</v>
          </cell>
          <cell r="AO827">
            <v>2527.7200000000012</v>
          </cell>
          <cell r="AP827">
            <v>2521.8999999999996</v>
          </cell>
          <cell r="AQ827">
            <v>2481.9000000000015</v>
          </cell>
          <cell r="AR827">
            <v>27190.869999999966</v>
          </cell>
          <cell r="AS827">
            <v>2064.3900000000012</v>
          </cell>
          <cell r="AT827">
            <v>1726.8600000000006</v>
          </cell>
          <cell r="AU827">
            <v>2109.59</v>
          </cell>
          <cell r="AV827">
            <v>1813.2299999999996</v>
          </cell>
          <cell r="AW827">
            <v>1789.2200000000012</v>
          </cell>
          <cell r="AX827">
            <v>2245.6399999999994</v>
          </cell>
          <cell r="AY827">
            <v>2583.9000000000015</v>
          </cell>
          <cell r="AZ827">
            <v>2688.2700000000004</v>
          </cell>
          <cell r="BA827">
            <v>2638.25</v>
          </cell>
          <cell r="BB827">
            <v>2527.7200000000012</v>
          </cell>
          <cell r="BC827">
            <v>2521.8999999999996</v>
          </cell>
          <cell r="BD827">
            <v>2481.8999999999996</v>
          </cell>
          <cell r="BE827">
            <v>27270.979999999981</v>
          </cell>
          <cell r="BF827">
            <v>2064.3899999999994</v>
          </cell>
          <cell r="BG827">
            <v>1806.9699999999975</v>
          </cell>
          <cell r="BH827">
            <v>2109.59</v>
          </cell>
          <cell r="BI827">
            <v>1813.2299999999996</v>
          </cell>
          <cell r="BJ827">
            <v>1789.2200000000012</v>
          </cell>
          <cell r="BK827">
            <v>2245.6399999999994</v>
          </cell>
          <cell r="BL827">
            <v>2583.9000000000015</v>
          </cell>
          <cell r="BM827">
            <v>2688.2700000000004</v>
          </cell>
          <cell r="BN827">
            <v>2638.25</v>
          </cell>
          <cell r="BO827">
            <v>2527.7200000000012</v>
          </cell>
          <cell r="BP827">
            <v>2521.8999999999996</v>
          </cell>
          <cell r="BQ827">
            <v>2481.8999999999996</v>
          </cell>
          <cell r="BR827">
            <v>27190.869999999995</v>
          </cell>
          <cell r="BS827">
            <v>2064.3899999999994</v>
          </cell>
          <cell r="BT827">
            <v>1726.8600000000006</v>
          </cell>
          <cell r="BU827">
            <v>2109.59</v>
          </cell>
          <cell r="BV827">
            <v>1813.2299999999996</v>
          </cell>
          <cell r="BW827">
            <v>1789.2200000000012</v>
          </cell>
          <cell r="BX827">
            <v>2245.6399999999994</v>
          </cell>
          <cell r="BY827">
            <v>2583.9000000000015</v>
          </cell>
          <cell r="BZ827">
            <v>2688.2700000000004</v>
          </cell>
          <cell r="CA827">
            <v>2638.25</v>
          </cell>
          <cell r="CB827">
            <v>2527.7200000000012</v>
          </cell>
          <cell r="CC827">
            <v>2521.8999999999996</v>
          </cell>
          <cell r="CD827">
            <v>2481.8999999999996</v>
          </cell>
          <cell r="CE827">
            <v>27190.869999999995</v>
          </cell>
          <cell r="CF827">
            <v>2064.3900000000012</v>
          </cell>
          <cell r="CG827">
            <v>1726.8599999999988</v>
          </cell>
          <cell r="CH827">
            <v>2109.59</v>
          </cell>
          <cell r="CI827">
            <v>1813.2299999999996</v>
          </cell>
          <cell r="CJ827">
            <v>1789.2200000000012</v>
          </cell>
          <cell r="CK827">
            <v>2245.6399999999994</v>
          </cell>
          <cell r="CL827">
            <v>2583.9000000000015</v>
          </cell>
          <cell r="CM827">
            <v>2688.2700000000004</v>
          </cell>
          <cell r="CN827">
            <v>2638.25</v>
          </cell>
          <cell r="CO827">
            <v>2527.7200000000003</v>
          </cell>
          <cell r="CP827">
            <v>2521.9</v>
          </cell>
          <cell r="CQ827">
            <v>2481.9</v>
          </cell>
          <cell r="CR827">
            <v>27190.870000000003</v>
          </cell>
          <cell r="CS827">
            <v>2064.39</v>
          </cell>
          <cell r="CT827">
            <v>1726.86</v>
          </cell>
          <cell r="CU827">
            <v>2109.59</v>
          </cell>
          <cell r="CV827">
            <v>1813.23</v>
          </cell>
          <cell r="CW827">
            <v>1789.22</v>
          </cell>
          <cell r="CX827">
            <v>2245.64</v>
          </cell>
          <cell r="CY827">
            <v>2583.9</v>
          </cell>
          <cell r="CZ827">
            <v>2688.27</v>
          </cell>
          <cell r="DA827">
            <v>2638.25</v>
          </cell>
          <cell r="DB827">
            <v>2527.7199999999998</v>
          </cell>
          <cell r="DC827">
            <v>2521.9</v>
          </cell>
          <cell r="DD827">
            <v>2481.9</v>
          </cell>
          <cell r="DE827">
            <v>27270.980000000003</v>
          </cell>
          <cell r="DF827">
            <v>2064.39</v>
          </cell>
          <cell r="DG827">
            <v>1806.97</v>
          </cell>
          <cell r="DH827">
            <v>2109.59</v>
          </cell>
          <cell r="DI827">
            <v>1813.23</v>
          </cell>
          <cell r="DJ827">
            <v>1789.22</v>
          </cell>
          <cell r="DK827">
            <v>2245.64</v>
          </cell>
          <cell r="DL827">
            <v>2583.9</v>
          </cell>
          <cell r="DM827">
            <v>2688.27</v>
          </cell>
          <cell r="DN827">
            <v>2638.25</v>
          </cell>
          <cell r="DO827">
            <v>2527.7199999999998</v>
          </cell>
          <cell r="DP827">
            <v>2521.9</v>
          </cell>
          <cell r="DQ827">
            <v>2481.9</v>
          </cell>
          <cell r="DR827">
            <v>27190.870000000003</v>
          </cell>
          <cell r="DS827">
            <v>2064.39</v>
          </cell>
          <cell r="DT827">
            <v>1726.86</v>
          </cell>
          <cell r="DU827">
            <v>2109.59</v>
          </cell>
          <cell r="DV827">
            <v>1813.23</v>
          </cell>
          <cell r="DW827">
            <v>1789.22</v>
          </cell>
          <cell r="DX827">
            <v>2245.64</v>
          </cell>
          <cell r="DY827">
            <v>2583.9</v>
          </cell>
          <cell r="DZ827">
            <v>2688.27</v>
          </cell>
          <cell r="EA827">
            <v>2638.25</v>
          </cell>
          <cell r="EB827">
            <v>2527.7199999999998</v>
          </cell>
          <cell r="EC827">
            <v>2521.9</v>
          </cell>
          <cell r="ED827">
            <v>2481.9</v>
          </cell>
        </row>
        <row r="828">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0</v>
          </cell>
          <cell r="CB828">
            <v>0</v>
          </cell>
          <cell r="CC828">
            <v>0</v>
          </cell>
          <cell r="CD828">
            <v>0</v>
          </cell>
          <cell r="CE828">
            <v>0</v>
          </cell>
          <cell r="CF828">
            <v>0</v>
          </cell>
          <cell r="CG828">
            <v>0</v>
          </cell>
          <cell r="CH828">
            <v>0</v>
          </cell>
          <cell r="CI828">
            <v>0</v>
          </cell>
          <cell r="CJ828">
            <v>0</v>
          </cell>
          <cell r="CK828">
            <v>0</v>
          </cell>
          <cell r="CL828">
            <v>0</v>
          </cell>
          <cell r="CM828">
            <v>0</v>
          </cell>
          <cell r="CN828">
            <v>0</v>
          </cell>
          <cell r="CO828">
            <v>0</v>
          </cell>
          <cell r="CP828">
            <v>0</v>
          </cell>
          <cell r="CQ828">
            <v>0</v>
          </cell>
          <cell r="CR828">
            <v>0</v>
          </cell>
          <cell r="CS828">
            <v>0</v>
          </cell>
          <cell r="CT828">
            <v>0</v>
          </cell>
          <cell r="CU828">
            <v>0</v>
          </cell>
          <cell r="CV828">
            <v>0</v>
          </cell>
          <cell r="CW828">
            <v>0</v>
          </cell>
          <cell r="CX828">
            <v>0</v>
          </cell>
          <cell r="CY828">
            <v>0</v>
          </cell>
          <cell r="CZ828">
            <v>0</v>
          </cell>
          <cell r="DA828">
            <v>0</v>
          </cell>
          <cell r="DB828">
            <v>0</v>
          </cell>
          <cell r="DC828">
            <v>0</v>
          </cell>
          <cell r="DD828">
            <v>0</v>
          </cell>
          <cell r="DE828">
            <v>0</v>
          </cell>
          <cell r="DF828">
            <v>0</v>
          </cell>
          <cell r="DG828">
            <v>0</v>
          </cell>
          <cell r="DH828">
            <v>0</v>
          </cell>
          <cell r="DI828">
            <v>0</v>
          </cell>
          <cell r="DJ828">
            <v>0</v>
          </cell>
          <cell r="DK828">
            <v>0</v>
          </cell>
          <cell r="DL828">
            <v>0</v>
          </cell>
          <cell r="DM828">
            <v>0</v>
          </cell>
          <cell r="DN828">
            <v>0</v>
          </cell>
          <cell r="DO828">
            <v>0</v>
          </cell>
          <cell r="DP828">
            <v>0</v>
          </cell>
          <cell r="DQ828">
            <v>0</v>
          </cell>
          <cell r="DR828">
            <v>0</v>
          </cell>
          <cell r="DS828">
            <v>0</v>
          </cell>
          <cell r="DT828">
            <v>0</v>
          </cell>
          <cell r="DU828">
            <v>0</v>
          </cell>
          <cell r="DV828">
            <v>0</v>
          </cell>
          <cell r="DW828">
            <v>0</v>
          </cell>
          <cell r="DX828">
            <v>0</v>
          </cell>
          <cell r="DY828">
            <v>0</v>
          </cell>
          <cell r="DZ828">
            <v>0</v>
          </cell>
          <cell r="EA828">
            <v>0</v>
          </cell>
          <cell r="EB828">
            <v>0</v>
          </cell>
          <cell r="EC828">
            <v>0</v>
          </cell>
          <cell r="ED828">
            <v>0</v>
          </cell>
          <cell r="EE828">
            <v>0</v>
          </cell>
        </row>
        <row r="829">
          <cell r="F829">
            <v>1548.2925000000014</v>
          </cell>
          <cell r="G829">
            <v>1355.2274999999991</v>
          </cell>
          <cell r="H829">
            <v>1582.1924999999974</v>
          </cell>
          <cell r="I829">
            <v>1359.9224999999969</v>
          </cell>
          <cell r="J829">
            <v>1341.9150000000009</v>
          </cell>
          <cell r="K829">
            <v>1684.2299999999996</v>
          </cell>
          <cell r="L829">
            <v>1937.9250000000029</v>
          </cell>
          <cell r="M829">
            <v>2016.2024999999994</v>
          </cell>
          <cell r="N829">
            <v>1978.6875</v>
          </cell>
          <cell r="O829">
            <v>1895.7900000000009</v>
          </cell>
          <cell r="P829">
            <v>1891.4249999999993</v>
          </cell>
          <cell r="Q829">
            <v>1861.4249999999993</v>
          </cell>
          <cell r="R829">
            <v>20665.061199999996</v>
          </cell>
          <cell r="S829">
            <v>1568.9364000000005</v>
          </cell>
          <cell r="T829">
            <v>1312.4135999999999</v>
          </cell>
          <cell r="U829">
            <v>1603.2883999999976</v>
          </cell>
          <cell r="V829">
            <v>1378.0548000000017</v>
          </cell>
          <cell r="W829">
            <v>1359.8071999999993</v>
          </cell>
          <cell r="X829">
            <v>1706.6863999999987</v>
          </cell>
          <cell r="Y829">
            <v>1963.7640000000029</v>
          </cell>
          <cell r="Z829">
            <v>2043.0851999999977</v>
          </cell>
          <cell r="AA829">
            <v>2005.0699999999997</v>
          </cell>
          <cell r="AB829">
            <v>1921.0672000000013</v>
          </cell>
          <cell r="AC829">
            <v>1916.6440000000021</v>
          </cell>
          <cell r="AD829">
            <v>1886.2440000000006</v>
          </cell>
          <cell r="AE829">
            <v>21480.787299999996</v>
          </cell>
          <cell r="AF829">
            <v>1630.8681000000015</v>
          </cell>
          <cell r="AG829">
            <v>1364.2194</v>
          </cell>
          <cell r="AH829">
            <v>1666.576100000002</v>
          </cell>
          <cell r="AI829">
            <v>1432.4517000000014</v>
          </cell>
          <cell r="AJ829">
            <v>1413.4838000000018</v>
          </cell>
          <cell r="AK829">
            <v>1774.0555999999997</v>
          </cell>
          <cell r="AL829">
            <v>2041.280999999999</v>
          </cell>
          <cell r="AM829">
            <v>2123.7332999999999</v>
          </cell>
          <cell r="AN829">
            <v>2084.2175000000025</v>
          </cell>
          <cell r="AO829">
            <v>1996.8988000000008</v>
          </cell>
          <cell r="AP829">
            <v>1992.3009999999995</v>
          </cell>
          <cell r="AQ829">
            <v>1960.7010000000009</v>
          </cell>
          <cell r="AR829">
            <v>21752.695999999967</v>
          </cell>
          <cell r="AS829">
            <v>1651.5120000000024</v>
          </cell>
          <cell r="AT829">
            <v>1381.4879999999994</v>
          </cell>
          <cell r="AU829">
            <v>1687.6720000000023</v>
          </cell>
          <cell r="AV829">
            <v>1450.5839999999989</v>
          </cell>
          <cell r="AW829">
            <v>1431.3760000000002</v>
          </cell>
          <cell r="AX829">
            <v>1796.5119999999988</v>
          </cell>
          <cell r="AY829">
            <v>2067.119999999999</v>
          </cell>
          <cell r="AZ829">
            <v>2150.6160000000018</v>
          </cell>
          <cell r="BA829">
            <v>2110.6000000000022</v>
          </cell>
          <cell r="BB829">
            <v>2022.1760000000013</v>
          </cell>
          <cell r="BC829">
            <v>2017.5200000000004</v>
          </cell>
          <cell r="BD829">
            <v>1985.5199999999986</v>
          </cell>
          <cell r="BE829">
            <v>22362.203599999979</v>
          </cell>
          <cell r="BF829">
            <v>1692.7997999999989</v>
          </cell>
          <cell r="BG829">
            <v>1481.7153999999973</v>
          </cell>
          <cell r="BH829">
            <v>1729.8638000000028</v>
          </cell>
          <cell r="BI829">
            <v>1486.8485999999975</v>
          </cell>
          <cell r="BJ829">
            <v>1467.1604000000007</v>
          </cell>
          <cell r="BK829">
            <v>1841.4248000000007</v>
          </cell>
          <cell r="BL829">
            <v>2118.7980000000025</v>
          </cell>
          <cell r="BM829">
            <v>2204.3813999999984</v>
          </cell>
          <cell r="BN829">
            <v>2163.3650000000016</v>
          </cell>
          <cell r="BO829">
            <v>2072.7303999999986</v>
          </cell>
          <cell r="BP829">
            <v>2067.9580000000005</v>
          </cell>
          <cell r="BQ829">
            <v>2035.1579999999994</v>
          </cell>
          <cell r="BR829">
            <v>22840.330799999996</v>
          </cell>
          <cell r="BS829">
            <v>1734.0876000000007</v>
          </cell>
          <cell r="BT829">
            <v>1450.5624000000007</v>
          </cell>
          <cell r="BU829">
            <v>1772.0555999999997</v>
          </cell>
          <cell r="BV829">
            <v>1523.1131999999998</v>
          </cell>
          <cell r="BW829">
            <v>1502.9448000000011</v>
          </cell>
          <cell r="BX829">
            <v>1886.3376000000026</v>
          </cell>
          <cell r="BY829">
            <v>2170.4760000000024</v>
          </cell>
          <cell r="BZ829">
            <v>2258.1468000000023</v>
          </cell>
          <cell r="CA829">
            <v>2216.130000000001</v>
          </cell>
          <cell r="CB829">
            <v>2123.2847999999976</v>
          </cell>
          <cell r="CC829">
            <v>2118.3960000000006</v>
          </cell>
          <cell r="CD829">
            <v>2084.7960000000003</v>
          </cell>
          <cell r="CE829">
            <v>23656.056899999996</v>
          </cell>
          <cell r="CF829">
            <v>1796.0193000000017</v>
          </cell>
          <cell r="CG829">
            <v>1502.368199999999</v>
          </cell>
          <cell r="CH829">
            <v>1835.3433000000005</v>
          </cell>
          <cell r="CI829">
            <v>1577.5100999999995</v>
          </cell>
          <cell r="CJ829">
            <v>1556.6214</v>
          </cell>
          <cell r="CK829">
            <v>1953.7067999999999</v>
          </cell>
          <cell r="CL829">
            <v>2247.9930000000022</v>
          </cell>
          <cell r="CM829">
            <v>2338.7949000000008</v>
          </cell>
          <cell r="CN829">
            <v>2295.2775000000001</v>
          </cell>
          <cell r="CO829">
            <v>2199.1163999999999</v>
          </cell>
          <cell r="CP829">
            <v>2194.0529999999999</v>
          </cell>
          <cell r="CQ829">
            <v>2159.2530000000002</v>
          </cell>
          <cell r="CR829">
            <v>23927.9656</v>
          </cell>
          <cell r="CS829">
            <v>1816.6632000000002</v>
          </cell>
          <cell r="CT829">
            <v>1519.6368</v>
          </cell>
          <cell r="CU829">
            <v>1856.4392</v>
          </cell>
          <cell r="CV829">
            <v>1595.6424</v>
          </cell>
          <cell r="CW829">
            <v>1574.5136</v>
          </cell>
          <cell r="CX829">
            <v>1976.1632</v>
          </cell>
          <cell r="CY829">
            <v>2273.8319999999999</v>
          </cell>
          <cell r="CZ829">
            <v>2365.6776</v>
          </cell>
          <cell r="DA829">
            <v>2321.66</v>
          </cell>
          <cell r="DB829">
            <v>2224.3935999999999</v>
          </cell>
          <cell r="DC829">
            <v>2219.2719999999999</v>
          </cell>
          <cell r="DD829">
            <v>2184.0720000000001</v>
          </cell>
          <cell r="DE829">
            <v>24816.591800000002</v>
          </cell>
          <cell r="DF829">
            <v>1878.5949000000001</v>
          </cell>
          <cell r="DG829">
            <v>1644.3427000000001</v>
          </cell>
          <cell r="DH829">
            <v>1919.7269000000001</v>
          </cell>
          <cell r="DI829">
            <v>1650.0393000000001</v>
          </cell>
          <cell r="DJ829">
            <v>1628.1902</v>
          </cell>
          <cell r="DK829">
            <v>2043.5324000000001</v>
          </cell>
          <cell r="DL829">
            <v>2351.3490000000002</v>
          </cell>
          <cell r="DM829">
            <v>2446.3256999999999</v>
          </cell>
          <cell r="DN829">
            <v>2400.8074999999999</v>
          </cell>
          <cell r="DO829">
            <v>2300.2251999999999</v>
          </cell>
          <cell r="DP829">
            <v>2294.9290000000001</v>
          </cell>
          <cell r="DQ829">
            <v>2258.529</v>
          </cell>
          <cell r="DR829">
            <v>25015.600399999999</v>
          </cell>
          <cell r="DS829">
            <v>1899.2387999999999</v>
          </cell>
          <cell r="DT829">
            <v>1588.7111999999997</v>
          </cell>
          <cell r="DU829">
            <v>1940.8227999999999</v>
          </cell>
          <cell r="DV829">
            <v>1668.1715999999999</v>
          </cell>
          <cell r="DW829">
            <v>1646.0824</v>
          </cell>
          <cell r="DX829">
            <v>2065.9887999999996</v>
          </cell>
          <cell r="DY829">
            <v>2377.1880000000001</v>
          </cell>
          <cell r="DZ829">
            <v>2473.2084</v>
          </cell>
          <cell r="EA829">
            <v>2427.1899999999996</v>
          </cell>
          <cell r="EB829">
            <v>2325.5023999999999</v>
          </cell>
          <cell r="EC829">
            <v>2320.1479999999997</v>
          </cell>
          <cell r="ED829">
            <v>2283.348</v>
          </cell>
        </row>
        <row r="830">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0</v>
          </cell>
          <cell r="CB830">
            <v>0</v>
          </cell>
          <cell r="CC830">
            <v>0</v>
          </cell>
          <cell r="CD830">
            <v>0</v>
          </cell>
          <cell r="CE830">
            <v>0</v>
          </cell>
          <cell r="CF830">
            <v>0</v>
          </cell>
          <cell r="CG830">
            <v>0</v>
          </cell>
          <cell r="CH830">
            <v>0</v>
          </cell>
          <cell r="CI830">
            <v>0</v>
          </cell>
          <cell r="CJ830">
            <v>0</v>
          </cell>
          <cell r="CK830">
            <v>0</v>
          </cell>
          <cell r="CL830">
            <v>0</v>
          </cell>
          <cell r="CM830">
            <v>0</v>
          </cell>
          <cell r="CN830">
            <v>0</v>
          </cell>
          <cell r="CO830">
            <v>0</v>
          </cell>
          <cell r="CP830">
            <v>0</v>
          </cell>
          <cell r="CQ830">
            <v>0</v>
          </cell>
          <cell r="CR830">
            <v>0</v>
          </cell>
          <cell r="CS830">
            <v>0</v>
          </cell>
          <cell r="CT830">
            <v>0</v>
          </cell>
          <cell r="CU830">
            <v>0</v>
          </cell>
          <cell r="CV830">
            <v>0</v>
          </cell>
          <cell r="CW830">
            <v>0</v>
          </cell>
          <cell r="CX830">
            <v>0</v>
          </cell>
          <cell r="CY830">
            <v>0</v>
          </cell>
          <cell r="CZ830">
            <v>0</v>
          </cell>
          <cell r="DA830">
            <v>0</v>
          </cell>
          <cell r="DB830">
            <v>0</v>
          </cell>
          <cell r="DC830">
            <v>0</v>
          </cell>
          <cell r="DD830">
            <v>0</v>
          </cell>
          <cell r="DE830">
            <v>0</v>
          </cell>
          <cell r="DF830">
            <v>0</v>
          </cell>
          <cell r="DG830">
            <v>0</v>
          </cell>
          <cell r="DH830">
            <v>0</v>
          </cell>
          <cell r="DI830">
            <v>0</v>
          </cell>
          <cell r="DJ830">
            <v>0</v>
          </cell>
          <cell r="DK830">
            <v>0</v>
          </cell>
          <cell r="DL830">
            <v>0</v>
          </cell>
          <cell r="DM830">
            <v>0</v>
          </cell>
          <cell r="DN830">
            <v>0</v>
          </cell>
          <cell r="DO830">
            <v>0</v>
          </cell>
          <cell r="DP830">
            <v>0</v>
          </cell>
          <cell r="DQ830">
            <v>0</v>
          </cell>
          <cell r="DR830">
            <v>0</v>
          </cell>
          <cell r="DS830">
            <v>0</v>
          </cell>
          <cell r="DT830">
            <v>0</v>
          </cell>
          <cell r="DU830">
            <v>0</v>
          </cell>
          <cell r="DV830">
            <v>0</v>
          </cell>
          <cell r="DW830">
            <v>0</v>
          </cell>
          <cell r="DX830">
            <v>0</v>
          </cell>
          <cell r="DY830">
            <v>0</v>
          </cell>
          <cell r="DZ830">
            <v>0</v>
          </cell>
          <cell r="EA830">
            <v>0</v>
          </cell>
          <cell r="EB830">
            <v>0</v>
          </cell>
          <cell r="EC830">
            <v>0</v>
          </cell>
          <cell r="ED830">
            <v>0</v>
          </cell>
        </row>
        <row r="831">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0</v>
          </cell>
          <cell r="CB831">
            <v>0</v>
          </cell>
          <cell r="CC831">
            <v>0</v>
          </cell>
          <cell r="CD831">
            <v>0</v>
          </cell>
          <cell r="CE831">
            <v>0</v>
          </cell>
          <cell r="CF831">
            <v>0</v>
          </cell>
          <cell r="CG831">
            <v>0</v>
          </cell>
          <cell r="CH831">
            <v>0</v>
          </cell>
          <cell r="CI831">
            <v>0</v>
          </cell>
          <cell r="CJ831">
            <v>0</v>
          </cell>
          <cell r="CK831">
            <v>0</v>
          </cell>
          <cell r="CL831">
            <v>0</v>
          </cell>
          <cell r="CM831">
            <v>0</v>
          </cell>
          <cell r="CN831">
            <v>0</v>
          </cell>
          <cell r="CO831">
            <v>0</v>
          </cell>
          <cell r="CP831">
            <v>0</v>
          </cell>
          <cell r="CQ831">
            <v>0</v>
          </cell>
          <cell r="CR831">
            <v>0</v>
          </cell>
          <cell r="CS831">
            <v>0</v>
          </cell>
          <cell r="CT831">
            <v>0</v>
          </cell>
          <cell r="CU831">
            <v>0</v>
          </cell>
          <cell r="CV831">
            <v>0</v>
          </cell>
          <cell r="CW831">
            <v>0</v>
          </cell>
          <cell r="CX831">
            <v>0</v>
          </cell>
          <cell r="CY831">
            <v>0</v>
          </cell>
          <cell r="CZ831">
            <v>0</v>
          </cell>
          <cell r="DA831">
            <v>0</v>
          </cell>
          <cell r="DB831">
            <v>0</v>
          </cell>
          <cell r="DC831">
            <v>0</v>
          </cell>
          <cell r="DD831">
            <v>0</v>
          </cell>
          <cell r="DE831">
            <v>0</v>
          </cell>
          <cell r="DF831">
            <v>0</v>
          </cell>
          <cell r="DG831">
            <v>0</v>
          </cell>
          <cell r="DH831">
            <v>0</v>
          </cell>
          <cell r="DI831">
            <v>0</v>
          </cell>
          <cell r="DJ831">
            <v>0</v>
          </cell>
          <cell r="DK831">
            <v>0</v>
          </cell>
          <cell r="DL831">
            <v>0</v>
          </cell>
          <cell r="DM831">
            <v>0</v>
          </cell>
          <cell r="DN831">
            <v>0</v>
          </cell>
          <cell r="DO831">
            <v>0</v>
          </cell>
          <cell r="DP831">
            <v>0</v>
          </cell>
          <cell r="DQ831">
            <v>0</v>
          </cell>
          <cell r="DR831">
            <v>0</v>
          </cell>
          <cell r="DS831">
            <v>0</v>
          </cell>
          <cell r="DT831">
            <v>0</v>
          </cell>
          <cell r="DU831">
            <v>0</v>
          </cell>
          <cell r="DV831">
            <v>0</v>
          </cell>
          <cell r="DW831">
            <v>0</v>
          </cell>
          <cell r="DX831">
            <v>0</v>
          </cell>
          <cell r="DY831">
            <v>0</v>
          </cell>
          <cell r="DZ831">
            <v>0</v>
          </cell>
          <cell r="EA831">
            <v>0</v>
          </cell>
          <cell r="EB831">
            <v>0</v>
          </cell>
          <cell r="EC831">
            <v>0</v>
          </cell>
          <cell r="ED831">
            <v>0</v>
          </cell>
        </row>
        <row r="832">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0</v>
          </cell>
          <cell r="CB832">
            <v>0</v>
          </cell>
          <cell r="CC832">
            <v>0</v>
          </cell>
          <cell r="CD832">
            <v>0</v>
          </cell>
          <cell r="CE832">
            <v>0</v>
          </cell>
          <cell r="CF832">
            <v>0</v>
          </cell>
          <cell r="CG832">
            <v>0</v>
          </cell>
          <cell r="CH832">
            <v>0</v>
          </cell>
          <cell r="CI832">
            <v>0</v>
          </cell>
          <cell r="CJ832">
            <v>0</v>
          </cell>
          <cell r="CK832">
            <v>0</v>
          </cell>
          <cell r="CL832">
            <v>0</v>
          </cell>
          <cell r="CM832">
            <v>0</v>
          </cell>
          <cell r="CN832">
            <v>0</v>
          </cell>
          <cell r="CO832">
            <v>0</v>
          </cell>
          <cell r="CP832">
            <v>0</v>
          </cell>
          <cell r="CQ832">
            <v>0</v>
          </cell>
          <cell r="CR832">
            <v>0</v>
          </cell>
          <cell r="CS832">
            <v>0</v>
          </cell>
          <cell r="CT832">
            <v>0</v>
          </cell>
          <cell r="CU832">
            <v>0</v>
          </cell>
          <cell r="CV832">
            <v>0</v>
          </cell>
          <cell r="CW832">
            <v>0</v>
          </cell>
          <cell r="CX832">
            <v>0</v>
          </cell>
          <cell r="CY832">
            <v>0</v>
          </cell>
          <cell r="CZ832">
            <v>0</v>
          </cell>
          <cell r="DA832">
            <v>0</v>
          </cell>
          <cell r="DB832">
            <v>0</v>
          </cell>
          <cell r="DC832">
            <v>0</v>
          </cell>
          <cell r="DD832">
            <v>0</v>
          </cell>
          <cell r="DE832">
            <v>0</v>
          </cell>
          <cell r="DF832">
            <v>0</v>
          </cell>
          <cell r="DG832">
            <v>0</v>
          </cell>
          <cell r="DH832">
            <v>0</v>
          </cell>
          <cell r="DI832">
            <v>0</v>
          </cell>
          <cell r="DJ832">
            <v>0</v>
          </cell>
          <cell r="DK832">
            <v>0</v>
          </cell>
          <cell r="DL832">
            <v>0</v>
          </cell>
          <cell r="DM832">
            <v>0</v>
          </cell>
          <cell r="DN832">
            <v>0</v>
          </cell>
          <cell r="DO832">
            <v>0</v>
          </cell>
          <cell r="DP832">
            <v>0</v>
          </cell>
          <cell r="DQ832">
            <v>0</v>
          </cell>
          <cell r="DR832">
            <v>0</v>
          </cell>
          <cell r="DS832">
            <v>0</v>
          </cell>
          <cell r="DT832">
            <v>0</v>
          </cell>
          <cell r="DU832">
            <v>0</v>
          </cell>
          <cell r="DV832">
            <v>0</v>
          </cell>
          <cell r="DW832">
            <v>0</v>
          </cell>
          <cell r="DX832">
            <v>0</v>
          </cell>
          <cell r="DY832">
            <v>0</v>
          </cell>
          <cell r="DZ832">
            <v>0</v>
          </cell>
          <cell r="EA832">
            <v>0</v>
          </cell>
          <cell r="EB832">
            <v>0</v>
          </cell>
          <cell r="EC832">
            <v>0</v>
          </cell>
          <cell r="ED832">
            <v>0</v>
          </cell>
        </row>
        <row r="833">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cell r="BZ833">
            <v>0</v>
          </cell>
          <cell r="CA833">
            <v>0</v>
          </cell>
          <cell r="CB833">
            <v>0</v>
          </cell>
          <cell r="CC833">
            <v>0</v>
          </cell>
          <cell r="CD833">
            <v>0</v>
          </cell>
          <cell r="CE833">
            <v>0</v>
          </cell>
          <cell r="CF833">
            <v>0</v>
          </cell>
          <cell r="CG833">
            <v>0</v>
          </cell>
          <cell r="CH833">
            <v>0</v>
          </cell>
          <cell r="CI833">
            <v>0</v>
          </cell>
          <cell r="CJ833">
            <v>0</v>
          </cell>
          <cell r="CK833">
            <v>0</v>
          </cell>
          <cell r="CL833">
            <v>0</v>
          </cell>
          <cell r="CM833">
            <v>0</v>
          </cell>
          <cell r="CN833">
            <v>0</v>
          </cell>
          <cell r="CO833">
            <v>0</v>
          </cell>
          <cell r="CP833">
            <v>0</v>
          </cell>
          <cell r="CQ833">
            <v>0</v>
          </cell>
          <cell r="CR833">
            <v>0</v>
          </cell>
          <cell r="CS833">
            <v>0</v>
          </cell>
          <cell r="CT833">
            <v>0</v>
          </cell>
          <cell r="CU833">
            <v>0</v>
          </cell>
          <cell r="CV833">
            <v>0</v>
          </cell>
          <cell r="CW833">
            <v>0</v>
          </cell>
          <cell r="CX833">
            <v>0</v>
          </cell>
          <cell r="CY833">
            <v>0</v>
          </cell>
          <cell r="CZ833">
            <v>0</v>
          </cell>
          <cell r="DA833">
            <v>0</v>
          </cell>
          <cell r="DB833">
            <v>0</v>
          </cell>
          <cell r="DC833">
            <v>0</v>
          </cell>
          <cell r="DD833">
            <v>0</v>
          </cell>
          <cell r="DE833">
            <v>0</v>
          </cell>
          <cell r="DF833">
            <v>0</v>
          </cell>
          <cell r="DG833">
            <v>0</v>
          </cell>
          <cell r="DH833">
            <v>0</v>
          </cell>
          <cell r="DI833">
            <v>0</v>
          </cell>
          <cell r="DJ833">
            <v>0</v>
          </cell>
          <cell r="DK833">
            <v>0</v>
          </cell>
          <cell r="DL833">
            <v>0</v>
          </cell>
          <cell r="DM833">
            <v>0</v>
          </cell>
          <cell r="DN833">
            <v>0</v>
          </cell>
          <cell r="DO833">
            <v>0</v>
          </cell>
          <cell r="DP833">
            <v>0</v>
          </cell>
          <cell r="DQ833">
            <v>0</v>
          </cell>
          <cell r="DR833">
            <v>0</v>
          </cell>
          <cell r="DS833">
            <v>0</v>
          </cell>
          <cell r="DT833">
            <v>0</v>
          </cell>
          <cell r="DU833">
            <v>0</v>
          </cell>
          <cell r="DV833">
            <v>0</v>
          </cell>
          <cell r="DW833">
            <v>0</v>
          </cell>
          <cell r="DX833">
            <v>0</v>
          </cell>
          <cell r="DY833">
            <v>0</v>
          </cell>
          <cell r="DZ833">
            <v>0</v>
          </cell>
          <cell r="EA833">
            <v>0</v>
          </cell>
          <cell r="EB833">
            <v>0</v>
          </cell>
          <cell r="EC833">
            <v>0</v>
          </cell>
          <cell r="ED833">
            <v>0</v>
          </cell>
          <cell r="EE833">
            <v>0</v>
          </cell>
        </row>
        <row r="834">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cell r="BZ834">
            <v>0</v>
          </cell>
          <cell r="CA834">
            <v>0</v>
          </cell>
          <cell r="CB834">
            <v>0</v>
          </cell>
          <cell r="CC834">
            <v>0</v>
          </cell>
          <cell r="CD834">
            <v>0</v>
          </cell>
          <cell r="CE834">
            <v>0</v>
          </cell>
          <cell r="CF834">
            <v>0</v>
          </cell>
          <cell r="CG834">
            <v>0</v>
          </cell>
          <cell r="CH834">
            <v>0</v>
          </cell>
          <cell r="CI834">
            <v>0</v>
          </cell>
          <cell r="CJ834">
            <v>0</v>
          </cell>
          <cell r="CK834">
            <v>0</v>
          </cell>
          <cell r="CL834">
            <v>0</v>
          </cell>
          <cell r="CM834">
            <v>0</v>
          </cell>
          <cell r="CN834">
            <v>0</v>
          </cell>
          <cell r="CO834">
            <v>0</v>
          </cell>
          <cell r="CP834">
            <v>0</v>
          </cell>
          <cell r="CQ834">
            <v>0</v>
          </cell>
          <cell r="CR834">
            <v>0</v>
          </cell>
          <cell r="CS834">
            <v>0</v>
          </cell>
          <cell r="CT834">
            <v>0</v>
          </cell>
          <cell r="CU834">
            <v>0</v>
          </cell>
          <cell r="CV834">
            <v>0</v>
          </cell>
          <cell r="CW834">
            <v>0</v>
          </cell>
          <cell r="CX834">
            <v>0</v>
          </cell>
          <cell r="CY834">
            <v>0</v>
          </cell>
          <cell r="CZ834">
            <v>0</v>
          </cell>
          <cell r="DA834">
            <v>0</v>
          </cell>
          <cell r="DB834">
            <v>0</v>
          </cell>
          <cell r="DC834">
            <v>0</v>
          </cell>
          <cell r="DD834">
            <v>0</v>
          </cell>
          <cell r="DE834">
            <v>0</v>
          </cell>
          <cell r="DF834">
            <v>0</v>
          </cell>
          <cell r="DG834">
            <v>0</v>
          </cell>
          <cell r="DH834">
            <v>0</v>
          </cell>
          <cell r="DI834">
            <v>0</v>
          </cell>
          <cell r="DJ834">
            <v>0</v>
          </cell>
          <cell r="DK834">
            <v>0</v>
          </cell>
          <cell r="DL834">
            <v>0</v>
          </cell>
          <cell r="DM834">
            <v>0</v>
          </cell>
          <cell r="DN834">
            <v>0</v>
          </cell>
          <cell r="DO834">
            <v>0</v>
          </cell>
          <cell r="DP834">
            <v>0</v>
          </cell>
          <cell r="DQ834">
            <v>0</v>
          </cell>
          <cell r="DR834">
            <v>0</v>
          </cell>
          <cell r="DS834">
            <v>0</v>
          </cell>
          <cell r="DT834">
            <v>0</v>
          </cell>
          <cell r="DU834">
            <v>0</v>
          </cell>
          <cell r="DV834">
            <v>0</v>
          </cell>
          <cell r="DW834">
            <v>0</v>
          </cell>
          <cell r="DX834">
            <v>0</v>
          </cell>
          <cell r="DY834">
            <v>0</v>
          </cell>
          <cell r="DZ834">
            <v>0</v>
          </cell>
          <cell r="EA834">
            <v>0</v>
          </cell>
          <cell r="EB834">
            <v>0</v>
          </cell>
          <cell r="EC834">
            <v>0</v>
          </cell>
          <cell r="ED834">
            <v>0</v>
          </cell>
        </row>
        <row r="835">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0</v>
          </cell>
          <cell r="CB835">
            <v>0</v>
          </cell>
          <cell r="CC835">
            <v>0</v>
          </cell>
          <cell r="CD835">
            <v>0</v>
          </cell>
          <cell r="CE835">
            <v>0</v>
          </cell>
          <cell r="CF835">
            <v>0</v>
          </cell>
          <cell r="CG835">
            <v>0</v>
          </cell>
          <cell r="CH835">
            <v>0</v>
          </cell>
          <cell r="CI835">
            <v>0</v>
          </cell>
          <cell r="CJ835">
            <v>0</v>
          </cell>
          <cell r="CK835">
            <v>0</v>
          </cell>
          <cell r="CL835">
            <v>0</v>
          </cell>
          <cell r="CM835">
            <v>0</v>
          </cell>
          <cell r="CN835">
            <v>0</v>
          </cell>
          <cell r="CO835">
            <v>0</v>
          </cell>
          <cell r="CP835">
            <v>0</v>
          </cell>
          <cell r="CQ835">
            <v>0</v>
          </cell>
          <cell r="CR835">
            <v>0</v>
          </cell>
          <cell r="CS835">
            <v>0</v>
          </cell>
          <cell r="CT835">
            <v>0</v>
          </cell>
          <cell r="CU835">
            <v>0</v>
          </cell>
          <cell r="CV835">
            <v>0</v>
          </cell>
          <cell r="CW835">
            <v>0</v>
          </cell>
          <cell r="CX835">
            <v>0</v>
          </cell>
          <cell r="CY835">
            <v>0</v>
          </cell>
          <cell r="CZ835">
            <v>0</v>
          </cell>
          <cell r="DA835">
            <v>0</v>
          </cell>
          <cell r="DB835">
            <v>0</v>
          </cell>
          <cell r="DC835">
            <v>0</v>
          </cell>
          <cell r="DD835">
            <v>0</v>
          </cell>
          <cell r="DE835">
            <v>0</v>
          </cell>
          <cell r="DF835">
            <v>0</v>
          </cell>
          <cell r="DG835">
            <v>0</v>
          </cell>
          <cell r="DH835">
            <v>0</v>
          </cell>
          <cell r="DI835">
            <v>0</v>
          </cell>
          <cell r="DJ835">
            <v>0</v>
          </cell>
          <cell r="DK835">
            <v>0</v>
          </cell>
          <cell r="DL835">
            <v>0</v>
          </cell>
          <cell r="DM835">
            <v>0</v>
          </cell>
          <cell r="DN835">
            <v>0</v>
          </cell>
          <cell r="DO835">
            <v>0</v>
          </cell>
          <cell r="DP835">
            <v>0</v>
          </cell>
          <cell r="DQ835">
            <v>0</v>
          </cell>
          <cell r="DR835">
            <v>0</v>
          </cell>
          <cell r="DS835">
            <v>0</v>
          </cell>
          <cell r="DT835">
            <v>0</v>
          </cell>
          <cell r="DU835">
            <v>0</v>
          </cell>
          <cell r="DV835">
            <v>0</v>
          </cell>
          <cell r="DW835">
            <v>0</v>
          </cell>
          <cell r="DX835">
            <v>0</v>
          </cell>
          <cell r="DY835">
            <v>0</v>
          </cell>
          <cell r="DZ835">
            <v>0</v>
          </cell>
          <cell r="EA835">
            <v>0</v>
          </cell>
          <cell r="EB835">
            <v>0</v>
          </cell>
          <cell r="EC835">
            <v>0</v>
          </cell>
          <cell r="ED835">
            <v>0</v>
          </cell>
          <cell r="EE835">
            <v>0</v>
          </cell>
        </row>
        <row r="836">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cell r="BZ836">
            <v>0</v>
          </cell>
          <cell r="CA836">
            <v>0</v>
          </cell>
          <cell r="CB836">
            <v>0</v>
          </cell>
          <cell r="CC836">
            <v>0</v>
          </cell>
          <cell r="CD836">
            <v>0</v>
          </cell>
          <cell r="CE836">
            <v>0</v>
          </cell>
          <cell r="CF836">
            <v>0</v>
          </cell>
          <cell r="CG836">
            <v>0</v>
          </cell>
          <cell r="CH836">
            <v>0</v>
          </cell>
          <cell r="CI836">
            <v>0</v>
          </cell>
          <cell r="CJ836">
            <v>0</v>
          </cell>
          <cell r="CK836">
            <v>0</v>
          </cell>
          <cell r="CL836">
            <v>0</v>
          </cell>
          <cell r="CM836">
            <v>0</v>
          </cell>
          <cell r="CN836">
            <v>0</v>
          </cell>
          <cell r="CO836">
            <v>0</v>
          </cell>
          <cell r="CP836">
            <v>0</v>
          </cell>
          <cell r="CQ836">
            <v>0</v>
          </cell>
          <cell r="CR836">
            <v>0</v>
          </cell>
          <cell r="CS836">
            <v>0</v>
          </cell>
          <cell r="CT836">
            <v>0</v>
          </cell>
          <cell r="CU836">
            <v>0</v>
          </cell>
          <cell r="CV836">
            <v>0</v>
          </cell>
          <cell r="CW836">
            <v>0</v>
          </cell>
          <cell r="CX836">
            <v>0</v>
          </cell>
          <cell r="CY836">
            <v>0</v>
          </cell>
          <cell r="CZ836">
            <v>0</v>
          </cell>
          <cell r="DA836">
            <v>0</v>
          </cell>
          <cell r="DB836">
            <v>0</v>
          </cell>
          <cell r="DC836">
            <v>0</v>
          </cell>
          <cell r="DD836">
            <v>0</v>
          </cell>
          <cell r="DE836">
            <v>0</v>
          </cell>
          <cell r="DF836">
            <v>0</v>
          </cell>
          <cell r="DG836">
            <v>0</v>
          </cell>
          <cell r="DH836">
            <v>0</v>
          </cell>
          <cell r="DI836">
            <v>0</v>
          </cell>
          <cell r="DJ836">
            <v>0</v>
          </cell>
          <cell r="DK836">
            <v>0</v>
          </cell>
          <cell r="DL836">
            <v>0</v>
          </cell>
          <cell r="DM836">
            <v>0</v>
          </cell>
          <cell r="DN836">
            <v>0</v>
          </cell>
          <cell r="DO836">
            <v>0</v>
          </cell>
          <cell r="DP836">
            <v>0</v>
          </cell>
          <cell r="DQ836">
            <v>0</v>
          </cell>
          <cell r="DR836">
            <v>0</v>
          </cell>
          <cell r="DS836">
            <v>0</v>
          </cell>
          <cell r="DT836">
            <v>0</v>
          </cell>
          <cell r="DU836">
            <v>0</v>
          </cell>
          <cell r="DV836">
            <v>0</v>
          </cell>
          <cell r="DW836">
            <v>0</v>
          </cell>
          <cell r="DX836">
            <v>0</v>
          </cell>
          <cell r="DY836">
            <v>0</v>
          </cell>
          <cell r="DZ836">
            <v>0</v>
          </cell>
          <cell r="EA836">
            <v>0</v>
          </cell>
          <cell r="EB836">
            <v>0</v>
          </cell>
          <cell r="EC836">
            <v>0</v>
          </cell>
          <cell r="ED836">
            <v>0</v>
          </cell>
          <cell r="EE836">
            <v>0</v>
          </cell>
        </row>
        <row r="837">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0</v>
          </cell>
          <cell r="BZ837">
            <v>0</v>
          </cell>
          <cell r="CA837">
            <v>0</v>
          </cell>
          <cell r="CB837">
            <v>0</v>
          </cell>
          <cell r="CC837">
            <v>0</v>
          </cell>
          <cell r="CD837">
            <v>0</v>
          </cell>
          <cell r="CE837">
            <v>0</v>
          </cell>
          <cell r="CF837">
            <v>0</v>
          </cell>
          <cell r="CG837">
            <v>0</v>
          </cell>
          <cell r="CH837">
            <v>0</v>
          </cell>
          <cell r="CI837">
            <v>0</v>
          </cell>
          <cell r="CJ837">
            <v>0</v>
          </cell>
          <cell r="CK837">
            <v>0</v>
          </cell>
          <cell r="CL837">
            <v>0</v>
          </cell>
          <cell r="CM837">
            <v>0</v>
          </cell>
          <cell r="CN837">
            <v>0</v>
          </cell>
          <cell r="CO837">
            <v>0</v>
          </cell>
          <cell r="CP837">
            <v>0</v>
          </cell>
          <cell r="CQ837">
            <v>0</v>
          </cell>
          <cell r="CR837">
            <v>0</v>
          </cell>
          <cell r="CS837">
            <v>0</v>
          </cell>
          <cell r="CT837">
            <v>0</v>
          </cell>
          <cell r="CU837">
            <v>0</v>
          </cell>
          <cell r="CV837">
            <v>0</v>
          </cell>
          <cell r="CW837">
            <v>0</v>
          </cell>
          <cell r="CX837">
            <v>0</v>
          </cell>
          <cell r="CY837">
            <v>0</v>
          </cell>
          <cell r="CZ837">
            <v>0</v>
          </cell>
          <cell r="DA837">
            <v>0</v>
          </cell>
          <cell r="DB837">
            <v>0</v>
          </cell>
          <cell r="DC837">
            <v>0</v>
          </cell>
          <cell r="DD837">
            <v>0</v>
          </cell>
          <cell r="DE837">
            <v>0</v>
          </cell>
          <cell r="DF837">
            <v>0</v>
          </cell>
          <cell r="DG837">
            <v>0</v>
          </cell>
          <cell r="DH837">
            <v>0</v>
          </cell>
          <cell r="DI837">
            <v>0</v>
          </cell>
          <cell r="DJ837">
            <v>0</v>
          </cell>
          <cell r="DK837">
            <v>0</v>
          </cell>
          <cell r="DL837">
            <v>0</v>
          </cell>
          <cell r="DM837">
            <v>0</v>
          </cell>
          <cell r="DN837">
            <v>0</v>
          </cell>
          <cell r="DO837">
            <v>0</v>
          </cell>
          <cell r="DP837">
            <v>0</v>
          </cell>
          <cell r="DQ837">
            <v>0</v>
          </cell>
          <cell r="DR837">
            <v>0</v>
          </cell>
          <cell r="DS837">
            <v>0</v>
          </cell>
          <cell r="DT837">
            <v>0</v>
          </cell>
          <cell r="DU837">
            <v>0</v>
          </cell>
          <cell r="DV837">
            <v>0</v>
          </cell>
          <cell r="DW837">
            <v>0</v>
          </cell>
          <cell r="DX837">
            <v>0</v>
          </cell>
          <cell r="DY837">
            <v>0</v>
          </cell>
          <cell r="DZ837">
            <v>0</v>
          </cell>
          <cell r="EA837">
            <v>0</v>
          </cell>
          <cell r="EB837">
            <v>0</v>
          </cell>
          <cell r="EC837">
            <v>0</v>
          </cell>
          <cell r="ED837">
            <v>0</v>
          </cell>
          <cell r="EE837">
            <v>0</v>
          </cell>
        </row>
        <row r="838">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0</v>
          </cell>
          <cell r="CB838">
            <v>0</v>
          </cell>
          <cell r="CC838">
            <v>0</v>
          </cell>
          <cell r="CD838">
            <v>0</v>
          </cell>
          <cell r="CE838">
            <v>0</v>
          </cell>
          <cell r="CF838">
            <v>0</v>
          </cell>
          <cell r="CG838">
            <v>0</v>
          </cell>
          <cell r="CH838">
            <v>0</v>
          </cell>
          <cell r="CI838">
            <v>0</v>
          </cell>
          <cell r="CJ838">
            <v>0</v>
          </cell>
          <cell r="CK838">
            <v>0</v>
          </cell>
          <cell r="CL838">
            <v>0</v>
          </cell>
          <cell r="CM838">
            <v>0</v>
          </cell>
          <cell r="CN838">
            <v>0</v>
          </cell>
          <cell r="CO838">
            <v>0</v>
          </cell>
          <cell r="CP838">
            <v>0</v>
          </cell>
          <cell r="CQ838">
            <v>0</v>
          </cell>
          <cell r="CR838">
            <v>0</v>
          </cell>
          <cell r="CS838">
            <v>0</v>
          </cell>
          <cell r="CT838">
            <v>0</v>
          </cell>
          <cell r="CU838">
            <v>0</v>
          </cell>
          <cell r="CV838">
            <v>0</v>
          </cell>
          <cell r="CW838">
            <v>0</v>
          </cell>
          <cell r="CX838">
            <v>0</v>
          </cell>
          <cell r="CY838">
            <v>0</v>
          </cell>
          <cell r="CZ838">
            <v>0</v>
          </cell>
          <cell r="DA838">
            <v>0</v>
          </cell>
          <cell r="DB838">
            <v>0</v>
          </cell>
          <cell r="DC838">
            <v>0</v>
          </cell>
          <cell r="DD838">
            <v>0</v>
          </cell>
          <cell r="DE838">
            <v>0</v>
          </cell>
          <cell r="DF838">
            <v>0</v>
          </cell>
          <cell r="DG838">
            <v>0</v>
          </cell>
          <cell r="DH838">
            <v>0</v>
          </cell>
          <cell r="DI838">
            <v>0</v>
          </cell>
          <cell r="DJ838">
            <v>0</v>
          </cell>
          <cell r="DK838">
            <v>0</v>
          </cell>
          <cell r="DL838">
            <v>0</v>
          </cell>
          <cell r="DM838">
            <v>0</v>
          </cell>
          <cell r="DN838">
            <v>0</v>
          </cell>
          <cell r="DO838">
            <v>0</v>
          </cell>
          <cell r="DP838">
            <v>0</v>
          </cell>
          <cell r="DQ838">
            <v>0</v>
          </cell>
          <cell r="DR838">
            <v>0</v>
          </cell>
          <cell r="DS838">
            <v>0</v>
          </cell>
          <cell r="DT838">
            <v>0</v>
          </cell>
          <cell r="DU838">
            <v>0</v>
          </cell>
          <cell r="DV838">
            <v>0</v>
          </cell>
          <cell r="DW838">
            <v>0</v>
          </cell>
          <cell r="DX838">
            <v>0</v>
          </cell>
          <cell r="DY838">
            <v>0</v>
          </cell>
          <cell r="DZ838">
            <v>0</v>
          </cell>
          <cell r="EA838">
            <v>0</v>
          </cell>
          <cell r="EB838">
            <v>0</v>
          </cell>
          <cell r="EC838">
            <v>0</v>
          </cell>
          <cell r="ED838">
            <v>0</v>
          </cell>
          <cell r="EE838">
            <v>0</v>
          </cell>
        </row>
        <row r="839">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0</v>
          </cell>
          <cell r="CB839">
            <v>0</v>
          </cell>
          <cell r="CC839">
            <v>0</v>
          </cell>
          <cell r="CD839">
            <v>0</v>
          </cell>
          <cell r="CE839">
            <v>0</v>
          </cell>
          <cell r="CF839">
            <v>0</v>
          </cell>
          <cell r="CG839">
            <v>0</v>
          </cell>
          <cell r="CH839">
            <v>0</v>
          </cell>
          <cell r="CI839">
            <v>0</v>
          </cell>
          <cell r="CJ839">
            <v>0</v>
          </cell>
          <cell r="CK839">
            <v>0</v>
          </cell>
          <cell r="CL839">
            <v>0</v>
          </cell>
          <cell r="CM839">
            <v>0</v>
          </cell>
          <cell r="CN839">
            <v>0</v>
          </cell>
          <cell r="CO839">
            <v>0</v>
          </cell>
          <cell r="CP839">
            <v>0</v>
          </cell>
          <cell r="CQ839">
            <v>0</v>
          </cell>
          <cell r="CR839">
            <v>0</v>
          </cell>
          <cell r="CS839">
            <v>0</v>
          </cell>
          <cell r="CT839">
            <v>0</v>
          </cell>
          <cell r="CU839">
            <v>0</v>
          </cell>
          <cell r="CV839">
            <v>0</v>
          </cell>
          <cell r="CW839">
            <v>0</v>
          </cell>
          <cell r="CX839">
            <v>0</v>
          </cell>
          <cell r="CY839">
            <v>0</v>
          </cell>
          <cell r="CZ839">
            <v>0</v>
          </cell>
          <cell r="DA839">
            <v>0</v>
          </cell>
          <cell r="DB839">
            <v>0</v>
          </cell>
          <cell r="DC839">
            <v>0</v>
          </cell>
          <cell r="DD839">
            <v>0</v>
          </cell>
          <cell r="DE839">
            <v>0</v>
          </cell>
          <cell r="DF839">
            <v>0</v>
          </cell>
          <cell r="DG839">
            <v>0</v>
          </cell>
          <cell r="DH839">
            <v>0</v>
          </cell>
          <cell r="DI839">
            <v>0</v>
          </cell>
          <cell r="DJ839">
            <v>0</v>
          </cell>
          <cell r="DK839">
            <v>0</v>
          </cell>
          <cell r="DL839">
            <v>0</v>
          </cell>
          <cell r="DM839">
            <v>0</v>
          </cell>
          <cell r="DN839">
            <v>0</v>
          </cell>
          <cell r="DO839">
            <v>0</v>
          </cell>
          <cell r="DP839">
            <v>0</v>
          </cell>
          <cell r="DQ839">
            <v>0</v>
          </cell>
          <cell r="DR839">
            <v>0</v>
          </cell>
          <cell r="DS839">
            <v>0</v>
          </cell>
          <cell r="DT839">
            <v>0</v>
          </cell>
          <cell r="DU839">
            <v>0</v>
          </cell>
          <cell r="DV839">
            <v>0</v>
          </cell>
          <cell r="DW839">
            <v>0</v>
          </cell>
          <cell r="DX839">
            <v>0</v>
          </cell>
          <cell r="DY839">
            <v>0</v>
          </cell>
          <cell r="DZ839">
            <v>0</v>
          </cell>
          <cell r="EA839">
            <v>0</v>
          </cell>
          <cell r="EB839">
            <v>0</v>
          </cell>
          <cell r="EC839">
            <v>0</v>
          </cell>
          <cell r="ED839">
            <v>0</v>
          </cell>
          <cell r="EE839">
            <v>0</v>
          </cell>
        </row>
        <row r="840">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0</v>
          </cell>
          <cell r="CB840">
            <v>0</v>
          </cell>
          <cell r="CC840">
            <v>0</v>
          </cell>
          <cell r="CD840">
            <v>0</v>
          </cell>
          <cell r="CE840">
            <v>0</v>
          </cell>
          <cell r="CF840">
            <v>0</v>
          </cell>
          <cell r="CG840">
            <v>0</v>
          </cell>
          <cell r="CH840">
            <v>0</v>
          </cell>
          <cell r="CI840">
            <v>0</v>
          </cell>
          <cell r="CJ840">
            <v>0</v>
          </cell>
          <cell r="CK840">
            <v>0</v>
          </cell>
          <cell r="CL840">
            <v>0</v>
          </cell>
          <cell r="CM840">
            <v>0</v>
          </cell>
          <cell r="CN840">
            <v>0</v>
          </cell>
          <cell r="CO840">
            <v>0</v>
          </cell>
          <cell r="CP840">
            <v>0</v>
          </cell>
          <cell r="CQ840">
            <v>0</v>
          </cell>
          <cell r="CR840">
            <v>0</v>
          </cell>
          <cell r="CS840">
            <v>0</v>
          </cell>
          <cell r="CT840">
            <v>0</v>
          </cell>
          <cell r="CU840">
            <v>0</v>
          </cell>
          <cell r="CV840">
            <v>0</v>
          </cell>
          <cell r="CW840">
            <v>0</v>
          </cell>
          <cell r="CX840">
            <v>0</v>
          </cell>
          <cell r="CY840">
            <v>0</v>
          </cell>
          <cell r="CZ840">
            <v>0</v>
          </cell>
          <cell r="DA840">
            <v>0</v>
          </cell>
          <cell r="DB840">
            <v>0</v>
          </cell>
          <cell r="DC840">
            <v>0</v>
          </cell>
          <cell r="DD840">
            <v>0</v>
          </cell>
          <cell r="DE840">
            <v>0</v>
          </cell>
          <cell r="DF840">
            <v>0</v>
          </cell>
          <cell r="DG840">
            <v>0</v>
          </cell>
          <cell r="DH840">
            <v>0</v>
          </cell>
          <cell r="DI840">
            <v>0</v>
          </cell>
          <cell r="DJ840">
            <v>0</v>
          </cell>
          <cell r="DK840">
            <v>0</v>
          </cell>
          <cell r="DL840">
            <v>0</v>
          </cell>
          <cell r="DM840">
            <v>0</v>
          </cell>
          <cell r="DN840">
            <v>0</v>
          </cell>
          <cell r="DO840">
            <v>0</v>
          </cell>
          <cell r="DP840">
            <v>0</v>
          </cell>
          <cell r="DQ840">
            <v>0</v>
          </cell>
          <cell r="DR840">
            <v>0</v>
          </cell>
          <cell r="DS840">
            <v>0</v>
          </cell>
          <cell r="DT840">
            <v>0</v>
          </cell>
          <cell r="DU840">
            <v>0</v>
          </cell>
          <cell r="DV840">
            <v>0</v>
          </cell>
          <cell r="DW840">
            <v>0</v>
          </cell>
          <cell r="DX840">
            <v>0</v>
          </cell>
          <cell r="DY840">
            <v>0</v>
          </cell>
          <cell r="DZ840">
            <v>0</v>
          </cell>
          <cell r="EA840">
            <v>0</v>
          </cell>
          <cell r="EB840">
            <v>0</v>
          </cell>
          <cell r="EC840">
            <v>0</v>
          </cell>
          <cell r="ED840">
            <v>0</v>
          </cell>
          <cell r="EE840">
            <v>0</v>
          </cell>
        </row>
        <row r="841">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0</v>
          </cell>
          <cell r="CB841">
            <v>0</v>
          </cell>
          <cell r="CC841">
            <v>0</v>
          </cell>
          <cell r="CD841">
            <v>0</v>
          </cell>
          <cell r="CE841">
            <v>0</v>
          </cell>
          <cell r="CF841">
            <v>0</v>
          </cell>
          <cell r="CG841">
            <v>0</v>
          </cell>
          <cell r="CH841">
            <v>0</v>
          </cell>
          <cell r="CI841">
            <v>0</v>
          </cell>
          <cell r="CJ841">
            <v>0</v>
          </cell>
          <cell r="CK841">
            <v>0</v>
          </cell>
          <cell r="CL841">
            <v>0</v>
          </cell>
          <cell r="CM841">
            <v>0</v>
          </cell>
          <cell r="CN841">
            <v>0</v>
          </cell>
          <cell r="CO841">
            <v>0</v>
          </cell>
          <cell r="CP841">
            <v>0</v>
          </cell>
          <cell r="CQ841">
            <v>0</v>
          </cell>
          <cell r="CR841">
            <v>0</v>
          </cell>
          <cell r="CS841">
            <v>0</v>
          </cell>
          <cell r="CT841">
            <v>0</v>
          </cell>
          <cell r="CU841">
            <v>0</v>
          </cell>
          <cell r="CV841">
            <v>0</v>
          </cell>
          <cell r="CW841">
            <v>0</v>
          </cell>
          <cell r="CX841">
            <v>0</v>
          </cell>
          <cell r="CY841">
            <v>0</v>
          </cell>
          <cell r="CZ841">
            <v>0</v>
          </cell>
          <cell r="DA841">
            <v>0</v>
          </cell>
          <cell r="DB841">
            <v>0</v>
          </cell>
          <cell r="DC841">
            <v>0</v>
          </cell>
          <cell r="DD841">
            <v>0</v>
          </cell>
          <cell r="DE841">
            <v>0</v>
          </cell>
          <cell r="DF841">
            <v>0</v>
          </cell>
          <cell r="DG841">
            <v>0</v>
          </cell>
          <cell r="DH841">
            <v>0</v>
          </cell>
          <cell r="DI841">
            <v>0</v>
          </cell>
          <cell r="DJ841">
            <v>0</v>
          </cell>
          <cell r="DK841">
            <v>0</v>
          </cell>
          <cell r="DL841">
            <v>0</v>
          </cell>
          <cell r="DM841">
            <v>0</v>
          </cell>
          <cell r="DN841">
            <v>0</v>
          </cell>
          <cell r="DO841">
            <v>0</v>
          </cell>
          <cell r="DP841">
            <v>0</v>
          </cell>
          <cell r="DQ841">
            <v>0</v>
          </cell>
          <cell r="DR841">
            <v>0</v>
          </cell>
          <cell r="DS841">
            <v>0</v>
          </cell>
          <cell r="DT841">
            <v>0</v>
          </cell>
          <cell r="DU841">
            <v>0</v>
          </cell>
          <cell r="DV841">
            <v>0</v>
          </cell>
          <cell r="DW841">
            <v>0</v>
          </cell>
          <cell r="DX841">
            <v>0</v>
          </cell>
          <cell r="DY841">
            <v>0</v>
          </cell>
          <cell r="DZ841">
            <v>0</v>
          </cell>
          <cell r="EA841">
            <v>0</v>
          </cell>
          <cell r="EB841">
            <v>0</v>
          </cell>
          <cell r="EC841">
            <v>0</v>
          </cell>
          <cell r="ED841">
            <v>0</v>
          </cell>
          <cell r="EE841">
            <v>0</v>
          </cell>
        </row>
        <row r="842">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v>0</v>
          </cell>
          <cell r="CJ842">
            <v>0</v>
          </cell>
          <cell r="CK842">
            <v>0</v>
          </cell>
          <cell r="CL842">
            <v>0</v>
          </cell>
          <cell r="CM842">
            <v>0</v>
          </cell>
          <cell r="CN842">
            <v>0</v>
          </cell>
          <cell r="CO842">
            <v>0</v>
          </cell>
          <cell r="CP842">
            <v>0</v>
          </cell>
          <cell r="CQ842">
            <v>0</v>
          </cell>
          <cell r="CR842">
            <v>0</v>
          </cell>
          <cell r="CS842">
            <v>0</v>
          </cell>
          <cell r="CT842">
            <v>0</v>
          </cell>
          <cell r="CU842">
            <v>0</v>
          </cell>
          <cell r="CV842">
            <v>0</v>
          </cell>
          <cell r="CW842">
            <v>0</v>
          </cell>
          <cell r="CX842">
            <v>0</v>
          </cell>
          <cell r="CY842">
            <v>0</v>
          </cell>
          <cell r="CZ842">
            <v>0</v>
          </cell>
          <cell r="DA842">
            <v>0</v>
          </cell>
          <cell r="DB842">
            <v>0</v>
          </cell>
          <cell r="DC842">
            <v>0</v>
          </cell>
          <cell r="DD842">
            <v>0</v>
          </cell>
          <cell r="DE842">
            <v>0</v>
          </cell>
          <cell r="DF842">
            <v>0</v>
          </cell>
          <cell r="DG842">
            <v>0</v>
          </cell>
          <cell r="DH842">
            <v>0</v>
          </cell>
          <cell r="DI842">
            <v>0</v>
          </cell>
          <cell r="DJ842">
            <v>0</v>
          </cell>
          <cell r="DK842">
            <v>0</v>
          </cell>
          <cell r="DL842">
            <v>0</v>
          </cell>
          <cell r="DM842">
            <v>0</v>
          </cell>
          <cell r="DN842">
            <v>0</v>
          </cell>
          <cell r="DO842">
            <v>0</v>
          </cell>
          <cell r="DP842">
            <v>0</v>
          </cell>
          <cell r="DQ842">
            <v>0</v>
          </cell>
          <cell r="DR842">
            <v>0</v>
          </cell>
          <cell r="DS842">
            <v>0</v>
          </cell>
          <cell r="DT842">
            <v>0</v>
          </cell>
          <cell r="DU842">
            <v>0</v>
          </cell>
          <cell r="DV842">
            <v>0</v>
          </cell>
          <cell r="DW842">
            <v>0</v>
          </cell>
          <cell r="DX842">
            <v>0</v>
          </cell>
          <cell r="DY842">
            <v>0</v>
          </cell>
          <cell r="DZ842">
            <v>0</v>
          </cell>
          <cell r="EA842">
            <v>0</v>
          </cell>
          <cell r="EB842">
            <v>0</v>
          </cell>
          <cell r="EC842">
            <v>0</v>
          </cell>
          <cell r="ED842">
            <v>0</v>
          </cell>
          <cell r="EE842">
            <v>0</v>
          </cell>
        </row>
        <row r="843">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0</v>
          </cell>
          <cell r="CB843">
            <v>0</v>
          </cell>
          <cell r="CC843">
            <v>0</v>
          </cell>
          <cell r="CD843">
            <v>0</v>
          </cell>
          <cell r="CE843">
            <v>0</v>
          </cell>
          <cell r="CF843">
            <v>0</v>
          </cell>
          <cell r="CG843">
            <v>0</v>
          </cell>
          <cell r="CH843">
            <v>0</v>
          </cell>
          <cell r="CI843">
            <v>0</v>
          </cell>
          <cell r="CJ843">
            <v>0</v>
          </cell>
          <cell r="CK843">
            <v>0</v>
          </cell>
          <cell r="CL843">
            <v>0</v>
          </cell>
          <cell r="CM843">
            <v>0</v>
          </cell>
          <cell r="CN843">
            <v>0</v>
          </cell>
          <cell r="CO843">
            <v>0</v>
          </cell>
          <cell r="CP843">
            <v>0</v>
          </cell>
          <cell r="CQ843">
            <v>0</v>
          </cell>
          <cell r="CR843">
            <v>0</v>
          </cell>
          <cell r="CS843">
            <v>0</v>
          </cell>
          <cell r="CT843">
            <v>0</v>
          </cell>
          <cell r="CU843">
            <v>0</v>
          </cell>
          <cell r="CV843">
            <v>0</v>
          </cell>
          <cell r="CW843">
            <v>0</v>
          </cell>
          <cell r="CX843">
            <v>0</v>
          </cell>
          <cell r="CY843">
            <v>0</v>
          </cell>
          <cell r="CZ843">
            <v>0</v>
          </cell>
          <cell r="DA843">
            <v>0</v>
          </cell>
          <cell r="DB843">
            <v>0</v>
          </cell>
          <cell r="DC843">
            <v>0</v>
          </cell>
          <cell r="DD843">
            <v>0</v>
          </cell>
          <cell r="DE843">
            <v>0</v>
          </cell>
          <cell r="DF843">
            <v>0</v>
          </cell>
          <cell r="DG843">
            <v>0</v>
          </cell>
          <cell r="DH843">
            <v>0</v>
          </cell>
          <cell r="DI843">
            <v>0</v>
          </cell>
          <cell r="DJ843">
            <v>0</v>
          </cell>
          <cell r="DK843">
            <v>0</v>
          </cell>
          <cell r="DL843">
            <v>0</v>
          </cell>
          <cell r="DM843">
            <v>0</v>
          </cell>
          <cell r="DN843">
            <v>0</v>
          </cell>
          <cell r="DO843">
            <v>0</v>
          </cell>
          <cell r="DP843">
            <v>0</v>
          </cell>
          <cell r="DQ843">
            <v>0</v>
          </cell>
          <cell r="DR843">
            <v>0</v>
          </cell>
          <cell r="DS843">
            <v>0</v>
          </cell>
          <cell r="DT843">
            <v>0</v>
          </cell>
          <cell r="DU843">
            <v>0</v>
          </cell>
          <cell r="DV843">
            <v>0</v>
          </cell>
          <cell r="DW843">
            <v>0</v>
          </cell>
          <cell r="DX843">
            <v>0</v>
          </cell>
          <cell r="DY843">
            <v>0</v>
          </cell>
          <cell r="DZ843">
            <v>0</v>
          </cell>
          <cell r="EA843">
            <v>0</v>
          </cell>
          <cell r="EB843">
            <v>0</v>
          </cell>
          <cell r="EC843">
            <v>0</v>
          </cell>
          <cell r="ED843">
            <v>0</v>
          </cell>
          <cell r="EE843">
            <v>0</v>
          </cell>
        </row>
        <row r="844">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0</v>
          </cell>
          <cell r="CB844">
            <v>0</v>
          </cell>
          <cell r="CC844">
            <v>0</v>
          </cell>
          <cell r="CD844">
            <v>0</v>
          </cell>
          <cell r="CE844">
            <v>0</v>
          </cell>
          <cell r="CF844">
            <v>0</v>
          </cell>
          <cell r="CG844">
            <v>0</v>
          </cell>
          <cell r="CH844">
            <v>0</v>
          </cell>
          <cell r="CI844">
            <v>0</v>
          </cell>
          <cell r="CJ844">
            <v>0</v>
          </cell>
          <cell r="CK844">
            <v>0</v>
          </cell>
          <cell r="CL844">
            <v>0</v>
          </cell>
          <cell r="CM844">
            <v>0</v>
          </cell>
          <cell r="CN844">
            <v>0</v>
          </cell>
          <cell r="CO844">
            <v>0</v>
          </cell>
          <cell r="CP844">
            <v>0</v>
          </cell>
          <cell r="CQ844">
            <v>0</v>
          </cell>
          <cell r="CR844">
            <v>0</v>
          </cell>
          <cell r="CS844">
            <v>0</v>
          </cell>
          <cell r="CT844">
            <v>0</v>
          </cell>
          <cell r="CU844">
            <v>0</v>
          </cell>
          <cell r="CV844">
            <v>0</v>
          </cell>
          <cell r="CW844">
            <v>0</v>
          </cell>
          <cell r="CX844">
            <v>0</v>
          </cell>
          <cell r="CY844">
            <v>0</v>
          </cell>
          <cell r="CZ844">
            <v>0</v>
          </cell>
          <cell r="DA844">
            <v>0</v>
          </cell>
          <cell r="DB844">
            <v>0</v>
          </cell>
          <cell r="DC844">
            <v>0</v>
          </cell>
          <cell r="DD844">
            <v>0</v>
          </cell>
          <cell r="DE844">
            <v>0</v>
          </cell>
          <cell r="DF844">
            <v>0</v>
          </cell>
          <cell r="DG844">
            <v>0</v>
          </cell>
          <cell r="DH844">
            <v>0</v>
          </cell>
          <cell r="DI844">
            <v>0</v>
          </cell>
          <cell r="DJ844">
            <v>0</v>
          </cell>
          <cell r="DK844">
            <v>0</v>
          </cell>
          <cell r="DL844">
            <v>0</v>
          </cell>
          <cell r="DM844">
            <v>0</v>
          </cell>
          <cell r="DN844">
            <v>0</v>
          </cell>
          <cell r="DO844">
            <v>0</v>
          </cell>
          <cell r="DP844">
            <v>0</v>
          </cell>
          <cell r="DQ844">
            <v>0</v>
          </cell>
          <cell r="DR844">
            <v>0</v>
          </cell>
          <cell r="DS844">
            <v>0</v>
          </cell>
          <cell r="DT844">
            <v>0</v>
          </cell>
          <cell r="DU844">
            <v>0</v>
          </cell>
          <cell r="DV844">
            <v>0</v>
          </cell>
          <cell r="DW844">
            <v>0</v>
          </cell>
          <cell r="DX844">
            <v>0</v>
          </cell>
          <cell r="DY844">
            <v>0</v>
          </cell>
          <cell r="DZ844">
            <v>0</v>
          </cell>
          <cell r="EA844">
            <v>0</v>
          </cell>
          <cell r="EB844">
            <v>0</v>
          </cell>
          <cell r="EC844">
            <v>0</v>
          </cell>
          <cell r="ED844">
            <v>0</v>
          </cell>
          <cell r="EE844">
            <v>0</v>
          </cell>
        </row>
        <row r="845">
          <cell r="F845">
            <v>4.8739263293668955E-3</v>
          </cell>
          <cell r="G845">
            <v>-1.1545610709404741E-2</v>
          </cell>
          <cell r="H845">
            <v>-1.572846632088698E-2</v>
          </cell>
          <cell r="I845">
            <v>5.4698199126690383E-4</v>
          </cell>
          <cell r="J845">
            <v>9.0071140097514046E-3</v>
          </cell>
          <cell r="K845">
            <v>2.7707561694267469E-2</v>
          </cell>
          <cell r="L845">
            <v>1.1090846459417492E-2</v>
          </cell>
          <cell r="M845">
            <v>-8.1841773602064904E-3</v>
          </cell>
          <cell r="N845">
            <v>2.9514046484152345E-2</v>
          </cell>
          <cell r="O845">
            <v>7.6551172748935414E-3</v>
          </cell>
          <cell r="P845">
            <v>-2.0999207500530304E-2</v>
          </cell>
          <cell r="Q845">
            <v>-7.0356627435117503E-3</v>
          </cell>
          <cell r="R845">
            <v>5.5533034892363276E-3</v>
          </cell>
          <cell r="S845">
            <v>-3.0586478303646913E-3</v>
          </cell>
          <cell r="T845">
            <v>-1.054687498516671E-3</v>
          </cell>
          <cell r="U845">
            <v>-6.4329190461975827E-4</v>
          </cell>
          <cell r="V845">
            <v>1.5659790711133326E-3</v>
          </cell>
          <cell r="W845">
            <v>5.6405744129541802E-3</v>
          </cell>
          <cell r="X845">
            <v>1.6435064065536409E-2</v>
          </cell>
          <cell r="Y845">
            <v>1.9184305663138446E-2</v>
          </cell>
          <cell r="Z845">
            <v>1.7073844075447653E-2</v>
          </cell>
          <cell r="AA845">
            <v>1.538898958933288E-2</v>
          </cell>
          <cell r="AB845">
            <v>1.1338049479725498E-2</v>
          </cell>
          <cell r="AC845">
            <v>-5.0449160352812328E-3</v>
          </cell>
          <cell r="AD845">
            <v>-1.0185621217640772E-2</v>
          </cell>
          <cell r="AE845">
            <v>9.0592173022940869E-3</v>
          </cell>
          <cell r="AF845">
            <v>-1.5439874862188674E-3</v>
          </cell>
          <cell r="AG845">
            <v>2.0030889795208395E-4</v>
          </cell>
          <cell r="AH845">
            <v>1.2005272090185315E-3</v>
          </cell>
          <cell r="AI845">
            <v>6.9108268111151006E-4</v>
          </cell>
          <cell r="AJ845">
            <v>4.2859118905198557E-3</v>
          </cell>
          <cell r="AK845">
            <v>2.3282475990153984E-2</v>
          </cell>
          <cell r="AL845">
            <v>2.7619256599876962E-2</v>
          </cell>
          <cell r="AM845">
            <v>3.0641597323509018E-2</v>
          </cell>
          <cell r="AN845">
            <v>2.4145612990984944E-2</v>
          </cell>
          <cell r="AO845">
            <v>5.7471235501971307E-3</v>
          </cell>
          <cell r="AP845">
            <v>-4.7820773151414642E-3</v>
          </cell>
          <cell r="AQ845">
            <v>-2.7772247044453025E-3</v>
          </cell>
          <cell r="AR845">
            <v>1.1812668520974512E-2</v>
          </cell>
          <cell r="AS845">
            <v>-4.0116422042579813E-3</v>
          </cell>
          <cell r="AT845">
            <v>-3.626946563638711E-3</v>
          </cell>
          <cell r="AU845">
            <v>1.345345289102795E-3</v>
          </cell>
          <cell r="AV845">
            <v>9.265391380850474E-4</v>
          </cell>
          <cell r="AW845">
            <v>5.3431342870062792E-3</v>
          </cell>
          <cell r="AX845">
            <v>2.4572523005080171E-2</v>
          </cell>
          <cell r="AY845">
            <v>4.4277181280264699E-2</v>
          </cell>
          <cell r="AZ845">
            <v>4.1480859743010967E-2</v>
          </cell>
          <cell r="BA845">
            <v>1.703405861908891E-2</v>
          </cell>
          <cell r="BB845">
            <v>4.6774727123448656E-3</v>
          </cell>
          <cell r="BC845">
            <v>9.2492282544398563E-4</v>
          </cell>
          <cell r="BD845">
            <v>8.8085741201489043E-3</v>
          </cell>
          <cell r="BE845">
            <v>9.9758620222374361E-3</v>
          </cell>
          <cell r="BF845">
            <v>-1.5351253496973527E-3</v>
          </cell>
          <cell r="BG845">
            <v>-5.752548136328528E-5</v>
          </cell>
          <cell r="BH845">
            <v>5.6119878171756454E-4</v>
          </cell>
          <cell r="BI845">
            <v>5.4893023282041042E-3</v>
          </cell>
          <cell r="BJ845">
            <v>6.1588311321045808E-3</v>
          </cell>
          <cell r="BK845">
            <v>1.4058178099901397E-2</v>
          </cell>
          <cell r="BL845">
            <v>4.0341597211210001E-2</v>
          </cell>
          <cell r="BM845">
            <v>1.8779835422620295E-2</v>
          </cell>
          <cell r="BN845">
            <v>2.5947479895478409E-2</v>
          </cell>
          <cell r="BO845">
            <v>1.0895725026006886E-2</v>
          </cell>
          <cell r="BP845">
            <v>-3.2293197547836883E-3</v>
          </cell>
          <cell r="BQ845">
            <v>2.3001669555107185E-3</v>
          </cell>
          <cell r="BR845">
            <v>1.1535538333795614E-2</v>
          </cell>
          <cell r="BS845">
            <v>-3.2074606066210265E-3</v>
          </cell>
          <cell r="BT845">
            <v>-1.4576767553542425E-3</v>
          </cell>
          <cell r="BU845">
            <v>-4.8554850310011943E-4</v>
          </cell>
          <cell r="BV845">
            <v>4.5849767808761044E-3</v>
          </cell>
          <cell r="BW845">
            <v>7.6150812249800026E-3</v>
          </cell>
          <cell r="BX845">
            <v>2.7653973048956004E-2</v>
          </cell>
          <cell r="BY845">
            <v>2.9851424207805621E-2</v>
          </cell>
          <cell r="BZ845">
            <v>3.0880922598782945E-2</v>
          </cell>
          <cell r="CA845">
            <v>3.8947903002291895E-2</v>
          </cell>
          <cell r="CB845">
            <v>1.0545790964709312E-2</v>
          </cell>
          <cell r="CC845">
            <v>-4.9756587952849429E-3</v>
          </cell>
          <cell r="CD845">
            <v>-1.5272671625048417E-3</v>
          </cell>
          <cell r="CE845">
            <v>9.9449290633089049E-3</v>
          </cell>
          <cell r="CF845">
            <v>3.8878570137370616E-3</v>
          </cell>
          <cell r="CG845">
            <v>1.289018162584199E-3</v>
          </cell>
          <cell r="CH845">
            <v>-3.8005480623581889E-3</v>
          </cell>
          <cell r="CI845">
            <v>3.2795036086348262E-3</v>
          </cell>
          <cell r="CJ845">
            <v>6.6643213024377701E-3</v>
          </cell>
          <cell r="CK845">
            <v>3.3459176208840091E-2</v>
          </cell>
          <cell r="CL845">
            <v>2.1179097773398325E-2</v>
          </cell>
          <cell r="CM845">
            <v>3.1109592599221969E-2</v>
          </cell>
          <cell r="CN845">
            <v>2.7622186755287714E-2</v>
          </cell>
          <cell r="CO845">
            <v>8.0654616042146188E-3</v>
          </cell>
          <cell r="CP845">
            <v>-6.1923058739701275E-3</v>
          </cell>
          <cell r="CQ845">
            <v>-7.2242123324457452E-3</v>
          </cell>
          <cell r="CR845">
            <v>1.1224914150719911E-2</v>
          </cell>
          <cell r="CS845">
            <v>-9.4451629747709376E-3</v>
          </cell>
          <cell r="CT845">
            <v>-4.627193854755518E-3</v>
          </cell>
          <cell r="CU845">
            <v>2.9333334920522702E-4</v>
          </cell>
          <cell r="CV845">
            <v>4.506719083220645E-3</v>
          </cell>
          <cell r="CW845">
            <v>4.6159465569992619E-3</v>
          </cell>
          <cell r="CX845">
            <v>3.6097076415128271E-2</v>
          </cell>
          <cell r="CY845">
            <v>3.391291835254151E-2</v>
          </cell>
          <cell r="CZ845">
            <v>3.6364985419041318E-2</v>
          </cell>
          <cell r="DA845">
            <v>2.9239191565391565E-2</v>
          </cell>
          <cell r="DB845">
            <v>7.9972521601909818E-3</v>
          </cell>
          <cell r="DC845">
            <v>-3.7713767830886979E-3</v>
          </cell>
          <cell r="DD845">
            <v>-4.8471948048600666E-4</v>
          </cell>
          <cell r="DE845">
            <v>9.9814974348646501E-3</v>
          </cell>
          <cell r="DF845">
            <v>-1.1050111337411295E-2</v>
          </cell>
          <cell r="DG845">
            <v>-5.5277377124127725E-3</v>
          </cell>
          <cell r="DH845">
            <v>8.5057760694695617E-4</v>
          </cell>
          <cell r="DI845">
            <v>2.4821092422122604E-3</v>
          </cell>
          <cell r="DJ845">
            <v>9.3029217861229085E-3</v>
          </cell>
          <cell r="DK845">
            <v>2.6155337563473324E-2</v>
          </cell>
          <cell r="DL845">
            <v>4.2708992655995814E-2</v>
          </cell>
          <cell r="DM845">
            <v>2.4581820194448767E-2</v>
          </cell>
          <cell r="DN845">
            <v>2.8737761266512507E-2</v>
          </cell>
          <cell r="DO845">
            <v>6.4012815621623531E-3</v>
          </cell>
          <cell r="DP845">
            <v>-1.387679233864958E-3</v>
          </cell>
          <cell r="DQ845">
            <v>-3.4773043757780897E-3</v>
          </cell>
          <cell r="DR845">
            <v>8.4903726245997291E-3</v>
          </cell>
          <cell r="DS845">
            <v>-7.2486688848982794E-4</v>
          </cell>
          <cell r="DT845">
            <v>-1.6170263496917414E-4</v>
          </cell>
          <cell r="DU845">
            <v>-2.3994748149753775E-3</v>
          </cell>
          <cell r="DV845">
            <v>6.5514183365067424E-4</v>
          </cell>
          <cell r="DW845">
            <v>5.0234657371568403E-3</v>
          </cell>
          <cell r="DX845">
            <v>1.8813662870101666E-2</v>
          </cell>
          <cell r="DY845">
            <v>3.0319259341794691E-2</v>
          </cell>
          <cell r="DZ845">
            <v>3.4461729358042703E-2</v>
          </cell>
          <cell r="EA845">
            <v>1.1196120538059517E-2</v>
          </cell>
          <cell r="EB845">
            <v>4.2075193714516956E-3</v>
          </cell>
          <cell r="EC845">
            <v>-4.3498907103867168E-5</v>
          </cell>
          <cell r="ED845">
            <v>5.371156904345753E-4</v>
          </cell>
          <cell r="EE845">
            <v>0</v>
          </cell>
        </row>
        <row r="846">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0</v>
          </cell>
          <cell r="CB846">
            <v>0</v>
          </cell>
          <cell r="CC846">
            <v>0</v>
          </cell>
          <cell r="CD846">
            <v>0</v>
          </cell>
          <cell r="CE846">
            <v>0</v>
          </cell>
          <cell r="CF846">
            <v>0</v>
          </cell>
          <cell r="CG846">
            <v>0</v>
          </cell>
          <cell r="CH846">
            <v>0</v>
          </cell>
          <cell r="CI846">
            <v>0</v>
          </cell>
          <cell r="CJ846">
            <v>0</v>
          </cell>
          <cell r="CK846">
            <v>0</v>
          </cell>
          <cell r="CL846">
            <v>0</v>
          </cell>
          <cell r="CM846">
            <v>0</v>
          </cell>
          <cell r="CN846">
            <v>0</v>
          </cell>
          <cell r="CO846">
            <v>0</v>
          </cell>
          <cell r="CP846">
            <v>0</v>
          </cell>
          <cell r="CQ846">
            <v>0</v>
          </cell>
          <cell r="CR846">
            <v>0</v>
          </cell>
          <cell r="CS846">
            <v>0</v>
          </cell>
          <cell r="CT846">
            <v>0</v>
          </cell>
          <cell r="CU846">
            <v>0</v>
          </cell>
          <cell r="CV846">
            <v>0</v>
          </cell>
          <cell r="CW846">
            <v>0</v>
          </cell>
          <cell r="CX846">
            <v>0</v>
          </cell>
          <cell r="CY846">
            <v>0</v>
          </cell>
          <cell r="CZ846">
            <v>0</v>
          </cell>
          <cell r="DA846">
            <v>0</v>
          </cell>
          <cell r="DB846">
            <v>0</v>
          </cell>
          <cell r="DC846">
            <v>0</v>
          </cell>
          <cell r="DD846">
            <v>0</v>
          </cell>
          <cell r="DE846">
            <v>0</v>
          </cell>
          <cell r="DF846">
            <v>0</v>
          </cell>
          <cell r="DG846">
            <v>0</v>
          </cell>
          <cell r="DH846">
            <v>0</v>
          </cell>
          <cell r="DI846">
            <v>0</v>
          </cell>
          <cell r="DJ846">
            <v>0</v>
          </cell>
          <cell r="DK846">
            <v>0</v>
          </cell>
          <cell r="DL846">
            <v>0</v>
          </cell>
          <cell r="DM846">
            <v>0</v>
          </cell>
          <cell r="DN846">
            <v>0</v>
          </cell>
          <cell r="DO846">
            <v>0</v>
          </cell>
          <cell r="DP846">
            <v>0</v>
          </cell>
          <cell r="DQ846">
            <v>0</v>
          </cell>
          <cell r="DR846">
            <v>0</v>
          </cell>
          <cell r="DS846">
            <v>0</v>
          </cell>
          <cell r="DT846">
            <v>0</v>
          </cell>
          <cell r="DU846">
            <v>0</v>
          </cell>
          <cell r="DV846">
            <v>0</v>
          </cell>
          <cell r="DW846">
            <v>0</v>
          </cell>
          <cell r="DX846">
            <v>0</v>
          </cell>
          <cell r="DY846">
            <v>0</v>
          </cell>
          <cell r="DZ846">
            <v>0</v>
          </cell>
          <cell r="EA846">
            <v>0</v>
          </cell>
          <cell r="EB846">
            <v>0</v>
          </cell>
          <cell r="EC846">
            <v>0</v>
          </cell>
          <cell r="ED846">
            <v>0</v>
          </cell>
          <cell r="EE846">
            <v>0</v>
          </cell>
        </row>
        <row r="847">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cell r="BZ847">
            <v>0</v>
          </cell>
          <cell r="CA847">
            <v>0</v>
          </cell>
          <cell r="CB847">
            <v>0</v>
          </cell>
          <cell r="CC847">
            <v>0</v>
          </cell>
          <cell r="CD847">
            <v>0</v>
          </cell>
          <cell r="CE847">
            <v>0</v>
          </cell>
          <cell r="CF847">
            <v>0</v>
          </cell>
          <cell r="CG847">
            <v>0</v>
          </cell>
          <cell r="CH847">
            <v>0</v>
          </cell>
          <cell r="CI847">
            <v>0</v>
          </cell>
          <cell r="CJ847">
            <v>0</v>
          </cell>
          <cell r="CK847">
            <v>0</v>
          </cell>
          <cell r="CL847">
            <v>0</v>
          </cell>
          <cell r="CM847">
            <v>0</v>
          </cell>
          <cell r="CN847">
            <v>0</v>
          </cell>
          <cell r="CO847">
            <v>0</v>
          </cell>
          <cell r="CP847">
            <v>0</v>
          </cell>
          <cell r="CQ847">
            <v>0</v>
          </cell>
          <cell r="CR847">
            <v>0</v>
          </cell>
          <cell r="CS847">
            <v>0</v>
          </cell>
          <cell r="CT847">
            <v>0</v>
          </cell>
          <cell r="CU847">
            <v>0</v>
          </cell>
          <cell r="CV847">
            <v>0</v>
          </cell>
          <cell r="CW847">
            <v>0</v>
          </cell>
          <cell r="CX847">
            <v>0</v>
          </cell>
          <cell r="CY847">
            <v>0</v>
          </cell>
          <cell r="CZ847">
            <v>0</v>
          </cell>
          <cell r="DA847">
            <v>0</v>
          </cell>
          <cell r="DB847">
            <v>0</v>
          </cell>
          <cell r="DC847">
            <v>0</v>
          </cell>
          <cell r="DD847">
            <v>0</v>
          </cell>
          <cell r="DE847">
            <v>0</v>
          </cell>
          <cell r="DF847">
            <v>0</v>
          </cell>
          <cell r="DG847">
            <v>0</v>
          </cell>
          <cell r="DH847">
            <v>0</v>
          </cell>
          <cell r="DI847">
            <v>0</v>
          </cell>
          <cell r="DJ847">
            <v>0</v>
          </cell>
          <cell r="DK847">
            <v>0</v>
          </cell>
          <cell r="DL847">
            <v>0</v>
          </cell>
          <cell r="DM847">
            <v>0</v>
          </cell>
          <cell r="DN847">
            <v>0</v>
          </cell>
          <cell r="DO847">
            <v>0</v>
          </cell>
          <cell r="DP847">
            <v>0</v>
          </cell>
          <cell r="DQ847">
            <v>0</v>
          </cell>
          <cell r="DR847">
            <v>0</v>
          </cell>
          <cell r="DS847">
            <v>0</v>
          </cell>
          <cell r="DT847">
            <v>0</v>
          </cell>
          <cell r="DU847">
            <v>0</v>
          </cell>
          <cell r="DV847">
            <v>0</v>
          </cell>
          <cell r="DW847">
            <v>0</v>
          </cell>
          <cell r="DX847">
            <v>0</v>
          </cell>
          <cell r="DY847">
            <v>0</v>
          </cell>
          <cell r="DZ847">
            <v>0</v>
          </cell>
          <cell r="EA847">
            <v>0</v>
          </cell>
          <cell r="EB847">
            <v>0</v>
          </cell>
          <cell r="EC847">
            <v>0</v>
          </cell>
          <cell r="ED847">
            <v>0</v>
          </cell>
          <cell r="EE847">
            <v>0</v>
          </cell>
        </row>
        <row r="848">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0</v>
          </cell>
          <cell r="CB848">
            <v>0</v>
          </cell>
          <cell r="CC848">
            <v>0</v>
          </cell>
          <cell r="CD848">
            <v>0</v>
          </cell>
          <cell r="CE848">
            <v>0</v>
          </cell>
          <cell r="CF848">
            <v>0</v>
          </cell>
          <cell r="CG848">
            <v>0</v>
          </cell>
          <cell r="CH848">
            <v>0</v>
          </cell>
          <cell r="CI848">
            <v>0</v>
          </cell>
          <cell r="CJ848">
            <v>0</v>
          </cell>
          <cell r="CK848">
            <v>0</v>
          </cell>
          <cell r="CL848">
            <v>0</v>
          </cell>
          <cell r="CM848">
            <v>0</v>
          </cell>
          <cell r="CN848">
            <v>0</v>
          </cell>
          <cell r="CO848">
            <v>0</v>
          </cell>
          <cell r="CP848">
            <v>0</v>
          </cell>
          <cell r="CQ848">
            <v>0</v>
          </cell>
          <cell r="CR848">
            <v>0</v>
          </cell>
          <cell r="CS848">
            <v>0</v>
          </cell>
          <cell r="CT848">
            <v>0</v>
          </cell>
          <cell r="CU848">
            <v>0</v>
          </cell>
          <cell r="CV848">
            <v>0</v>
          </cell>
          <cell r="CW848">
            <v>0</v>
          </cell>
          <cell r="CX848">
            <v>0</v>
          </cell>
          <cell r="CY848">
            <v>0</v>
          </cell>
          <cell r="CZ848">
            <v>0</v>
          </cell>
          <cell r="DA848">
            <v>0</v>
          </cell>
          <cell r="DB848">
            <v>0</v>
          </cell>
          <cell r="DC848">
            <v>0</v>
          </cell>
          <cell r="DD848">
            <v>0</v>
          </cell>
          <cell r="DE848">
            <v>0</v>
          </cell>
          <cell r="DF848">
            <v>0</v>
          </cell>
          <cell r="DG848">
            <v>0</v>
          </cell>
          <cell r="DH848">
            <v>0</v>
          </cell>
          <cell r="DI848">
            <v>0</v>
          </cell>
          <cell r="DJ848">
            <v>0</v>
          </cell>
          <cell r="DK848">
            <v>0</v>
          </cell>
          <cell r="DL848">
            <v>0</v>
          </cell>
          <cell r="DM848">
            <v>0</v>
          </cell>
          <cell r="DN848">
            <v>0</v>
          </cell>
          <cell r="DO848">
            <v>0</v>
          </cell>
          <cell r="DP848">
            <v>0</v>
          </cell>
          <cell r="DQ848">
            <v>0</v>
          </cell>
          <cell r="DR848">
            <v>0</v>
          </cell>
          <cell r="DS848">
            <v>0</v>
          </cell>
          <cell r="DT848">
            <v>0</v>
          </cell>
          <cell r="DU848">
            <v>0</v>
          </cell>
          <cell r="DV848">
            <v>0</v>
          </cell>
          <cell r="DW848">
            <v>0</v>
          </cell>
          <cell r="DX848">
            <v>0</v>
          </cell>
          <cell r="DY848">
            <v>0</v>
          </cell>
          <cell r="DZ848">
            <v>0</v>
          </cell>
          <cell r="EA848">
            <v>0</v>
          </cell>
          <cell r="EB848">
            <v>0</v>
          </cell>
          <cell r="EC848">
            <v>0</v>
          </cell>
          <cell r="ED848">
            <v>0</v>
          </cell>
          <cell r="EE848">
            <v>0</v>
          </cell>
        </row>
        <row r="849">
          <cell r="F849">
            <v>1.3504232071895217E-2</v>
          </cell>
          <cell r="G849">
            <v>8.1783172306586494E-3</v>
          </cell>
          <cell r="H849">
            <v>-5.4982178228257794E-3</v>
          </cell>
          <cell r="I849">
            <v>0</v>
          </cell>
          <cell r="J849">
            <v>0</v>
          </cell>
          <cell r="K849">
            <v>0</v>
          </cell>
          <cell r="L849">
            <v>5.168634725987431E-2</v>
          </cell>
          <cell r="M849">
            <v>1.6864841332068892E-2</v>
          </cell>
          <cell r="N849">
            <v>7.4615619364593044E-3</v>
          </cell>
          <cell r="O849">
            <v>5.2406450644753022E-3</v>
          </cell>
          <cell r="P849">
            <v>3.5070434211945667E-3</v>
          </cell>
          <cell r="Q849">
            <v>4.2220510475914352E-3</v>
          </cell>
          <cell r="R849">
            <v>5.7883884581997336E-3</v>
          </cell>
          <cell r="S849">
            <v>1.5604000974960286E-3</v>
          </cell>
          <cell r="T849">
            <v>-6.2531117914232937E-4</v>
          </cell>
          <cell r="U849">
            <v>-9.6521160421261243E-3</v>
          </cell>
          <cell r="V849">
            <v>0</v>
          </cell>
          <cell r="W849">
            <v>0</v>
          </cell>
          <cell r="X849">
            <v>0</v>
          </cell>
          <cell r="Y849">
            <v>3.5290226650047885E-2</v>
          </cell>
          <cell r="Z849">
            <v>3.0268875581590748E-2</v>
          </cell>
          <cell r="AA849">
            <v>9.3523755247986173E-3</v>
          </cell>
          <cell r="AB849">
            <v>1.652715258373405E-4</v>
          </cell>
          <cell r="AC849">
            <v>-5.2402664185464687E-3</v>
          </cell>
          <cell r="AD849">
            <v>8.341205758426895E-3</v>
          </cell>
          <cell r="AE849">
            <v>4.9775352909477988E-3</v>
          </cell>
          <cell r="AF849">
            <v>-8.5531305454935591E-3</v>
          </cell>
          <cell r="AG849">
            <v>-2.6318954893440605E-3</v>
          </cell>
          <cell r="AH849">
            <v>-1.3502548946611626E-2</v>
          </cell>
          <cell r="AI849">
            <v>0</v>
          </cell>
          <cell r="AJ849">
            <v>0</v>
          </cell>
          <cell r="AK849">
            <v>0</v>
          </cell>
          <cell r="AL849">
            <v>4.3415645884380183E-2</v>
          </cell>
          <cell r="AM849">
            <v>3.1934559521978656E-2</v>
          </cell>
          <cell r="AN849">
            <v>5.9051202992250751E-3</v>
          </cell>
          <cell r="AO849">
            <v>-8.8624655703739563E-4</v>
          </cell>
          <cell r="AP849">
            <v>1.5799205174786835E-3</v>
          </cell>
          <cell r="AQ849">
            <v>2.4689988068118396E-3</v>
          </cell>
          <cell r="AR849">
            <v>6.8978487117732357E-3</v>
          </cell>
          <cell r="AS849">
            <v>-1.30750780114397E-3</v>
          </cell>
          <cell r="AT849">
            <v>-9.5263559394709318E-4</v>
          </cell>
          <cell r="AU849">
            <v>-5.8764399394846123E-3</v>
          </cell>
          <cell r="AV849">
            <v>0</v>
          </cell>
          <cell r="AW849">
            <v>0</v>
          </cell>
          <cell r="AX849">
            <v>0</v>
          </cell>
          <cell r="AY849">
            <v>3.432079023863821E-2</v>
          </cell>
          <cell r="AZ849">
            <v>2.5176979901765151E-2</v>
          </cell>
          <cell r="BA849">
            <v>1.4305256322394655E-2</v>
          </cell>
          <cell r="BB849">
            <v>3.0461203078147037E-3</v>
          </cell>
          <cell r="BC849">
            <v>7.5588116546896345E-3</v>
          </cell>
          <cell r="BD849">
            <v>6.5028094505592549E-3</v>
          </cell>
          <cell r="BE849">
            <v>7.408560870231895E-3</v>
          </cell>
          <cell r="BF849">
            <v>-1.5695791580512264E-3</v>
          </cell>
          <cell r="BG849">
            <v>-3.6650701999931812E-3</v>
          </cell>
          <cell r="BH849">
            <v>-3.8997048472850793E-3</v>
          </cell>
          <cell r="BI849">
            <v>0</v>
          </cell>
          <cell r="BJ849">
            <v>0</v>
          </cell>
          <cell r="BK849">
            <v>0</v>
          </cell>
          <cell r="BL849">
            <v>5.0538739391932097E-2</v>
          </cell>
          <cell r="BM849">
            <v>2.6206448866709309E-2</v>
          </cell>
          <cell r="BN849">
            <v>1.6132810185354174E-2</v>
          </cell>
          <cell r="BO849">
            <v>2.0449966818318899E-3</v>
          </cell>
          <cell r="BP849">
            <v>-5.7290697884582187E-4</v>
          </cell>
          <cell r="BQ849">
            <v>3.6869965011447903E-3</v>
          </cell>
          <cell r="BR849">
            <v>-4.6941156344245533E-4</v>
          </cell>
          <cell r="BS849">
            <v>7.4227724288533636E-4</v>
          </cell>
          <cell r="BT849">
            <v>-4.3988011637168256E-3</v>
          </cell>
          <cell r="BU849">
            <v>-1.1356304565950381E-2</v>
          </cell>
          <cell r="BV849">
            <v>-1.1483830908360915E-3</v>
          </cell>
          <cell r="BW849">
            <v>0</v>
          </cell>
          <cell r="BX849">
            <v>0</v>
          </cell>
          <cell r="BY849">
            <v>4.8491319901160068E-2</v>
          </cell>
          <cell r="BZ849">
            <v>3.3645751696631976E-2</v>
          </cell>
          <cell r="CA849">
            <v>1.4222427548723715E-2</v>
          </cell>
          <cell r="CB849">
            <v>4.8052163305740692E-3</v>
          </cell>
          <cell r="CC849">
            <v>3.801473022079449E-3</v>
          </cell>
          <cell r="CD849">
            <v>3.5705963313787947E-3</v>
          </cell>
          <cell r="CE849">
            <v>-9.129527988496644E-3</v>
          </cell>
          <cell r="CF849">
            <v>-2.8555320999856804E-4</v>
          </cell>
          <cell r="CG849">
            <v>-5.1570444783095581E-3</v>
          </cell>
          <cell r="CH849">
            <v>-9.9312048007078602E-3</v>
          </cell>
          <cell r="CI849">
            <v>-1.0236817327751169E-2</v>
          </cell>
          <cell r="CJ849">
            <v>7.0243088530048681E-3</v>
          </cell>
          <cell r="CK849">
            <v>6.8912704056671714E-3</v>
          </cell>
          <cell r="CL849">
            <v>5.3004566038694634E-2</v>
          </cell>
          <cell r="CM849">
            <v>3.0530662245901397E-2</v>
          </cell>
          <cell r="CN849">
            <v>6.709785521621825E-3</v>
          </cell>
          <cell r="CO849">
            <v>2.5740144575721047E-3</v>
          </cell>
          <cell r="CP849">
            <v>5.7588002910193836E-3</v>
          </cell>
          <cell r="CQ849">
            <v>1.2840644760103714E-4</v>
          </cell>
          <cell r="CR849">
            <v>9.0449557960425864E-4</v>
          </cell>
          <cell r="CS849">
            <v>9.6626208814853953E-4</v>
          </cell>
          <cell r="CT849">
            <v>-2.8988559036449146E-3</v>
          </cell>
          <cell r="CU849">
            <v>-7.5222600636593029E-3</v>
          </cell>
          <cell r="CV849">
            <v>9.0449557960425864E-4</v>
          </cell>
          <cell r="CW849">
            <v>4.760461931418547E-3</v>
          </cell>
          <cell r="CX849">
            <v>6.4558980499356267E-3</v>
          </cell>
          <cell r="CY849">
            <v>4.540665484712747E-2</v>
          </cell>
          <cell r="CZ849">
            <v>3.3897062103385167E-2</v>
          </cell>
          <cell r="DA849">
            <v>1.267635056622396E-2</v>
          </cell>
          <cell r="DB849">
            <v>1.9752935337891131E-4</v>
          </cell>
          <cell r="DC849">
            <v>8.4079396181380162E-4</v>
          </cell>
          <cell r="DD849">
            <v>9.3039588843168985E-4</v>
          </cell>
          <cell r="DE849">
            <v>7.9453229172692375E-3</v>
          </cell>
          <cell r="DF849">
            <v>-5.5430138314704891E-4</v>
          </cell>
          <cell r="DG849">
            <v>-4.3439597435508404E-3</v>
          </cell>
          <cell r="DH849">
            <v>3.0014506250140016E-3</v>
          </cell>
          <cell r="DI849">
            <v>-8.7559774947010283E-4</v>
          </cell>
          <cell r="DJ849">
            <v>4.9138891463158529E-3</v>
          </cell>
          <cell r="DK849">
            <v>8.4464341440693147E-3</v>
          </cell>
          <cell r="DL849">
            <v>4.4348987243964189E-2</v>
          </cell>
          <cell r="DM849">
            <v>2.3115803940342516E-2</v>
          </cell>
          <cell r="DN849">
            <v>1.1527141955447462E-2</v>
          </cell>
          <cell r="DO849">
            <v>1.0636333618876392E-3</v>
          </cell>
          <cell r="DP849">
            <v>8.3561439760160283E-4</v>
          </cell>
          <cell r="DQ849">
            <v>3.8647790687562633E-3</v>
          </cell>
          <cell r="DR849">
            <v>3.069651057607814E-3</v>
          </cell>
          <cell r="DS849">
            <v>-1.6288729903024546E-3</v>
          </cell>
          <cell r="DT849">
            <v>-2.5015673347041911E-3</v>
          </cell>
          <cell r="DU849">
            <v>-8.4199304176735268E-4</v>
          </cell>
          <cell r="DV849">
            <v>3.0878838178693968E-4</v>
          </cell>
          <cell r="DW849">
            <v>5.9026775415631505E-3</v>
          </cell>
          <cell r="DX849">
            <v>8.2806032536595353E-3</v>
          </cell>
          <cell r="DY849">
            <v>5.9475608880390496E-3</v>
          </cell>
          <cell r="DZ849">
            <v>4.9099701083079594E-3</v>
          </cell>
          <cell r="EA849">
            <v>9.640301110508176E-3</v>
          </cell>
          <cell r="EB849">
            <v>1.4902385334067958E-3</v>
          </cell>
          <cell r="EC849">
            <v>3.9968746563587843E-3</v>
          </cell>
          <cell r="ED849">
            <v>1.3312315844800082E-3</v>
          </cell>
          <cell r="EE849">
            <v>0</v>
          </cell>
        </row>
        <row r="850">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-3.9630635006917103E-2</v>
          </cell>
          <cell r="BS850">
            <v>0</v>
          </cell>
          <cell r="BT850">
            <v>0</v>
          </cell>
          <cell r="BU850">
            <v>0</v>
          </cell>
          <cell r="BV850">
            <v>-3.9630635006917103E-2</v>
          </cell>
          <cell r="BW850">
            <v>0</v>
          </cell>
          <cell r="BX850">
            <v>0</v>
          </cell>
          <cell r="BY850">
            <v>0</v>
          </cell>
          <cell r="BZ850">
            <v>0</v>
          </cell>
          <cell r="CA850">
            <v>0</v>
          </cell>
          <cell r="CB850">
            <v>0</v>
          </cell>
          <cell r="CC850">
            <v>0</v>
          </cell>
          <cell r="CD850">
            <v>0</v>
          </cell>
          <cell r="CE850">
            <v>-3.6320936060301392</v>
          </cell>
          <cell r="CF850">
            <v>0</v>
          </cell>
          <cell r="CG850">
            <v>0</v>
          </cell>
          <cell r="CH850">
            <v>0</v>
          </cell>
          <cell r="CI850">
            <v>-3.8113622355704138</v>
          </cell>
          <cell r="CJ850">
            <v>0.17926862954020351</v>
          </cell>
          <cell r="CK850">
            <v>0</v>
          </cell>
          <cell r="CL850">
            <v>0</v>
          </cell>
          <cell r="CM850">
            <v>0</v>
          </cell>
          <cell r="CN850">
            <v>0</v>
          </cell>
          <cell r="CO850">
            <v>0</v>
          </cell>
          <cell r="CP850">
            <v>0</v>
          </cell>
          <cell r="CQ850">
            <v>0</v>
          </cell>
          <cell r="CR850">
            <v>4.5970768945437612E-2</v>
          </cell>
          <cell r="CS850">
            <v>0</v>
          </cell>
          <cell r="CT850">
            <v>0</v>
          </cell>
          <cell r="CU850">
            <v>0</v>
          </cell>
          <cell r="CV850">
            <v>4.5970768945437612E-2</v>
          </cell>
          <cell r="CW850">
            <v>0</v>
          </cell>
          <cell r="CX850">
            <v>0</v>
          </cell>
          <cell r="CY850">
            <v>0</v>
          </cell>
          <cell r="CZ850">
            <v>0</v>
          </cell>
          <cell r="DA850">
            <v>0</v>
          </cell>
          <cell r="DB850">
            <v>0</v>
          </cell>
          <cell r="DC850">
            <v>0</v>
          </cell>
          <cell r="DD850">
            <v>0</v>
          </cell>
          <cell r="DE850">
            <v>0</v>
          </cell>
          <cell r="DF850">
            <v>0</v>
          </cell>
          <cell r="DG850">
            <v>0</v>
          </cell>
          <cell r="DH850">
            <v>0</v>
          </cell>
          <cell r="DI850">
            <v>0</v>
          </cell>
          <cell r="DJ850">
            <v>0</v>
          </cell>
          <cell r="DK850">
            <v>0</v>
          </cell>
          <cell r="DL850">
            <v>0</v>
          </cell>
          <cell r="DM850">
            <v>0</v>
          </cell>
          <cell r="DN850">
            <v>0</v>
          </cell>
          <cell r="DO850">
            <v>0</v>
          </cell>
          <cell r="DP850">
            <v>0</v>
          </cell>
          <cell r="DQ850">
            <v>0</v>
          </cell>
          <cell r="DR850">
            <v>0</v>
          </cell>
          <cell r="DS850">
            <v>0</v>
          </cell>
          <cell r="DT850">
            <v>0</v>
          </cell>
          <cell r="DU850">
            <v>0</v>
          </cell>
          <cell r="DV850">
            <v>0</v>
          </cell>
          <cell r="DW850">
            <v>0</v>
          </cell>
          <cell r="DX850">
            <v>0</v>
          </cell>
          <cell r="DY850">
            <v>0</v>
          </cell>
          <cell r="DZ850">
            <v>0</v>
          </cell>
          <cell r="EA850">
            <v>0</v>
          </cell>
          <cell r="EB850">
            <v>0</v>
          </cell>
          <cell r="EC850">
            <v>0</v>
          </cell>
          <cell r="ED850">
            <v>0</v>
          </cell>
          <cell r="EE850">
            <v>0</v>
          </cell>
        </row>
        <row r="851">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-3.9630635006917103E-2</v>
          </cell>
          <cell r="BS851">
            <v>0</v>
          </cell>
          <cell r="BT851">
            <v>0</v>
          </cell>
          <cell r="BU851">
            <v>0</v>
          </cell>
          <cell r="BV851">
            <v>-3.9630635006917103E-2</v>
          </cell>
          <cell r="BW851">
            <v>0</v>
          </cell>
          <cell r="BX851">
            <v>0</v>
          </cell>
          <cell r="BY851">
            <v>0</v>
          </cell>
          <cell r="BZ851">
            <v>0</v>
          </cell>
          <cell r="CA851">
            <v>0</v>
          </cell>
          <cell r="CB851">
            <v>0</v>
          </cell>
          <cell r="CC851">
            <v>0</v>
          </cell>
          <cell r="CD851">
            <v>0</v>
          </cell>
          <cell r="CE851">
            <v>-3.6320936060301392</v>
          </cell>
          <cell r="CF851">
            <v>0</v>
          </cell>
          <cell r="CG851">
            <v>0</v>
          </cell>
          <cell r="CH851">
            <v>0</v>
          </cell>
          <cell r="CI851">
            <v>-3.8113622355704138</v>
          </cell>
          <cell r="CJ851">
            <v>0.17926862954020351</v>
          </cell>
          <cell r="CK851">
            <v>0</v>
          </cell>
          <cell r="CL851">
            <v>0</v>
          </cell>
          <cell r="CM851">
            <v>0</v>
          </cell>
          <cell r="CN851">
            <v>0</v>
          </cell>
          <cell r="CO851">
            <v>0</v>
          </cell>
          <cell r="CP851">
            <v>0</v>
          </cell>
          <cell r="CQ851">
            <v>0</v>
          </cell>
          <cell r="CR851">
            <v>4.5970768945437612E-2</v>
          </cell>
          <cell r="CS851">
            <v>0</v>
          </cell>
          <cell r="CT851">
            <v>0</v>
          </cell>
          <cell r="CU851">
            <v>0</v>
          </cell>
          <cell r="CV851">
            <v>4.5970768945437612E-2</v>
          </cell>
          <cell r="CW851">
            <v>0</v>
          </cell>
          <cell r="CX851">
            <v>0</v>
          </cell>
          <cell r="CY851">
            <v>0</v>
          </cell>
          <cell r="CZ851">
            <v>0</v>
          </cell>
          <cell r="DA851">
            <v>0</v>
          </cell>
          <cell r="DB851">
            <v>0</v>
          </cell>
          <cell r="DC851">
            <v>0</v>
          </cell>
          <cell r="DD851">
            <v>0</v>
          </cell>
          <cell r="DE851">
            <v>0</v>
          </cell>
          <cell r="DF851">
            <v>0</v>
          </cell>
          <cell r="DG851">
            <v>0</v>
          </cell>
          <cell r="DH851">
            <v>0</v>
          </cell>
          <cell r="DI851">
            <v>0</v>
          </cell>
          <cell r="DJ851">
            <v>0</v>
          </cell>
          <cell r="DK851">
            <v>0</v>
          </cell>
          <cell r="DL851">
            <v>0</v>
          </cell>
          <cell r="DM851">
            <v>0</v>
          </cell>
          <cell r="DN851">
            <v>0</v>
          </cell>
          <cell r="DO851">
            <v>0</v>
          </cell>
          <cell r="DP851">
            <v>0</v>
          </cell>
          <cell r="DQ851">
            <v>0</v>
          </cell>
          <cell r="DR851">
            <v>0</v>
          </cell>
          <cell r="DS851">
            <v>0</v>
          </cell>
          <cell r="DT851">
            <v>0</v>
          </cell>
          <cell r="DU851">
            <v>0</v>
          </cell>
          <cell r="DV851">
            <v>0</v>
          </cell>
          <cell r="DW851">
            <v>0</v>
          </cell>
          <cell r="DX851">
            <v>0</v>
          </cell>
          <cell r="DY851">
            <v>0</v>
          </cell>
          <cell r="DZ851">
            <v>0</v>
          </cell>
          <cell r="EA851">
            <v>0</v>
          </cell>
          <cell r="EB851">
            <v>0</v>
          </cell>
          <cell r="EC851">
            <v>0</v>
          </cell>
          <cell r="ED851">
            <v>0</v>
          </cell>
          <cell r="EE851">
            <v>0</v>
          </cell>
        </row>
        <row r="852">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0</v>
          </cell>
          <cell r="CB852">
            <v>0</v>
          </cell>
          <cell r="CC852">
            <v>0</v>
          </cell>
          <cell r="CD852">
            <v>0</v>
          </cell>
          <cell r="CE852">
            <v>0</v>
          </cell>
          <cell r="CF852">
            <v>0</v>
          </cell>
          <cell r="CG852">
            <v>0</v>
          </cell>
          <cell r="CH852">
            <v>0</v>
          </cell>
          <cell r="CI852">
            <v>0</v>
          </cell>
          <cell r="CJ852">
            <v>0</v>
          </cell>
          <cell r="CK852">
            <v>0</v>
          </cell>
          <cell r="CL852">
            <v>0</v>
          </cell>
          <cell r="CM852">
            <v>0</v>
          </cell>
          <cell r="CN852">
            <v>0</v>
          </cell>
          <cell r="CO852">
            <v>0</v>
          </cell>
          <cell r="CP852">
            <v>0</v>
          </cell>
          <cell r="CQ852">
            <v>0</v>
          </cell>
          <cell r="CR852">
            <v>0</v>
          </cell>
          <cell r="CS852">
            <v>0</v>
          </cell>
          <cell r="CT852">
            <v>0</v>
          </cell>
          <cell r="CU852">
            <v>0</v>
          </cell>
          <cell r="CV852">
            <v>0</v>
          </cell>
          <cell r="CW852">
            <v>0</v>
          </cell>
          <cell r="CX852">
            <v>0</v>
          </cell>
          <cell r="CY852">
            <v>0</v>
          </cell>
          <cell r="CZ852">
            <v>0</v>
          </cell>
          <cell r="DA852">
            <v>0</v>
          </cell>
          <cell r="DB852">
            <v>0</v>
          </cell>
          <cell r="DC852">
            <v>0</v>
          </cell>
          <cell r="DD852">
            <v>0</v>
          </cell>
          <cell r="DE852">
            <v>0</v>
          </cell>
          <cell r="DF852">
            <v>0</v>
          </cell>
          <cell r="DG852">
            <v>0</v>
          </cell>
          <cell r="DH852">
            <v>0</v>
          </cell>
          <cell r="DI852">
            <v>0</v>
          </cell>
          <cell r="DJ852">
            <v>0</v>
          </cell>
          <cell r="DK852">
            <v>0</v>
          </cell>
          <cell r="DL852">
            <v>0</v>
          </cell>
          <cell r="DM852">
            <v>0</v>
          </cell>
          <cell r="DN852">
            <v>0</v>
          </cell>
          <cell r="DO852">
            <v>0</v>
          </cell>
          <cell r="DP852">
            <v>0</v>
          </cell>
          <cell r="DQ852">
            <v>0</v>
          </cell>
          <cell r="DR852">
            <v>0</v>
          </cell>
          <cell r="DS852">
            <v>0</v>
          </cell>
          <cell r="DT852">
            <v>0</v>
          </cell>
          <cell r="DU852">
            <v>0</v>
          </cell>
          <cell r="DV852">
            <v>0</v>
          </cell>
          <cell r="DW852">
            <v>0</v>
          </cell>
          <cell r="DX852">
            <v>0</v>
          </cell>
          <cell r="DY852">
            <v>0</v>
          </cell>
          <cell r="DZ852">
            <v>0</v>
          </cell>
          <cell r="EA852">
            <v>0</v>
          </cell>
          <cell r="EB852">
            <v>0</v>
          </cell>
          <cell r="EC852">
            <v>0</v>
          </cell>
          <cell r="ED852">
            <v>0</v>
          </cell>
          <cell r="EE852">
            <v>0</v>
          </cell>
        </row>
        <row r="853">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0</v>
          </cell>
          <cell r="CB853">
            <v>0</v>
          </cell>
          <cell r="CC853">
            <v>0</v>
          </cell>
          <cell r="CD853">
            <v>0</v>
          </cell>
          <cell r="CE853">
            <v>0</v>
          </cell>
          <cell r="CF853">
            <v>0</v>
          </cell>
          <cell r="CG853">
            <v>0</v>
          </cell>
          <cell r="CH853">
            <v>0</v>
          </cell>
          <cell r="CI853">
            <v>0</v>
          </cell>
          <cell r="CJ853">
            <v>0</v>
          </cell>
          <cell r="CK853">
            <v>0</v>
          </cell>
          <cell r="CL853">
            <v>0</v>
          </cell>
          <cell r="CM853">
            <v>0</v>
          </cell>
          <cell r="CN853">
            <v>0</v>
          </cell>
          <cell r="CO853">
            <v>0</v>
          </cell>
          <cell r="CP853">
            <v>0</v>
          </cell>
          <cell r="CQ853">
            <v>0</v>
          </cell>
          <cell r="CR853">
            <v>0</v>
          </cell>
          <cell r="CS853">
            <v>0</v>
          </cell>
          <cell r="CT853">
            <v>0</v>
          </cell>
          <cell r="CU853">
            <v>0</v>
          </cell>
          <cell r="CV853">
            <v>0</v>
          </cell>
          <cell r="CW853">
            <v>0</v>
          </cell>
          <cell r="CX853">
            <v>0</v>
          </cell>
          <cell r="CY853">
            <v>0</v>
          </cell>
          <cell r="CZ853">
            <v>0</v>
          </cell>
          <cell r="DA853">
            <v>0</v>
          </cell>
          <cell r="DB853">
            <v>0</v>
          </cell>
          <cell r="DC853">
            <v>0</v>
          </cell>
          <cell r="DD853">
            <v>0</v>
          </cell>
          <cell r="DE853">
            <v>0</v>
          </cell>
          <cell r="DF853">
            <v>0</v>
          </cell>
          <cell r="DG853">
            <v>0</v>
          </cell>
          <cell r="DH853">
            <v>0</v>
          </cell>
          <cell r="DI853">
            <v>0</v>
          </cell>
          <cell r="DJ853">
            <v>0</v>
          </cell>
          <cell r="DK853">
            <v>0</v>
          </cell>
          <cell r="DL853">
            <v>0</v>
          </cell>
          <cell r="DM853">
            <v>0</v>
          </cell>
          <cell r="DN853">
            <v>0</v>
          </cell>
          <cell r="DO853">
            <v>0</v>
          </cell>
          <cell r="DP853">
            <v>0</v>
          </cell>
          <cell r="DQ853">
            <v>0</v>
          </cell>
          <cell r="DR853">
            <v>0</v>
          </cell>
          <cell r="DS853">
            <v>0</v>
          </cell>
          <cell r="DT853">
            <v>0</v>
          </cell>
          <cell r="DU853">
            <v>0</v>
          </cell>
          <cell r="DV853">
            <v>0</v>
          </cell>
          <cell r="DW853">
            <v>0</v>
          </cell>
          <cell r="DX853">
            <v>0</v>
          </cell>
          <cell r="DY853">
            <v>0</v>
          </cell>
          <cell r="DZ853">
            <v>0</v>
          </cell>
          <cell r="EA853">
            <v>0</v>
          </cell>
          <cell r="EB853">
            <v>0</v>
          </cell>
          <cell r="EC853">
            <v>0</v>
          </cell>
          <cell r="ED853">
            <v>0</v>
          </cell>
          <cell r="EE853">
            <v>0</v>
          </cell>
        </row>
        <row r="854">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0</v>
          </cell>
          <cell r="CB854">
            <v>0</v>
          </cell>
          <cell r="CC854">
            <v>0</v>
          </cell>
          <cell r="CD854">
            <v>0</v>
          </cell>
          <cell r="CE854">
            <v>0</v>
          </cell>
          <cell r="CF854">
            <v>0</v>
          </cell>
          <cell r="CG854">
            <v>0</v>
          </cell>
          <cell r="CH854">
            <v>0</v>
          </cell>
          <cell r="CI854">
            <v>0</v>
          </cell>
          <cell r="CJ854">
            <v>0</v>
          </cell>
          <cell r="CK854">
            <v>0</v>
          </cell>
          <cell r="CL854">
            <v>0</v>
          </cell>
          <cell r="CM854">
            <v>0</v>
          </cell>
          <cell r="CN854">
            <v>0</v>
          </cell>
          <cell r="CO854">
            <v>0</v>
          </cell>
          <cell r="CP854">
            <v>0</v>
          </cell>
          <cell r="CQ854">
            <v>0</v>
          </cell>
          <cell r="CR854">
            <v>0</v>
          </cell>
          <cell r="CS854">
            <v>0</v>
          </cell>
          <cell r="CT854">
            <v>0</v>
          </cell>
          <cell r="CU854">
            <v>0</v>
          </cell>
          <cell r="CV854">
            <v>0</v>
          </cell>
          <cell r="CW854">
            <v>0</v>
          </cell>
          <cell r="CX854">
            <v>0</v>
          </cell>
          <cell r="CY854">
            <v>0</v>
          </cell>
          <cell r="CZ854">
            <v>0</v>
          </cell>
          <cell r="DA854">
            <v>0</v>
          </cell>
          <cell r="DB854">
            <v>0</v>
          </cell>
          <cell r="DC854">
            <v>0</v>
          </cell>
          <cell r="DD854">
            <v>0</v>
          </cell>
          <cell r="DE854">
            <v>0</v>
          </cell>
          <cell r="DF854">
            <v>0</v>
          </cell>
          <cell r="DG854">
            <v>0</v>
          </cell>
          <cell r="DH854">
            <v>0</v>
          </cell>
          <cell r="DI854">
            <v>0</v>
          </cell>
          <cell r="DJ854">
            <v>0</v>
          </cell>
          <cell r="DK854">
            <v>0</v>
          </cell>
          <cell r="DL854">
            <v>0</v>
          </cell>
          <cell r="DM854">
            <v>0</v>
          </cell>
          <cell r="DN854">
            <v>0</v>
          </cell>
          <cell r="DO854">
            <v>0</v>
          </cell>
          <cell r="DP854">
            <v>0</v>
          </cell>
          <cell r="DQ854">
            <v>0</v>
          </cell>
          <cell r="DR854">
            <v>0</v>
          </cell>
          <cell r="DS854">
            <v>0</v>
          </cell>
          <cell r="DT854">
            <v>0</v>
          </cell>
          <cell r="DU854">
            <v>0</v>
          </cell>
          <cell r="DV854">
            <v>0</v>
          </cell>
          <cell r="DW854">
            <v>0</v>
          </cell>
          <cell r="DX854">
            <v>0</v>
          </cell>
          <cell r="DY854">
            <v>0</v>
          </cell>
          <cell r="DZ854">
            <v>0</v>
          </cell>
          <cell r="EA854">
            <v>0</v>
          </cell>
          <cell r="EB854">
            <v>0</v>
          </cell>
          <cell r="EC854">
            <v>0</v>
          </cell>
          <cell r="ED854">
            <v>0</v>
          </cell>
          <cell r="EE854">
            <v>0</v>
          </cell>
        </row>
        <row r="855">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0</v>
          </cell>
          <cell r="CB855">
            <v>0</v>
          </cell>
          <cell r="CC855">
            <v>0</v>
          </cell>
          <cell r="CD855">
            <v>0</v>
          </cell>
          <cell r="CE855">
            <v>0</v>
          </cell>
          <cell r="CF855">
            <v>0</v>
          </cell>
          <cell r="CG855">
            <v>0</v>
          </cell>
          <cell r="CH855">
            <v>0</v>
          </cell>
          <cell r="CI855">
            <v>0</v>
          </cell>
          <cell r="CJ855">
            <v>0</v>
          </cell>
          <cell r="CK855">
            <v>0</v>
          </cell>
          <cell r="CL855">
            <v>0</v>
          </cell>
          <cell r="CM855">
            <v>0</v>
          </cell>
          <cell r="CN855">
            <v>0</v>
          </cell>
          <cell r="CO855">
            <v>0</v>
          </cell>
          <cell r="CP855">
            <v>0</v>
          </cell>
          <cell r="CQ855">
            <v>0</v>
          </cell>
          <cell r="CR855">
            <v>0</v>
          </cell>
          <cell r="CS855">
            <v>0</v>
          </cell>
          <cell r="CT855">
            <v>0</v>
          </cell>
          <cell r="CU855">
            <v>0</v>
          </cell>
          <cell r="CV855">
            <v>0</v>
          </cell>
          <cell r="CW855">
            <v>0</v>
          </cell>
          <cell r="CX855">
            <v>0</v>
          </cell>
          <cell r="CY855">
            <v>0</v>
          </cell>
          <cell r="CZ855">
            <v>0</v>
          </cell>
          <cell r="DA855">
            <v>0</v>
          </cell>
          <cell r="DB855">
            <v>0</v>
          </cell>
          <cell r="DC855">
            <v>0</v>
          </cell>
          <cell r="DD855">
            <v>0</v>
          </cell>
          <cell r="DE855">
            <v>0</v>
          </cell>
          <cell r="DF855">
            <v>0</v>
          </cell>
          <cell r="DG855">
            <v>0</v>
          </cell>
          <cell r="DH855">
            <v>0</v>
          </cell>
          <cell r="DI855">
            <v>0</v>
          </cell>
          <cell r="DJ855">
            <v>0</v>
          </cell>
          <cell r="DK855">
            <v>0</v>
          </cell>
          <cell r="DL855">
            <v>0</v>
          </cell>
          <cell r="DM855">
            <v>0</v>
          </cell>
          <cell r="DN855">
            <v>0</v>
          </cell>
          <cell r="DO855">
            <v>0</v>
          </cell>
          <cell r="DP855">
            <v>0</v>
          </cell>
          <cell r="DQ855">
            <v>0</v>
          </cell>
          <cell r="DR855">
            <v>0</v>
          </cell>
          <cell r="DS855">
            <v>0</v>
          </cell>
          <cell r="DT855">
            <v>0</v>
          </cell>
          <cell r="DU855">
            <v>0</v>
          </cell>
          <cell r="DV855">
            <v>0</v>
          </cell>
          <cell r="DW855">
            <v>0</v>
          </cell>
          <cell r="DX855">
            <v>0</v>
          </cell>
          <cell r="DY855">
            <v>0</v>
          </cell>
          <cell r="DZ855">
            <v>0</v>
          </cell>
          <cell r="EA855">
            <v>0</v>
          </cell>
          <cell r="EB855">
            <v>0</v>
          </cell>
          <cell r="EC855">
            <v>0</v>
          </cell>
          <cell r="ED855">
            <v>0</v>
          </cell>
          <cell r="EE855">
            <v>0</v>
          </cell>
        </row>
        <row r="856">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0</v>
          </cell>
          <cell r="CB856">
            <v>0</v>
          </cell>
          <cell r="CC856">
            <v>0</v>
          </cell>
          <cell r="CD856">
            <v>0</v>
          </cell>
          <cell r="CE856">
            <v>0</v>
          </cell>
          <cell r="CF856">
            <v>0</v>
          </cell>
          <cell r="CG856">
            <v>0</v>
          </cell>
          <cell r="CH856">
            <v>0</v>
          </cell>
          <cell r="CI856">
            <v>0</v>
          </cell>
          <cell r="CJ856">
            <v>0</v>
          </cell>
          <cell r="CK856">
            <v>0</v>
          </cell>
          <cell r="CL856">
            <v>0</v>
          </cell>
          <cell r="CM856">
            <v>0</v>
          </cell>
          <cell r="CN856">
            <v>0</v>
          </cell>
          <cell r="CO856">
            <v>0</v>
          </cell>
          <cell r="CP856">
            <v>0</v>
          </cell>
          <cell r="CQ856">
            <v>0</v>
          </cell>
          <cell r="CR856">
            <v>0</v>
          </cell>
          <cell r="CS856">
            <v>0</v>
          </cell>
          <cell r="CT856">
            <v>0</v>
          </cell>
          <cell r="CU856">
            <v>0</v>
          </cell>
          <cell r="CV856">
            <v>0</v>
          </cell>
          <cell r="CW856">
            <v>0</v>
          </cell>
          <cell r="CX856">
            <v>0</v>
          </cell>
          <cell r="CY856">
            <v>0</v>
          </cell>
          <cell r="CZ856">
            <v>0</v>
          </cell>
          <cell r="DA856">
            <v>0</v>
          </cell>
          <cell r="DB856">
            <v>0</v>
          </cell>
          <cell r="DC856">
            <v>0</v>
          </cell>
          <cell r="DD856">
            <v>0</v>
          </cell>
          <cell r="DE856">
            <v>0</v>
          </cell>
          <cell r="DF856">
            <v>0</v>
          </cell>
          <cell r="DG856">
            <v>0</v>
          </cell>
          <cell r="DH856">
            <v>0</v>
          </cell>
          <cell r="DI856">
            <v>0</v>
          </cell>
          <cell r="DJ856">
            <v>0</v>
          </cell>
          <cell r="DK856">
            <v>0</v>
          </cell>
          <cell r="DL856">
            <v>0</v>
          </cell>
          <cell r="DM856">
            <v>0</v>
          </cell>
          <cell r="DN856">
            <v>0</v>
          </cell>
          <cell r="DO856">
            <v>0</v>
          </cell>
          <cell r="DP856">
            <v>0</v>
          </cell>
          <cell r="DQ856">
            <v>0</v>
          </cell>
          <cell r="DR856">
            <v>0</v>
          </cell>
          <cell r="DS856">
            <v>0</v>
          </cell>
          <cell r="DT856">
            <v>0</v>
          </cell>
          <cell r="DU856">
            <v>0</v>
          </cell>
          <cell r="DV856">
            <v>0</v>
          </cell>
          <cell r="DW856">
            <v>0</v>
          </cell>
          <cell r="DX856">
            <v>0</v>
          </cell>
          <cell r="DY856">
            <v>0</v>
          </cell>
          <cell r="DZ856">
            <v>0</v>
          </cell>
          <cell r="EA856">
            <v>0</v>
          </cell>
          <cell r="EB856">
            <v>0</v>
          </cell>
          <cell r="EC856">
            <v>0</v>
          </cell>
          <cell r="ED856">
            <v>0</v>
          </cell>
          <cell r="EE856">
            <v>0</v>
          </cell>
        </row>
        <row r="857">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0</v>
          </cell>
          <cell r="CB857">
            <v>0</v>
          </cell>
          <cell r="CC857">
            <v>0</v>
          </cell>
          <cell r="CD857">
            <v>0</v>
          </cell>
          <cell r="CE857">
            <v>0</v>
          </cell>
          <cell r="CF857">
            <v>0</v>
          </cell>
          <cell r="CG857">
            <v>0</v>
          </cell>
          <cell r="CH857">
            <v>0</v>
          </cell>
          <cell r="CI857">
            <v>0</v>
          </cell>
          <cell r="CJ857">
            <v>0</v>
          </cell>
          <cell r="CK857">
            <v>0</v>
          </cell>
          <cell r="CL857">
            <v>0</v>
          </cell>
          <cell r="CM857">
            <v>0</v>
          </cell>
          <cell r="CN857">
            <v>0</v>
          </cell>
          <cell r="CO857">
            <v>0</v>
          </cell>
          <cell r="CP857">
            <v>0</v>
          </cell>
          <cell r="CQ857">
            <v>0</v>
          </cell>
          <cell r="CR857">
            <v>0</v>
          </cell>
          <cell r="CS857">
            <v>0</v>
          </cell>
          <cell r="CT857">
            <v>0</v>
          </cell>
          <cell r="CU857">
            <v>0</v>
          </cell>
          <cell r="CV857">
            <v>0</v>
          </cell>
          <cell r="CW857">
            <v>0</v>
          </cell>
          <cell r="CX857">
            <v>0</v>
          </cell>
          <cell r="CY857">
            <v>0</v>
          </cell>
          <cell r="CZ857">
            <v>0</v>
          </cell>
          <cell r="DA857">
            <v>0</v>
          </cell>
          <cell r="DB857">
            <v>0</v>
          </cell>
          <cell r="DC857">
            <v>0</v>
          </cell>
          <cell r="DD857">
            <v>0</v>
          </cell>
          <cell r="DE857">
            <v>0</v>
          </cell>
          <cell r="DF857">
            <v>0</v>
          </cell>
          <cell r="DG857">
            <v>0</v>
          </cell>
          <cell r="DH857">
            <v>0</v>
          </cell>
          <cell r="DI857">
            <v>0</v>
          </cell>
          <cell r="DJ857">
            <v>0</v>
          </cell>
          <cell r="DK857">
            <v>0</v>
          </cell>
          <cell r="DL857">
            <v>0</v>
          </cell>
          <cell r="DM857">
            <v>0</v>
          </cell>
          <cell r="DN857">
            <v>0</v>
          </cell>
          <cell r="DO857">
            <v>0</v>
          </cell>
          <cell r="DP857">
            <v>0</v>
          </cell>
          <cell r="DQ857">
            <v>0</v>
          </cell>
          <cell r="DR857">
            <v>0</v>
          </cell>
          <cell r="DS857">
            <v>0</v>
          </cell>
          <cell r="DT857">
            <v>0</v>
          </cell>
          <cell r="DU857">
            <v>0</v>
          </cell>
          <cell r="DV857">
            <v>0</v>
          </cell>
          <cell r="DW857">
            <v>0</v>
          </cell>
          <cell r="DX857">
            <v>0</v>
          </cell>
          <cell r="DY857">
            <v>0</v>
          </cell>
          <cell r="DZ857">
            <v>0</v>
          </cell>
          <cell r="EA857">
            <v>0</v>
          </cell>
          <cell r="EB857">
            <v>0</v>
          </cell>
          <cell r="EC857">
            <v>0</v>
          </cell>
          <cell r="ED857">
            <v>0</v>
          </cell>
          <cell r="EE857">
            <v>0</v>
          </cell>
        </row>
        <row r="858">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0</v>
          </cell>
          <cell r="CB858">
            <v>0</v>
          </cell>
          <cell r="CC858">
            <v>0</v>
          </cell>
          <cell r="CD858">
            <v>0</v>
          </cell>
          <cell r="CE858">
            <v>0</v>
          </cell>
          <cell r="CF858">
            <v>0</v>
          </cell>
          <cell r="CG858">
            <v>0</v>
          </cell>
          <cell r="CH858">
            <v>0</v>
          </cell>
          <cell r="CI858">
            <v>0</v>
          </cell>
          <cell r="CJ858">
            <v>0</v>
          </cell>
          <cell r="CK858">
            <v>0</v>
          </cell>
          <cell r="CL858">
            <v>0</v>
          </cell>
          <cell r="CM858">
            <v>0</v>
          </cell>
          <cell r="CN858">
            <v>0</v>
          </cell>
          <cell r="CO858">
            <v>0</v>
          </cell>
          <cell r="CP858">
            <v>0</v>
          </cell>
          <cell r="CQ858">
            <v>0</v>
          </cell>
          <cell r="CR858">
            <v>0</v>
          </cell>
          <cell r="CS858">
            <v>0</v>
          </cell>
          <cell r="CT858">
            <v>0</v>
          </cell>
          <cell r="CU858">
            <v>0</v>
          </cell>
          <cell r="CV858">
            <v>0</v>
          </cell>
          <cell r="CW858">
            <v>0</v>
          </cell>
          <cell r="CX858">
            <v>0</v>
          </cell>
          <cell r="CY858">
            <v>0</v>
          </cell>
          <cell r="CZ858">
            <v>0</v>
          </cell>
          <cell r="DA858">
            <v>0</v>
          </cell>
          <cell r="DB858">
            <v>0</v>
          </cell>
          <cell r="DC858">
            <v>0</v>
          </cell>
          <cell r="DD858">
            <v>0</v>
          </cell>
          <cell r="DE858">
            <v>0</v>
          </cell>
          <cell r="DF858">
            <v>0</v>
          </cell>
          <cell r="DG858">
            <v>0</v>
          </cell>
          <cell r="DH858">
            <v>0</v>
          </cell>
          <cell r="DI858">
            <v>0</v>
          </cell>
          <cell r="DJ858">
            <v>0</v>
          </cell>
          <cell r="DK858">
            <v>0</v>
          </cell>
          <cell r="DL858">
            <v>0</v>
          </cell>
          <cell r="DM858">
            <v>0</v>
          </cell>
          <cell r="DN858">
            <v>0</v>
          </cell>
          <cell r="DO858">
            <v>0</v>
          </cell>
          <cell r="DP858">
            <v>0</v>
          </cell>
          <cell r="DQ858">
            <v>0</v>
          </cell>
          <cell r="DR858">
            <v>0</v>
          </cell>
          <cell r="DS858">
            <v>0</v>
          </cell>
          <cell r="DT858">
            <v>0</v>
          </cell>
          <cell r="DU858">
            <v>0</v>
          </cell>
          <cell r="DV858">
            <v>0</v>
          </cell>
          <cell r="DW858">
            <v>0</v>
          </cell>
          <cell r="DX858">
            <v>0</v>
          </cell>
          <cell r="DY858">
            <v>0</v>
          </cell>
          <cell r="DZ858">
            <v>0</v>
          </cell>
          <cell r="EA858">
            <v>0</v>
          </cell>
          <cell r="EB858">
            <v>0</v>
          </cell>
          <cell r="EC858">
            <v>0</v>
          </cell>
          <cell r="ED858">
            <v>0</v>
          </cell>
          <cell r="EE858">
            <v>0</v>
          </cell>
        </row>
        <row r="859">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0</v>
          </cell>
          <cell r="CB859">
            <v>0</v>
          </cell>
          <cell r="CC859">
            <v>0</v>
          </cell>
          <cell r="CD859">
            <v>0</v>
          </cell>
          <cell r="CE859">
            <v>0</v>
          </cell>
          <cell r="CF859">
            <v>0</v>
          </cell>
          <cell r="CG859">
            <v>0</v>
          </cell>
          <cell r="CH859">
            <v>0</v>
          </cell>
          <cell r="CI859">
            <v>0</v>
          </cell>
          <cell r="CJ859">
            <v>0</v>
          </cell>
          <cell r="CK859">
            <v>0</v>
          </cell>
          <cell r="CL859">
            <v>0</v>
          </cell>
          <cell r="CM859">
            <v>0</v>
          </cell>
          <cell r="CN859">
            <v>0</v>
          </cell>
          <cell r="CO859">
            <v>0</v>
          </cell>
          <cell r="CP859">
            <v>0</v>
          </cell>
          <cell r="CQ859">
            <v>0</v>
          </cell>
          <cell r="CR859">
            <v>0</v>
          </cell>
          <cell r="CS859">
            <v>0</v>
          </cell>
          <cell r="CT859">
            <v>0</v>
          </cell>
          <cell r="CU859">
            <v>0</v>
          </cell>
          <cell r="CV859">
            <v>0</v>
          </cell>
          <cell r="CW859">
            <v>0</v>
          </cell>
          <cell r="CX859">
            <v>0</v>
          </cell>
          <cell r="CY859">
            <v>0</v>
          </cell>
          <cell r="CZ859">
            <v>0</v>
          </cell>
          <cell r="DA859">
            <v>0</v>
          </cell>
          <cell r="DB859">
            <v>0</v>
          </cell>
          <cell r="DC859">
            <v>0</v>
          </cell>
          <cell r="DD859">
            <v>0</v>
          </cell>
          <cell r="DE859">
            <v>0</v>
          </cell>
          <cell r="DF859">
            <v>0</v>
          </cell>
          <cell r="DG859">
            <v>0</v>
          </cell>
          <cell r="DH859">
            <v>0</v>
          </cell>
          <cell r="DI859">
            <v>0</v>
          </cell>
          <cell r="DJ859">
            <v>0</v>
          </cell>
          <cell r="DK859">
            <v>0</v>
          </cell>
          <cell r="DL859">
            <v>0</v>
          </cell>
          <cell r="DM859">
            <v>0</v>
          </cell>
          <cell r="DN859">
            <v>0</v>
          </cell>
          <cell r="DO859">
            <v>0</v>
          </cell>
          <cell r="DP859">
            <v>0</v>
          </cell>
          <cell r="DQ859">
            <v>0</v>
          </cell>
          <cell r="DR859">
            <v>0</v>
          </cell>
          <cell r="DS859">
            <v>0</v>
          </cell>
          <cell r="DT859">
            <v>0</v>
          </cell>
          <cell r="DU859">
            <v>0</v>
          </cell>
          <cell r="DV859">
            <v>0</v>
          </cell>
          <cell r="DW859">
            <v>0</v>
          </cell>
          <cell r="DX859">
            <v>0</v>
          </cell>
          <cell r="DY859">
            <v>0</v>
          </cell>
          <cell r="DZ859">
            <v>0</v>
          </cell>
          <cell r="EA859">
            <v>0</v>
          </cell>
          <cell r="EB859">
            <v>0</v>
          </cell>
          <cell r="EC859">
            <v>0</v>
          </cell>
          <cell r="ED859">
            <v>0</v>
          </cell>
          <cell r="EE859">
            <v>0</v>
          </cell>
        </row>
        <row r="860">
          <cell r="F860">
            <v>633.30621300000348</v>
          </cell>
          <cell r="G860">
            <v>615.36003299997537</v>
          </cell>
          <cell r="H860">
            <v>853.52128687992808</v>
          </cell>
          <cell r="I860">
            <v>750.89358445000835</v>
          </cell>
          <cell r="J860">
            <v>905.38652489995002</v>
          </cell>
          <cell r="K860">
            <v>1278.0953232809843</v>
          </cell>
          <cell r="L860">
            <v>1622.337868126051</v>
          </cell>
          <cell r="M860">
            <v>1686.5024351899629</v>
          </cell>
          <cell r="N860">
            <v>1566.1927273329929</v>
          </cell>
          <cell r="O860">
            <v>1315.2566082400153</v>
          </cell>
          <cell r="P860">
            <v>1043.5296244000492</v>
          </cell>
          <cell r="Q860">
            <v>1003.1636119999748</v>
          </cell>
          <cell r="R860">
            <v>13510.884799999651</v>
          </cell>
          <cell r="S860">
            <v>653.95011300002807</v>
          </cell>
          <cell r="T860">
            <v>598.05889220000245</v>
          </cell>
          <cell r="U860">
            <v>874.617186879972</v>
          </cell>
          <cell r="V860">
            <v>769.02588445003494</v>
          </cell>
          <cell r="W860">
            <v>923.27872490001027</v>
          </cell>
          <cell r="X860">
            <v>1300.551723281038</v>
          </cell>
          <cell r="Y860">
            <v>1648.176868126</v>
          </cell>
          <cell r="Z860">
            <v>1713.3851351899793</v>
          </cell>
          <cell r="AA860">
            <v>1592.5752273329708</v>
          </cell>
          <cell r="AB860">
            <v>1340.5338082400267</v>
          </cell>
          <cell r="AC860">
            <v>1068.7486243999738</v>
          </cell>
          <cell r="AD860">
            <v>1027.9826119999634</v>
          </cell>
          <cell r="AE860">
            <v>13950.075300000142</v>
          </cell>
          <cell r="AF860">
            <v>667.72464000005857</v>
          </cell>
          <cell r="AG860">
            <v>612.26707599996007</v>
          </cell>
          <cell r="AH860">
            <v>899.55377039997256</v>
          </cell>
          <cell r="AI860">
            <v>791.36863099999027</v>
          </cell>
          <cell r="AJ860">
            <v>953.98014200001489</v>
          </cell>
          <cell r="AK860">
            <v>1346.5454139799695</v>
          </cell>
          <cell r="AL860">
            <v>1709.0840190800081</v>
          </cell>
          <cell r="AM860">
            <v>1776.680600200023</v>
          </cell>
          <cell r="AN860">
            <v>1650.0124761399929</v>
          </cell>
          <cell r="AO860">
            <v>1385.8110192000167</v>
          </cell>
          <cell r="AP860">
            <v>1099.7795519999927</v>
          </cell>
          <cell r="AQ860">
            <v>1057.2679600000265</v>
          </cell>
          <cell r="AR860">
            <v>14221.984000000171</v>
          </cell>
          <cell r="AS860">
            <v>688.36853999999585</v>
          </cell>
          <cell r="AT860">
            <v>629.53567599999951</v>
          </cell>
          <cell r="AU860">
            <v>920.64967039995827</v>
          </cell>
          <cell r="AV860">
            <v>809.50093100004597</v>
          </cell>
          <cell r="AW860">
            <v>971.87234200001694</v>
          </cell>
          <cell r="AX860">
            <v>1369.0018139800231</v>
          </cell>
          <cell r="AY860">
            <v>1734.9230190799863</v>
          </cell>
          <cell r="AZ860">
            <v>1803.5633001999522</v>
          </cell>
          <cell r="BA860">
            <v>1676.3949761399999</v>
          </cell>
          <cell r="BB860">
            <v>1411.088219199999</v>
          </cell>
          <cell r="BC860">
            <v>1124.9985520000919</v>
          </cell>
          <cell r="BD860">
            <v>1082.086959999986</v>
          </cell>
          <cell r="BE860">
            <v>14426.757687199861</v>
          </cell>
          <cell r="BF860">
            <v>681.49916700005997</v>
          </cell>
          <cell r="BG860">
            <v>663.96714700001758</v>
          </cell>
          <cell r="BH860">
            <v>924.49035391997313</v>
          </cell>
          <cell r="BI860">
            <v>813.71137755003292</v>
          </cell>
          <cell r="BJ860">
            <v>984.68155909999041</v>
          </cell>
          <cell r="BK860">
            <v>1392.5391046789882</v>
          </cell>
          <cell r="BL860">
            <v>1769.9911700340162</v>
          </cell>
          <cell r="BM860">
            <v>1839.9760652099794</v>
          </cell>
          <cell r="BN860">
            <v>1707.4497249470151</v>
          </cell>
          <cell r="BO860">
            <v>1431.0882301600068</v>
          </cell>
          <cell r="BP860">
            <v>1130.8104795999825</v>
          </cell>
          <cell r="BQ860">
            <v>1086.5533080000896</v>
          </cell>
          <cell r="BR860">
            <v>14933.043569365516</v>
          </cell>
          <cell r="BS860">
            <v>722.78696700005094</v>
          </cell>
          <cell r="BT860">
            <v>661.01245979999658</v>
          </cell>
          <cell r="BU860">
            <v>966.68215392006095</v>
          </cell>
          <cell r="BV860">
            <v>849.93634691496845</v>
          </cell>
          <cell r="BW860">
            <v>1020.4659590999945</v>
          </cell>
          <cell r="BX860">
            <v>1437.4519046790083</v>
          </cell>
          <cell r="BY860">
            <v>1821.6691700340307</v>
          </cell>
          <cell r="BZ860">
            <v>1893.7414652099833</v>
          </cell>
          <cell r="CA860">
            <v>1760.2147249469708</v>
          </cell>
          <cell r="CB860">
            <v>1481.6426301600004</v>
          </cell>
          <cell r="CC860">
            <v>1181.2484795999771</v>
          </cell>
          <cell r="CD860">
            <v>1136.1913080000668</v>
          </cell>
          <cell r="CE860">
            <v>15368.64160639327</v>
          </cell>
          <cell r="CF860">
            <v>736.56149399996502</v>
          </cell>
          <cell r="CG860">
            <v>675.22064360001241</v>
          </cell>
          <cell r="CH860">
            <v>991.61873743997421</v>
          </cell>
          <cell r="CI860">
            <v>868.50736186446738</v>
          </cell>
          <cell r="CJ860">
            <v>1051.3466448295512</v>
          </cell>
          <cell r="CK860">
            <v>1483.4455953780562</v>
          </cell>
          <cell r="CL860">
            <v>1882.5763209879806</v>
          </cell>
          <cell r="CM860">
            <v>1957.0369302199397</v>
          </cell>
          <cell r="CN860">
            <v>1817.6519737539929</v>
          </cell>
          <cell r="CO860">
            <v>1526.9198411199905</v>
          </cell>
          <cell r="CP860">
            <v>1212.2794072000543</v>
          </cell>
          <cell r="CQ860">
            <v>1165.4766560000135</v>
          </cell>
          <cell r="CR860">
            <v>15644.228370768949</v>
          </cell>
          <cell r="CS860">
            <v>757.20539399998961</v>
          </cell>
          <cell r="CT860">
            <v>692.48924360002275</v>
          </cell>
          <cell r="CU860">
            <v>1012.714637439989</v>
          </cell>
          <cell r="CV860">
            <v>890.49699486896861</v>
          </cell>
          <cell r="CW860">
            <v>1069.0595762000012</v>
          </cell>
          <cell r="CX860">
            <v>1505.9019953779934</v>
          </cell>
          <cell r="CY860">
            <v>1908.4153209879878</v>
          </cell>
          <cell r="CZ860">
            <v>1983.9196302199853</v>
          </cell>
          <cell r="DA860">
            <v>1844.0344737539999</v>
          </cell>
          <cell r="DB860">
            <v>1552.1970411199727</v>
          </cell>
          <cell r="DC860">
            <v>1237.498407200037</v>
          </cell>
          <cell r="DD860">
            <v>1190.2956560000603</v>
          </cell>
          <cell r="DE860">
            <v>16125.389133600984</v>
          </cell>
          <cell r="DF860">
            <v>770.97992100002011</v>
          </cell>
          <cell r="DG860">
            <v>748.71366099995794</v>
          </cell>
          <cell r="DH860">
            <v>1037.6512209599605</v>
          </cell>
          <cell r="DI860">
            <v>912.79377064999426</v>
          </cell>
          <cell r="DJ860">
            <v>1099.7609933000058</v>
          </cell>
          <cell r="DK860">
            <v>1551.8956860770704</v>
          </cell>
          <cell r="DL860">
            <v>1969.3224719419668</v>
          </cell>
          <cell r="DM860">
            <v>2047.2150952299417</v>
          </cell>
          <cell r="DN860">
            <v>1901.4717225609929</v>
          </cell>
          <cell r="DO860">
            <v>1597.4742520799919</v>
          </cell>
          <cell r="DP860">
            <v>1268.5293348000268</v>
          </cell>
          <cell r="DQ860">
            <v>1219.5810039999778</v>
          </cell>
          <cell r="DR860">
            <v>16355.281599999405</v>
          </cell>
          <cell r="DS860">
            <v>791.62382100010291</v>
          </cell>
          <cell r="DT860">
            <v>723.96602739999071</v>
          </cell>
          <cell r="DU860">
            <v>1058.7471209599753</v>
          </cell>
          <cell r="DV860">
            <v>930.92607064999174</v>
          </cell>
          <cell r="DW860">
            <v>1117.6531933000078</v>
          </cell>
          <cell r="DX860">
            <v>1574.3520860770077</v>
          </cell>
          <cell r="DY860">
            <v>1995.161471941974</v>
          </cell>
          <cell r="DZ860">
            <v>2074.0977952299872</v>
          </cell>
          <cell r="EA860">
            <v>1927.8542225609999</v>
          </cell>
          <cell r="EB860">
            <v>1622.7514520800032</v>
          </cell>
          <cell r="EC860">
            <v>1293.7483347999514</v>
          </cell>
          <cell r="ED860">
            <v>1244.4000040001119</v>
          </cell>
          <cell r="EE860">
            <v>0</v>
          </cell>
        </row>
        <row r="861">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0</v>
          </cell>
          <cell r="CB861">
            <v>0</v>
          </cell>
          <cell r="CC861">
            <v>0</v>
          </cell>
          <cell r="CD861">
            <v>0</v>
          </cell>
          <cell r="CE861">
            <v>0</v>
          </cell>
          <cell r="CF861">
            <v>0</v>
          </cell>
          <cell r="CG861">
            <v>0</v>
          </cell>
          <cell r="CH861">
            <v>0</v>
          </cell>
          <cell r="CI861">
            <v>0</v>
          </cell>
          <cell r="CJ861">
            <v>0</v>
          </cell>
          <cell r="CK861">
            <v>0</v>
          </cell>
          <cell r="CL861">
            <v>0</v>
          </cell>
          <cell r="CM861">
            <v>0</v>
          </cell>
          <cell r="CN861">
            <v>0</v>
          </cell>
          <cell r="CO861">
            <v>0</v>
          </cell>
          <cell r="CP861">
            <v>0</v>
          </cell>
          <cell r="CQ861">
            <v>0</v>
          </cell>
          <cell r="CR861">
            <v>0</v>
          </cell>
          <cell r="CS861">
            <v>0</v>
          </cell>
          <cell r="CT861">
            <v>0</v>
          </cell>
          <cell r="CU861">
            <v>0</v>
          </cell>
          <cell r="CV861">
            <v>0</v>
          </cell>
          <cell r="CW861">
            <v>0</v>
          </cell>
          <cell r="CX861">
            <v>0</v>
          </cell>
          <cell r="CY861">
            <v>0</v>
          </cell>
          <cell r="CZ861">
            <v>0</v>
          </cell>
          <cell r="DA861">
            <v>0</v>
          </cell>
          <cell r="DB861">
            <v>0</v>
          </cell>
          <cell r="DC861">
            <v>0</v>
          </cell>
          <cell r="DD861">
            <v>0</v>
          </cell>
          <cell r="DE861">
            <v>0</v>
          </cell>
          <cell r="DF861">
            <v>0</v>
          </cell>
          <cell r="DG861">
            <v>0</v>
          </cell>
          <cell r="DH861">
            <v>0</v>
          </cell>
          <cell r="DI861">
            <v>0</v>
          </cell>
          <cell r="DJ861">
            <v>0</v>
          </cell>
          <cell r="DK861">
            <v>0</v>
          </cell>
          <cell r="DL861">
            <v>0</v>
          </cell>
          <cell r="DM861">
            <v>0</v>
          </cell>
          <cell r="DN861">
            <v>0</v>
          </cell>
          <cell r="DO861">
            <v>0</v>
          </cell>
          <cell r="DP861">
            <v>0</v>
          </cell>
          <cell r="DQ861">
            <v>0</v>
          </cell>
          <cell r="DR861">
            <v>0</v>
          </cell>
          <cell r="DS861">
            <v>0</v>
          </cell>
          <cell r="DT861">
            <v>0</v>
          </cell>
          <cell r="DU861">
            <v>0</v>
          </cell>
          <cell r="DV861">
            <v>0</v>
          </cell>
          <cell r="DW861">
            <v>0</v>
          </cell>
          <cell r="DX861">
            <v>0</v>
          </cell>
          <cell r="DY861">
            <v>0</v>
          </cell>
          <cell r="DZ861">
            <v>0</v>
          </cell>
          <cell r="EA861">
            <v>0</v>
          </cell>
          <cell r="EB861">
            <v>0</v>
          </cell>
          <cell r="EC861">
            <v>0</v>
          </cell>
          <cell r="ED861">
            <v>0</v>
          </cell>
        </row>
        <row r="862">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0</v>
          </cell>
          <cell r="CB862">
            <v>0</v>
          </cell>
          <cell r="CC862">
            <v>0</v>
          </cell>
          <cell r="CD862">
            <v>0</v>
          </cell>
          <cell r="CE862">
            <v>0</v>
          </cell>
          <cell r="CF862">
            <v>0</v>
          </cell>
          <cell r="CG862">
            <v>0</v>
          </cell>
          <cell r="CH862">
            <v>0</v>
          </cell>
          <cell r="CI862">
            <v>0</v>
          </cell>
          <cell r="CJ862">
            <v>0</v>
          </cell>
          <cell r="CK862">
            <v>0</v>
          </cell>
          <cell r="CL862">
            <v>0</v>
          </cell>
          <cell r="CM862">
            <v>0</v>
          </cell>
          <cell r="CN862">
            <v>0</v>
          </cell>
          <cell r="CO862">
            <v>0</v>
          </cell>
          <cell r="CP862">
            <v>0</v>
          </cell>
          <cell r="CQ862">
            <v>0</v>
          </cell>
          <cell r="CR862">
            <v>0</v>
          </cell>
          <cell r="CS862">
            <v>0</v>
          </cell>
          <cell r="CT862">
            <v>0</v>
          </cell>
          <cell r="CU862">
            <v>0</v>
          </cell>
          <cell r="CV862">
            <v>0</v>
          </cell>
          <cell r="CW862">
            <v>0</v>
          </cell>
          <cell r="CX862">
            <v>0</v>
          </cell>
          <cell r="CY862">
            <v>0</v>
          </cell>
          <cell r="CZ862">
            <v>0</v>
          </cell>
          <cell r="DA862">
            <v>0</v>
          </cell>
          <cell r="DB862">
            <v>0</v>
          </cell>
          <cell r="DC862">
            <v>0</v>
          </cell>
          <cell r="DD862">
            <v>0</v>
          </cell>
          <cell r="DE862">
            <v>0</v>
          </cell>
          <cell r="DF862">
            <v>0</v>
          </cell>
          <cell r="DG862">
            <v>0</v>
          </cell>
          <cell r="DH862">
            <v>0</v>
          </cell>
          <cell r="DI862">
            <v>0</v>
          </cell>
          <cell r="DJ862">
            <v>0</v>
          </cell>
          <cell r="DK862">
            <v>0</v>
          </cell>
          <cell r="DL862">
            <v>0</v>
          </cell>
          <cell r="DM862">
            <v>0</v>
          </cell>
          <cell r="DN862">
            <v>0</v>
          </cell>
          <cell r="DO862">
            <v>0</v>
          </cell>
          <cell r="DP862">
            <v>0</v>
          </cell>
          <cell r="DQ862">
            <v>0</v>
          </cell>
          <cell r="DR862">
            <v>0</v>
          </cell>
          <cell r="DS862">
            <v>0</v>
          </cell>
          <cell r="DT862">
            <v>0</v>
          </cell>
          <cell r="DU862">
            <v>0</v>
          </cell>
          <cell r="DV862">
            <v>0</v>
          </cell>
          <cell r="DW862">
            <v>0</v>
          </cell>
          <cell r="DX862">
            <v>0</v>
          </cell>
          <cell r="DY862">
            <v>0</v>
          </cell>
          <cell r="DZ862">
            <v>0</v>
          </cell>
          <cell r="EA862">
            <v>0</v>
          </cell>
          <cell r="EB862">
            <v>0</v>
          </cell>
          <cell r="EC862">
            <v>0</v>
          </cell>
          <cell r="ED862">
            <v>0</v>
          </cell>
        </row>
        <row r="863">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0</v>
          </cell>
          <cell r="CB863">
            <v>0</v>
          </cell>
          <cell r="CC863">
            <v>0</v>
          </cell>
          <cell r="CD863">
            <v>0</v>
          </cell>
          <cell r="CE863">
            <v>0</v>
          </cell>
          <cell r="CF863">
            <v>0</v>
          </cell>
          <cell r="CG863">
            <v>0</v>
          </cell>
          <cell r="CH863">
            <v>0</v>
          </cell>
          <cell r="CI863">
            <v>0</v>
          </cell>
          <cell r="CJ863">
            <v>0</v>
          </cell>
          <cell r="CK863">
            <v>0</v>
          </cell>
          <cell r="CL863">
            <v>0</v>
          </cell>
          <cell r="CM863">
            <v>0</v>
          </cell>
          <cell r="CN863">
            <v>0</v>
          </cell>
          <cell r="CO863">
            <v>0</v>
          </cell>
          <cell r="CP863">
            <v>0</v>
          </cell>
          <cell r="CQ863">
            <v>0</v>
          </cell>
          <cell r="CR863">
            <v>0</v>
          </cell>
          <cell r="CS863">
            <v>0</v>
          </cell>
          <cell r="CT863">
            <v>0</v>
          </cell>
          <cell r="CU863">
            <v>0</v>
          </cell>
          <cell r="CV863">
            <v>0</v>
          </cell>
          <cell r="CW863">
            <v>0</v>
          </cell>
          <cell r="CX863">
            <v>0</v>
          </cell>
          <cell r="CY863">
            <v>0</v>
          </cell>
          <cell r="CZ863">
            <v>0</v>
          </cell>
          <cell r="DA863">
            <v>0</v>
          </cell>
          <cell r="DB863">
            <v>0</v>
          </cell>
          <cell r="DC863">
            <v>0</v>
          </cell>
          <cell r="DD863">
            <v>0</v>
          </cell>
          <cell r="DE863">
            <v>0</v>
          </cell>
          <cell r="DF863">
            <v>0</v>
          </cell>
          <cell r="DG863">
            <v>0</v>
          </cell>
          <cell r="DH863">
            <v>0</v>
          </cell>
          <cell r="DI863">
            <v>0</v>
          </cell>
          <cell r="DJ863">
            <v>0</v>
          </cell>
          <cell r="DK863">
            <v>0</v>
          </cell>
          <cell r="DL863">
            <v>0</v>
          </cell>
          <cell r="DM863">
            <v>0</v>
          </cell>
          <cell r="DN863">
            <v>0</v>
          </cell>
          <cell r="DO863">
            <v>0</v>
          </cell>
          <cell r="DP863">
            <v>0</v>
          </cell>
          <cell r="DQ863">
            <v>0</v>
          </cell>
          <cell r="DR863">
            <v>0</v>
          </cell>
          <cell r="DS863">
            <v>0</v>
          </cell>
          <cell r="DT863">
            <v>0</v>
          </cell>
          <cell r="DU863">
            <v>0</v>
          </cell>
          <cell r="DV863">
            <v>0</v>
          </cell>
          <cell r="DW863">
            <v>0</v>
          </cell>
          <cell r="DX863">
            <v>0</v>
          </cell>
          <cell r="DY863">
            <v>0</v>
          </cell>
          <cell r="DZ863">
            <v>0</v>
          </cell>
          <cell r="EA863">
            <v>0</v>
          </cell>
          <cell r="EB863">
            <v>0</v>
          </cell>
          <cell r="EC863">
            <v>0</v>
          </cell>
          <cell r="ED863">
            <v>0</v>
          </cell>
        </row>
        <row r="864">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0</v>
          </cell>
          <cell r="CB864">
            <v>0</v>
          </cell>
          <cell r="CC864">
            <v>0</v>
          </cell>
          <cell r="CD864">
            <v>0</v>
          </cell>
          <cell r="CE864">
            <v>0</v>
          </cell>
          <cell r="CF864">
            <v>0</v>
          </cell>
          <cell r="CG864">
            <v>0</v>
          </cell>
          <cell r="CH864">
            <v>0</v>
          </cell>
          <cell r="CI864">
            <v>0</v>
          </cell>
          <cell r="CJ864">
            <v>0</v>
          </cell>
          <cell r="CK864">
            <v>0</v>
          </cell>
          <cell r="CL864">
            <v>0</v>
          </cell>
          <cell r="CM864">
            <v>0</v>
          </cell>
          <cell r="CN864">
            <v>0</v>
          </cell>
          <cell r="CO864">
            <v>0</v>
          </cell>
          <cell r="CP864">
            <v>0</v>
          </cell>
          <cell r="CQ864">
            <v>0</v>
          </cell>
          <cell r="CR864">
            <v>0</v>
          </cell>
          <cell r="CS864">
            <v>0</v>
          </cell>
          <cell r="CT864">
            <v>0</v>
          </cell>
          <cell r="CU864">
            <v>0</v>
          </cell>
          <cell r="CV864">
            <v>0</v>
          </cell>
          <cell r="CW864">
            <v>0</v>
          </cell>
          <cell r="CX864">
            <v>0</v>
          </cell>
          <cell r="CY864">
            <v>0</v>
          </cell>
          <cell r="CZ864">
            <v>0</v>
          </cell>
          <cell r="DA864">
            <v>0</v>
          </cell>
          <cell r="DB864">
            <v>0</v>
          </cell>
          <cell r="DC864">
            <v>0</v>
          </cell>
          <cell r="DD864">
            <v>0</v>
          </cell>
          <cell r="DE864">
            <v>0</v>
          </cell>
          <cell r="DF864">
            <v>0</v>
          </cell>
          <cell r="DG864">
            <v>0</v>
          </cell>
          <cell r="DH864">
            <v>0</v>
          </cell>
          <cell r="DI864">
            <v>0</v>
          </cell>
          <cell r="DJ864">
            <v>0</v>
          </cell>
          <cell r="DK864">
            <v>0</v>
          </cell>
          <cell r="DL864">
            <v>0</v>
          </cell>
          <cell r="DM864">
            <v>0</v>
          </cell>
          <cell r="DN864">
            <v>0</v>
          </cell>
          <cell r="DO864">
            <v>0</v>
          </cell>
          <cell r="DP864">
            <v>0</v>
          </cell>
          <cell r="DQ864">
            <v>0</v>
          </cell>
          <cell r="DR864">
            <v>0</v>
          </cell>
          <cell r="DS864">
            <v>0</v>
          </cell>
          <cell r="DT864">
            <v>0</v>
          </cell>
          <cell r="DU864">
            <v>0</v>
          </cell>
          <cell r="DV864">
            <v>0</v>
          </cell>
          <cell r="DW864">
            <v>0</v>
          </cell>
          <cell r="DX864">
            <v>0</v>
          </cell>
          <cell r="DY864">
            <v>0</v>
          </cell>
          <cell r="DZ864">
            <v>0</v>
          </cell>
          <cell r="EA864">
            <v>0</v>
          </cell>
          <cell r="EB864">
            <v>0</v>
          </cell>
          <cell r="EC864">
            <v>0</v>
          </cell>
          <cell r="ED864">
            <v>0</v>
          </cell>
        </row>
        <row r="865">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0</v>
          </cell>
          <cell r="CB865">
            <v>0</v>
          </cell>
          <cell r="CC865">
            <v>0</v>
          </cell>
          <cell r="CD865">
            <v>0</v>
          </cell>
          <cell r="CE865">
            <v>0</v>
          </cell>
          <cell r="CF865">
            <v>0</v>
          </cell>
          <cell r="CG865">
            <v>0</v>
          </cell>
          <cell r="CH865">
            <v>0</v>
          </cell>
          <cell r="CI865">
            <v>0</v>
          </cell>
          <cell r="CJ865">
            <v>0</v>
          </cell>
          <cell r="CK865">
            <v>0</v>
          </cell>
          <cell r="CL865">
            <v>0</v>
          </cell>
          <cell r="CM865">
            <v>0</v>
          </cell>
          <cell r="CN865">
            <v>0</v>
          </cell>
          <cell r="CO865">
            <v>0</v>
          </cell>
          <cell r="CP865">
            <v>0</v>
          </cell>
          <cell r="CQ865">
            <v>0</v>
          </cell>
          <cell r="CR865">
            <v>0</v>
          </cell>
          <cell r="CS865">
            <v>0</v>
          </cell>
          <cell r="CT865">
            <v>0</v>
          </cell>
          <cell r="CU865">
            <v>0</v>
          </cell>
          <cell r="CV865">
            <v>0</v>
          </cell>
          <cell r="CW865">
            <v>0</v>
          </cell>
          <cell r="CX865">
            <v>0</v>
          </cell>
          <cell r="CY865">
            <v>0</v>
          </cell>
          <cell r="CZ865">
            <v>0</v>
          </cell>
          <cell r="DA865">
            <v>0</v>
          </cell>
          <cell r="DB865">
            <v>0</v>
          </cell>
          <cell r="DC865">
            <v>0</v>
          </cell>
          <cell r="DD865">
            <v>0</v>
          </cell>
          <cell r="DE865">
            <v>0</v>
          </cell>
          <cell r="DF865">
            <v>0</v>
          </cell>
          <cell r="DG865">
            <v>0</v>
          </cell>
          <cell r="DH865">
            <v>0</v>
          </cell>
          <cell r="DI865">
            <v>0</v>
          </cell>
          <cell r="DJ865">
            <v>0</v>
          </cell>
          <cell r="DK865">
            <v>0</v>
          </cell>
          <cell r="DL865">
            <v>0</v>
          </cell>
          <cell r="DM865">
            <v>0</v>
          </cell>
          <cell r="DN865">
            <v>0</v>
          </cell>
          <cell r="DO865">
            <v>0</v>
          </cell>
          <cell r="DP865">
            <v>0</v>
          </cell>
          <cell r="DQ865">
            <v>0</v>
          </cell>
          <cell r="DR865">
            <v>0</v>
          </cell>
          <cell r="DS865">
            <v>0</v>
          </cell>
          <cell r="DT865">
            <v>0</v>
          </cell>
          <cell r="DU865">
            <v>0</v>
          </cell>
          <cell r="DV865">
            <v>0</v>
          </cell>
          <cell r="DW865">
            <v>0</v>
          </cell>
          <cell r="DX865">
            <v>0</v>
          </cell>
          <cell r="DY865">
            <v>0</v>
          </cell>
          <cell r="DZ865">
            <v>0</v>
          </cell>
          <cell r="EA865">
            <v>0</v>
          </cell>
          <cell r="EB865">
            <v>0</v>
          </cell>
          <cell r="EC865">
            <v>0</v>
          </cell>
          <cell r="ED865">
            <v>0</v>
          </cell>
        </row>
        <row r="866">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0</v>
          </cell>
          <cell r="CB866">
            <v>0</v>
          </cell>
          <cell r="CC866">
            <v>0</v>
          </cell>
          <cell r="CD866">
            <v>0</v>
          </cell>
          <cell r="CE866">
            <v>0</v>
          </cell>
          <cell r="CF866">
            <v>0</v>
          </cell>
          <cell r="CG866">
            <v>0</v>
          </cell>
          <cell r="CH866">
            <v>0</v>
          </cell>
          <cell r="CI866">
            <v>0</v>
          </cell>
          <cell r="CJ866">
            <v>0</v>
          </cell>
          <cell r="CK866">
            <v>0</v>
          </cell>
          <cell r="CL866">
            <v>0</v>
          </cell>
          <cell r="CM866">
            <v>0</v>
          </cell>
          <cell r="CN866">
            <v>0</v>
          </cell>
          <cell r="CO866">
            <v>0</v>
          </cell>
          <cell r="CP866">
            <v>0</v>
          </cell>
          <cell r="CQ866">
            <v>0</v>
          </cell>
          <cell r="CR866">
            <v>0</v>
          </cell>
          <cell r="CS866">
            <v>0</v>
          </cell>
          <cell r="CT866">
            <v>0</v>
          </cell>
          <cell r="CU866">
            <v>0</v>
          </cell>
          <cell r="CV866">
            <v>0</v>
          </cell>
          <cell r="CW866">
            <v>0</v>
          </cell>
          <cell r="CX866">
            <v>0</v>
          </cell>
          <cell r="CY866">
            <v>0</v>
          </cell>
          <cell r="CZ866">
            <v>0</v>
          </cell>
          <cell r="DA866">
            <v>0</v>
          </cell>
          <cell r="DB866">
            <v>0</v>
          </cell>
          <cell r="DC866">
            <v>0</v>
          </cell>
          <cell r="DD866">
            <v>0</v>
          </cell>
          <cell r="DE866">
            <v>0</v>
          </cell>
          <cell r="DF866">
            <v>0</v>
          </cell>
          <cell r="DG866">
            <v>0</v>
          </cell>
          <cell r="DH866">
            <v>0</v>
          </cell>
          <cell r="DI866">
            <v>0</v>
          </cell>
          <cell r="DJ866">
            <v>0</v>
          </cell>
          <cell r="DK866">
            <v>0</v>
          </cell>
          <cell r="DL866">
            <v>0</v>
          </cell>
          <cell r="DM866">
            <v>0</v>
          </cell>
          <cell r="DN866">
            <v>0</v>
          </cell>
          <cell r="DO866">
            <v>0</v>
          </cell>
          <cell r="DP866">
            <v>0</v>
          </cell>
          <cell r="DQ866">
            <v>0</v>
          </cell>
          <cell r="DR866">
            <v>0</v>
          </cell>
          <cell r="DS866">
            <v>0</v>
          </cell>
          <cell r="DT866">
            <v>0</v>
          </cell>
          <cell r="DU866">
            <v>0</v>
          </cell>
          <cell r="DV866">
            <v>0</v>
          </cell>
          <cell r="DW866">
            <v>0</v>
          </cell>
          <cell r="DX866">
            <v>0</v>
          </cell>
          <cell r="DY866">
            <v>0</v>
          </cell>
          <cell r="DZ866">
            <v>0</v>
          </cell>
          <cell r="EA866">
            <v>0</v>
          </cell>
          <cell r="EB866">
            <v>0</v>
          </cell>
          <cell r="EC866">
            <v>0</v>
          </cell>
          <cell r="ED866">
            <v>0</v>
          </cell>
        </row>
        <row r="867">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0</v>
          </cell>
          <cell r="CB867">
            <v>0</v>
          </cell>
          <cell r="CC867">
            <v>0</v>
          </cell>
          <cell r="CD867">
            <v>0</v>
          </cell>
          <cell r="CE867">
            <v>0</v>
          </cell>
          <cell r="CF867">
            <v>0</v>
          </cell>
          <cell r="CG867">
            <v>0</v>
          </cell>
          <cell r="CH867">
            <v>0</v>
          </cell>
          <cell r="CI867">
            <v>0</v>
          </cell>
          <cell r="CJ867">
            <v>0</v>
          </cell>
          <cell r="CK867">
            <v>0</v>
          </cell>
          <cell r="CL867">
            <v>0</v>
          </cell>
          <cell r="CM867">
            <v>0</v>
          </cell>
          <cell r="CN867">
            <v>0</v>
          </cell>
          <cell r="CO867">
            <v>0</v>
          </cell>
          <cell r="CP867">
            <v>0</v>
          </cell>
          <cell r="CQ867">
            <v>0</v>
          </cell>
          <cell r="CR867">
            <v>0</v>
          </cell>
          <cell r="CS867">
            <v>0</v>
          </cell>
          <cell r="CT867">
            <v>0</v>
          </cell>
          <cell r="CU867">
            <v>0</v>
          </cell>
          <cell r="CV867">
            <v>0</v>
          </cell>
          <cell r="CW867">
            <v>0</v>
          </cell>
          <cell r="CX867">
            <v>0</v>
          </cell>
          <cell r="CY867">
            <v>0</v>
          </cell>
          <cell r="CZ867">
            <v>0</v>
          </cell>
          <cell r="DA867">
            <v>0</v>
          </cell>
          <cell r="DB867">
            <v>0</v>
          </cell>
          <cell r="DC867">
            <v>0</v>
          </cell>
          <cell r="DD867">
            <v>0</v>
          </cell>
          <cell r="DE867">
            <v>0</v>
          </cell>
          <cell r="DF867">
            <v>0</v>
          </cell>
          <cell r="DG867">
            <v>0</v>
          </cell>
          <cell r="DH867">
            <v>0</v>
          </cell>
          <cell r="DI867">
            <v>0</v>
          </cell>
          <cell r="DJ867">
            <v>0</v>
          </cell>
          <cell r="DK867">
            <v>0</v>
          </cell>
          <cell r="DL867">
            <v>0</v>
          </cell>
          <cell r="DM867">
            <v>0</v>
          </cell>
          <cell r="DN867">
            <v>0</v>
          </cell>
          <cell r="DO867">
            <v>0</v>
          </cell>
          <cell r="DP867">
            <v>0</v>
          </cell>
          <cell r="DQ867">
            <v>0</v>
          </cell>
          <cell r="DR867">
            <v>0</v>
          </cell>
          <cell r="DS867">
            <v>0</v>
          </cell>
          <cell r="DT867">
            <v>0</v>
          </cell>
          <cell r="DU867">
            <v>0</v>
          </cell>
          <cell r="DV867">
            <v>0</v>
          </cell>
          <cell r="DW867">
            <v>0</v>
          </cell>
          <cell r="DX867">
            <v>0</v>
          </cell>
          <cell r="DY867">
            <v>0</v>
          </cell>
          <cell r="DZ867">
            <v>0</v>
          </cell>
          <cell r="EA867">
            <v>0</v>
          </cell>
          <cell r="EB867">
            <v>0</v>
          </cell>
          <cell r="EC867">
            <v>0</v>
          </cell>
          <cell r="ED867">
            <v>0</v>
          </cell>
        </row>
        <row r="868">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0</v>
          </cell>
          <cell r="CB868">
            <v>0</v>
          </cell>
          <cell r="CC868">
            <v>0</v>
          </cell>
          <cell r="CD868">
            <v>0</v>
          </cell>
          <cell r="CE868">
            <v>0</v>
          </cell>
          <cell r="CF868">
            <v>0</v>
          </cell>
          <cell r="CG868">
            <v>0</v>
          </cell>
          <cell r="CH868">
            <v>0</v>
          </cell>
          <cell r="CI868">
            <v>0</v>
          </cell>
          <cell r="CJ868">
            <v>0</v>
          </cell>
          <cell r="CK868">
            <v>0</v>
          </cell>
          <cell r="CL868">
            <v>0</v>
          </cell>
          <cell r="CM868">
            <v>0</v>
          </cell>
          <cell r="CN868">
            <v>0</v>
          </cell>
          <cell r="CO868">
            <v>0</v>
          </cell>
          <cell r="CP868">
            <v>0</v>
          </cell>
          <cell r="CQ868">
            <v>0</v>
          </cell>
          <cell r="CR868">
            <v>0</v>
          </cell>
          <cell r="CS868">
            <v>0</v>
          </cell>
          <cell r="CT868">
            <v>0</v>
          </cell>
          <cell r="CU868">
            <v>0</v>
          </cell>
          <cell r="CV868">
            <v>0</v>
          </cell>
          <cell r="CW868">
            <v>0</v>
          </cell>
          <cell r="CX868">
            <v>0</v>
          </cell>
          <cell r="CY868">
            <v>0</v>
          </cell>
          <cell r="CZ868">
            <v>0</v>
          </cell>
          <cell r="DA868">
            <v>0</v>
          </cell>
          <cell r="DB868">
            <v>0</v>
          </cell>
          <cell r="DC868">
            <v>0</v>
          </cell>
          <cell r="DD868">
            <v>0</v>
          </cell>
          <cell r="DE868">
            <v>0</v>
          </cell>
          <cell r="DF868">
            <v>0</v>
          </cell>
          <cell r="DG868">
            <v>0</v>
          </cell>
          <cell r="DH868">
            <v>0</v>
          </cell>
          <cell r="DI868">
            <v>0</v>
          </cell>
          <cell r="DJ868">
            <v>0</v>
          </cell>
          <cell r="DK868">
            <v>0</v>
          </cell>
          <cell r="DL868">
            <v>0</v>
          </cell>
          <cell r="DM868">
            <v>0</v>
          </cell>
          <cell r="DN868">
            <v>0</v>
          </cell>
          <cell r="DO868">
            <v>0</v>
          </cell>
          <cell r="DP868">
            <v>0</v>
          </cell>
          <cell r="DQ868">
            <v>0</v>
          </cell>
          <cell r="DR868">
            <v>0</v>
          </cell>
          <cell r="DS868">
            <v>0</v>
          </cell>
          <cell r="DT868">
            <v>0</v>
          </cell>
          <cell r="DU868">
            <v>0</v>
          </cell>
          <cell r="DV868">
            <v>0</v>
          </cell>
          <cell r="DW868">
            <v>0</v>
          </cell>
          <cell r="DX868">
            <v>0</v>
          </cell>
          <cell r="DY868">
            <v>0</v>
          </cell>
          <cell r="DZ868">
            <v>0</v>
          </cell>
          <cell r="EA868">
            <v>0</v>
          </cell>
          <cell r="EB868">
            <v>0</v>
          </cell>
          <cell r="EC868">
            <v>0</v>
          </cell>
          <cell r="ED868">
            <v>0</v>
          </cell>
        </row>
        <row r="869">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I869">
            <v>0</v>
          </cell>
          <cell r="CJ869">
            <v>0</v>
          </cell>
          <cell r="CK869">
            <v>0</v>
          </cell>
          <cell r="CL869">
            <v>0</v>
          </cell>
          <cell r="CM869">
            <v>0</v>
          </cell>
          <cell r="CN869">
            <v>0</v>
          </cell>
          <cell r="CO869">
            <v>0</v>
          </cell>
          <cell r="CP869">
            <v>0</v>
          </cell>
          <cell r="CQ869">
            <v>0</v>
          </cell>
          <cell r="CR869">
            <v>0</v>
          </cell>
          <cell r="CS869">
            <v>0</v>
          </cell>
          <cell r="CT869">
            <v>0</v>
          </cell>
          <cell r="CU869">
            <v>0</v>
          </cell>
          <cell r="CV869">
            <v>0</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cell r="DK869">
            <v>0</v>
          </cell>
          <cell r="DL869">
            <v>0</v>
          </cell>
          <cell r="DM869">
            <v>0</v>
          </cell>
          <cell r="DN869">
            <v>0</v>
          </cell>
          <cell r="DO869">
            <v>0</v>
          </cell>
          <cell r="DP869">
            <v>0</v>
          </cell>
          <cell r="DQ869">
            <v>0</v>
          </cell>
          <cell r="DR869">
            <v>0</v>
          </cell>
          <cell r="DS869">
            <v>0</v>
          </cell>
          <cell r="DT869">
            <v>0</v>
          </cell>
          <cell r="DU869">
            <v>0</v>
          </cell>
          <cell r="DV869">
            <v>0</v>
          </cell>
          <cell r="DW869">
            <v>0</v>
          </cell>
          <cell r="DX869">
            <v>0</v>
          </cell>
          <cell r="DY869">
            <v>0</v>
          </cell>
          <cell r="DZ869">
            <v>0</v>
          </cell>
          <cell r="EA869">
            <v>0</v>
          </cell>
          <cell r="EB869">
            <v>0</v>
          </cell>
          <cell r="EC869">
            <v>0</v>
          </cell>
          <cell r="ED869">
            <v>0</v>
          </cell>
        </row>
        <row r="870">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0</v>
          </cell>
          <cell r="CB870">
            <v>0</v>
          </cell>
          <cell r="CC870">
            <v>0</v>
          </cell>
          <cell r="CD870">
            <v>0</v>
          </cell>
          <cell r="CE870">
            <v>0</v>
          </cell>
          <cell r="CF870">
            <v>0</v>
          </cell>
          <cell r="CG870">
            <v>0</v>
          </cell>
          <cell r="CH870">
            <v>0</v>
          </cell>
          <cell r="CI870">
            <v>0</v>
          </cell>
          <cell r="CJ870">
            <v>0</v>
          </cell>
          <cell r="CK870">
            <v>0</v>
          </cell>
          <cell r="CL870">
            <v>0</v>
          </cell>
          <cell r="CM870">
            <v>0</v>
          </cell>
          <cell r="CN870">
            <v>0</v>
          </cell>
          <cell r="CO870">
            <v>0</v>
          </cell>
          <cell r="CP870">
            <v>0</v>
          </cell>
          <cell r="CQ870">
            <v>0</v>
          </cell>
          <cell r="CR870">
            <v>0</v>
          </cell>
          <cell r="CS870">
            <v>0</v>
          </cell>
          <cell r="CT870">
            <v>0</v>
          </cell>
          <cell r="CU870">
            <v>0</v>
          </cell>
          <cell r="CV870">
            <v>0</v>
          </cell>
          <cell r="CW870">
            <v>0</v>
          </cell>
          <cell r="CX870">
            <v>0</v>
          </cell>
          <cell r="CY870">
            <v>0</v>
          </cell>
          <cell r="CZ870">
            <v>0</v>
          </cell>
          <cell r="DA870">
            <v>0</v>
          </cell>
          <cell r="DB870">
            <v>0</v>
          </cell>
          <cell r="DC870">
            <v>0</v>
          </cell>
          <cell r="DD870">
            <v>0</v>
          </cell>
          <cell r="DE870">
            <v>0</v>
          </cell>
          <cell r="DF870">
            <v>0</v>
          </cell>
          <cell r="DG870">
            <v>0</v>
          </cell>
          <cell r="DH870">
            <v>0</v>
          </cell>
          <cell r="DI870">
            <v>0</v>
          </cell>
          <cell r="DJ870">
            <v>0</v>
          </cell>
          <cell r="DK870">
            <v>0</v>
          </cell>
          <cell r="DL870">
            <v>0</v>
          </cell>
          <cell r="DM870">
            <v>0</v>
          </cell>
          <cell r="DN870">
            <v>0</v>
          </cell>
          <cell r="DO870">
            <v>0</v>
          </cell>
          <cell r="DP870">
            <v>0</v>
          </cell>
          <cell r="DQ870">
            <v>0</v>
          </cell>
          <cell r="DR870">
            <v>0</v>
          </cell>
          <cell r="DS870">
            <v>0</v>
          </cell>
          <cell r="DT870">
            <v>0</v>
          </cell>
          <cell r="DU870">
            <v>0</v>
          </cell>
          <cell r="DV870">
            <v>0</v>
          </cell>
          <cell r="DW870">
            <v>0</v>
          </cell>
          <cell r="DX870">
            <v>0</v>
          </cell>
          <cell r="DY870">
            <v>0</v>
          </cell>
          <cell r="DZ870">
            <v>0</v>
          </cell>
          <cell r="EA870">
            <v>0</v>
          </cell>
          <cell r="EB870">
            <v>0</v>
          </cell>
          <cell r="EC870">
            <v>0</v>
          </cell>
          <cell r="ED870">
            <v>0</v>
          </cell>
        </row>
        <row r="871">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0</v>
          </cell>
          <cell r="CB871">
            <v>0</v>
          </cell>
          <cell r="CC871">
            <v>0</v>
          </cell>
          <cell r="CD871">
            <v>0</v>
          </cell>
          <cell r="CE871">
            <v>0</v>
          </cell>
          <cell r="CF871">
            <v>0</v>
          </cell>
          <cell r="CG871">
            <v>0</v>
          </cell>
          <cell r="CH871">
            <v>0</v>
          </cell>
          <cell r="CI871">
            <v>0</v>
          </cell>
          <cell r="CJ871">
            <v>0</v>
          </cell>
          <cell r="CK871">
            <v>0</v>
          </cell>
          <cell r="CL871">
            <v>0</v>
          </cell>
          <cell r="CM871">
            <v>0</v>
          </cell>
          <cell r="CN871">
            <v>0</v>
          </cell>
          <cell r="CO871">
            <v>0</v>
          </cell>
          <cell r="CP871">
            <v>0</v>
          </cell>
          <cell r="CQ871">
            <v>0</v>
          </cell>
          <cell r="CR871">
            <v>0</v>
          </cell>
          <cell r="CS871">
            <v>0</v>
          </cell>
          <cell r="CT871">
            <v>0</v>
          </cell>
          <cell r="CU871">
            <v>0</v>
          </cell>
          <cell r="CV871">
            <v>0</v>
          </cell>
          <cell r="CW871">
            <v>0</v>
          </cell>
          <cell r="CX871">
            <v>0</v>
          </cell>
          <cell r="CY871">
            <v>0</v>
          </cell>
          <cell r="CZ871">
            <v>0</v>
          </cell>
          <cell r="DA871">
            <v>0</v>
          </cell>
          <cell r="DB871">
            <v>0</v>
          </cell>
          <cell r="DC871">
            <v>0</v>
          </cell>
          <cell r="DD871">
            <v>0</v>
          </cell>
          <cell r="DE871">
            <v>0</v>
          </cell>
          <cell r="DF871">
            <v>0</v>
          </cell>
          <cell r="DG871">
            <v>0</v>
          </cell>
          <cell r="DH871">
            <v>0</v>
          </cell>
          <cell r="DI871">
            <v>0</v>
          </cell>
          <cell r="DJ871">
            <v>0</v>
          </cell>
          <cell r="DK871">
            <v>0</v>
          </cell>
          <cell r="DL871">
            <v>0</v>
          </cell>
          <cell r="DM871">
            <v>0</v>
          </cell>
          <cell r="DN871">
            <v>0</v>
          </cell>
          <cell r="DO871">
            <v>0</v>
          </cell>
          <cell r="DP871">
            <v>0</v>
          </cell>
          <cell r="DQ871">
            <v>0</v>
          </cell>
          <cell r="DR871">
            <v>0</v>
          </cell>
          <cell r="DS871">
            <v>0</v>
          </cell>
          <cell r="DT871">
            <v>0</v>
          </cell>
          <cell r="DU871">
            <v>0</v>
          </cell>
          <cell r="DV871">
            <v>0</v>
          </cell>
          <cell r="DW871">
            <v>0</v>
          </cell>
          <cell r="DX871">
            <v>0</v>
          </cell>
          <cell r="DY871">
            <v>0</v>
          </cell>
          <cell r="DZ871">
            <v>0</v>
          </cell>
          <cell r="EA871">
            <v>0</v>
          </cell>
          <cell r="EB871">
            <v>0</v>
          </cell>
          <cell r="EC871">
            <v>0</v>
          </cell>
          <cell r="ED871">
            <v>0</v>
          </cell>
        </row>
        <row r="872">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0</v>
          </cell>
          <cell r="CB872">
            <v>0</v>
          </cell>
          <cell r="CC872">
            <v>0</v>
          </cell>
          <cell r="CD872">
            <v>0</v>
          </cell>
          <cell r="CE872">
            <v>0</v>
          </cell>
          <cell r="CF872">
            <v>0</v>
          </cell>
          <cell r="CG872">
            <v>0</v>
          </cell>
          <cell r="CH872">
            <v>0</v>
          </cell>
          <cell r="CI872">
            <v>0</v>
          </cell>
          <cell r="CJ872">
            <v>0</v>
          </cell>
          <cell r="CK872">
            <v>0</v>
          </cell>
          <cell r="CL872">
            <v>0</v>
          </cell>
          <cell r="CM872">
            <v>0</v>
          </cell>
          <cell r="CN872">
            <v>0</v>
          </cell>
          <cell r="CO872">
            <v>0</v>
          </cell>
          <cell r="CP872">
            <v>0</v>
          </cell>
          <cell r="CQ872">
            <v>0</v>
          </cell>
          <cell r="CR872">
            <v>0</v>
          </cell>
          <cell r="CS872">
            <v>0</v>
          </cell>
          <cell r="CT872">
            <v>0</v>
          </cell>
          <cell r="CU872">
            <v>0</v>
          </cell>
          <cell r="CV872">
            <v>0</v>
          </cell>
          <cell r="CW872">
            <v>0</v>
          </cell>
          <cell r="CX872">
            <v>0</v>
          </cell>
          <cell r="CY872">
            <v>0</v>
          </cell>
          <cell r="CZ872">
            <v>0</v>
          </cell>
          <cell r="DA872">
            <v>0</v>
          </cell>
          <cell r="DB872">
            <v>0</v>
          </cell>
          <cell r="DC872">
            <v>0</v>
          </cell>
          <cell r="DD872">
            <v>0</v>
          </cell>
          <cell r="DE872">
            <v>0</v>
          </cell>
          <cell r="DF872">
            <v>0</v>
          </cell>
          <cell r="DG872">
            <v>0</v>
          </cell>
          <cell r="DH872">
            <v>0</v>
          </cell>
          <cell r="DI872">
            <v>0</v>
          </cell>
          <cell r="DJ872">
            <v>0</v>
          </cell>
          <cell r="DK872">
            <v>0</v>
          </cell>
          <cell r="DL872">
            <v>0</v>
          </cell>
          <cell r="DM872">
            <v>0</v>
          </cell>
          <cell r="DN872">
            <v>0</v>
          </cell>
          <cell r="DO872">
            <v>0</v>
          </cell>
          <cell r="DP872">
            <v>0</v>
          </cell>
          <cell r="DQ872">
            <v>0</v>
          </cell>
          <cell r="DR872">
            <v>0</v>
          </cell>
          <cell r="DS872">
            <v>0</v>
          </cell>
          <cell r="DT872">
            <v>0</v>
          </cell>
          <cell r="DU872">
            <v>0</v>
          </cell>
          <cell r="DV872">
            <v>0</v>
          </cell>
          <cell r="DW872">
            <v>0</v>
          </cell>
          <cell r="DX872">
            <v>0</v>
          </cell>
          <cell r="DY872">
            <v>0</v>
          </cell>
          <cell r="DZ872">
            <v>0</v>
          </cell>
          <cell r="EA872">
            <v>0</v>
          </cell>
          <cell r="EB872">
            <v>0</v>
          </cell>
          <cell r="EC872">
            <v>0</v>
          </cell>
          <cell r="ED872">
            <v>0</v>
          </cell>
        </row>
        <row r="873">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0</v>
          </cell>
          <cell r="CB873">
            <v>0</v>
          </cell>
          <cell r="CC873">
            <v>0</v>
          </cell>
          <cell r="CD873">
            <v>0</v>
          </cell>
          <cell r="CE873">
            <v>0</v>
          </cell>
          <cell r="CF873">
            <v>0</v>
          </cell>
          <cell r="CG873">
            <v>0</v>
          </cell>
          <cell r="CH873">
            <v>0</v>
          </cell>
          <cell r="CI873">
            <v>0</v>
          </cell>
          <cell r="CJ873">
            <v>0</v>
          </cell>
          <cell r="CK873">
            <v>0</v>
          </cell>
          <cell r="CL873">
            <v>0</v>
          </cell>
          <cell r="CM873">
            <v>0</v>
          </cell>
          <cell r="CN873">
            <v>0</v>
          </cell>
          <cell r="CO873">
            <v>0</v>
          </cell>
          <cell r="CP873">
            <v>0</v>
          </cell>
          <cell r="CQ873">
            <v>0</v>
          </cell>
          <cell r="CR873">
            <v>0</v>
          </cell>
          <cell r="CS873">
            <v>0</v>
          </cell>
          <cell r="CT873">
            <v>0</v>
          </cell>
          <cell r="CU873">
            <v>0</v>
          </cell>
          <cell r="CV873">
            <v>0</v>
          </cell>
          <cell r="CW873">
            <v>0</v>
          </cell>
          <cell r="CX873">
            <v>0</v>
          </cell>
          <cell r="CY873">
            <v>0</v>
          </cell>
          <cell r="CZ873">
            <v>0</v>
          </cell>
          <cell r="DA873">
            <v>0</v>
          </cell>
          <cell r="DB873">
            <v>0</v>
          </cell>
          <cell r="DC873">
            <v>0</v>
          </cell>
          <cell r="DD873">
            <v>0</v>
          </cell>
          <cell r="DE873">
            <v>0</v>
          </cell>
          <cell r="DF873">
            <v>0</v>
          </cell>
          <cell r="DG873">
            <v>0</v>
          </cell>
          <cell r="DH873">
            <v>0</v>
          </cell>
          <cell r="DI873">
            <v>0</v>
          </cell>
          <cell r="DJ873">
            <v>0</v>
          </cell>
          <cell r="DK873">
            <v>0</v>
          </cell>
          <cell r="DL873">
            <v>0</v>
          </cell>
          <cell r="DM873">
            <v>0</v>
          </cell>
          <cell r="DN873">
            <v>0</v>
          </cell>
          <cell r="DO873">
            <v>0</v>
          </cell>
          <cell r="DP873">
            <v>0</v>
          </cell>
          <cell r="DQ873">
            <v>0</v>
          </cell>
          <cell r="DR873">
            <v>0</v>
          </cell>
          <cell r="DS873">
            <v>0</v>
          </cell>
          <cell r="DT873">
            <v>0</v>
          </cell>
          <cell r="DU873">
            <v>0</v>
          </cell>
          <cell r="DV873">
            <v>0</v>
          </cell>
          <cell r="DW873">
            <v>0</v>
          </cell>
          <cell r="DX873">
            <v>0</v>
          </cell>
          <cell r="DY873">
            <v>0</v>
          </cell>
          <cell r="DZ873">
            <v>0</v>
          </cell>
          <cell r="EA873">
            <v>0</v>
          </cell>
          <cell r="EB873">
            <v>0</v>
          </cell>
          <cell r="EC873">
            <v>0</v>
          </cell>
          <cell r="ED873">
            <v>0</v>
          </cell>
        </row>
        <row r="874">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0</v>
          </cell>
          <cell r="CB874">
            <v>0</v>
          </cell>
          <cell r="CC874">
            <v>0</v>
          </cell>
          <cell r="CD874">
            <v>0</v>
          </cell>
          <cell r="CE874">
            <v>0</v>
          </cell>
          <cell r="CF874">
            <v>0</v>
          </cell>
          <cell r="CG874">
            <v>0</v>
          </cell>
          <cell r="CH874">
            <v>0</v>
          </cell>
          <cell r="CI874">
            <v>0</v>
          </cell>
          <cell r="CJ874">
            <v>0</v>
          </cell>
          <cell r="CK874">
            <v>0</v>
          </cell>
          <cell r="CL874">
            <v>0</v>
          </cell>
          <cell r="CM874">
            <v>0</v>
          </cell>
          <cell r="CN874">
            <v>0</v>
          </cell>
          <cell r="CO874">
            <v>0</v>
          </cell>
          <cell r="CP874">
            <v>0</v>
          </cell>
          <cell r="CQ874">
            <v>0</v>
          </cell>
          <cell r="CR874">
            <v>0</v>
          </cell>
          <cell r="CS874">
            <v>0</v>
          </cell>
          <cell r="CT874">
            <v>0</v>
          </cell>
          <cell r="CU874">
            <v>0</v>
          </cell>
          <cell r="CV874">
            <v>0</v>
          </cell>
          <cell r="CW874">
            <v>0</v>
          </cell>
          <cell r="CX874">
            <v>0</v>
          </cell>
          <cell r="CY874">
            <v>0</v>
          </cell>
          <cell r="CZ874">
            <v>0</v>
          </cell>
          <cell r="DA874">
            <v>0</v>
          </cell>
          <cell r="DB874">
            <v>0</v>
          </cell>
          <cell r="DC874">
            <v>0</v>
          </cell>
          <cell r="DD874">
            <v>0</v>
          </cell>
          <cell r="DE874">
            <v>0</v>
          </cell>
          <cell r="DF874">
            <v>0</v>
          </cell>
          <cell r="DG874">
            <v>0</v>
          </cell>
          <cell r="DH874">
            <v>0</v>
          </cell>
          <cell r="DI874">
            <v>0</v>
          </cell>
          <cell r="DJ874">
            <v>0</v>
          </cell>
          <cell r="DK874">
            <v>0</v>
          </cell>
          <cell r="DL874">
            <v>0</v>
          </cell>
          <cell r="DM874">
            <v>0</v>
          </cell>
          <cell r="DN874">
            <v>0</v>
          </cell>
          <cell r="DO874">
            <v>0</v>
          </cell>
          <cell r="DP874">
            <v>0</v>
          </cell>
          <cell r="DQ874">
            <v>0</v>
          </cell>
          <cell r="DR874">
            <v>0</v>
          </cell>
          <cell r="DS874">
            <v>0</v>
          </cell>
          <cell r="DT874">
            <v>0</v>
          </cell>
          <cell r="DU874">
            <v>0</v>
          </cell>
          <cell r="DV874">
            <v>0</v>
          </cell>
          <cell r="DW874">
            <v>0</v>
          </cell>
          <cell r="DX874">
            <v>0</v>
          </cell>
          <cell r="DY874">
            <v>0</v>
          </cell>
          <cell r="DZ874">
            <v>0</v>
          </cell>
          <cell r="EA874">
            <v>0</v>
          </cell>
          <cell r="EB874">
            <v>0</v>
          </cell>
          <cell r="EC874">
            <v>0</v>
          </cell>
          <cell r="ED874">
            <v>0</v>
          </cell>
        </row>
        <row r="875">
          <cell r="F875">
            <v>0</v>
          </cell>
          <cell r="G875">
            <v>0</v>
          </cell>
          <cell r="H875">
            <v>0</v>
          </cell>
          <cell r="I875">
            <v>0</v>
          </cell>
          <cell r="J875" t="str">
            <v>Mills / kWh</v>
          </cell>
          <cell r="K875">
            <v>0</v>
          </cell>
          <cell r="L875">
            <v>0</v>
          </cell>
          <cell r="M875">
            <v>0</v>
          </cell>
          <cell r="N875">
            <v>0</v>
          </cell>
          <cell r="O875">
            <v>0</v>
          </cell>
          <cell r="P875">
            <v>0</v>
          </cell>
          <cell r="Q875">
            <v>0</v>
          </cell>
          <cell r="R875">
            <v>0</v>
          </cell>
          <cell r="S875">
            <v>0</v>
          </cell>
          <cell r="T875">
            <v>0</v>
          </cell>
          <cell r="U875">
            <v>0</v>
          </cell>
          <cell r="V875">
            <v>0</v>
          </cell>
          <cell r="W875" t="str">
            <v>Mills / kWh</v>
          </cell>
          <cell r="X875">
            <v>0</v>
          </cell>
          <cell r="Y875">
            <v>0</v>
          </cell>
          <cell r="Z875">
            <v>0</v>
          </cell>
          <cell r="AA875">
            <v>0</v>
          </cell>
          <cell r="AB875">
            <v>0</v>
          </cell>
          <cell r="AC875">
            <v>0</v>
          </cell>
          <cell r="AD875">
            <v>0</v>
          </cell>
          <cell r="AE875">
            <v>0</v>
          </cell>
          <cell r="AF875">
            <v>0</v>
          </cell>
          <cell r="AG875">
            <v>0</v>
          </cell>
          <cell r="AH875">
            <v>0</v>
          </cell>
          <cell r="AI875">
            <v>0</v>
          </cell>
          <cell r="AJ875" t="str">
            <v>Mills / kWh</v>
          </cell>
          <cell r="AK875">
            <v>0</v>
          </cell>
          <cell r="AL875">
            <v>0</v>
          </cell>
          <cell r="AM875">
            <v>0</v>
          </cell>
          <cell r="AN875">
            <v>0</v>
          </cell>
          <cell r="AO875">
            <v>0</v>
          </cell>
          <cell r="AP875">
            <v>0</v>
          </cell>
          <cell r="AQ875">
            <v>0</v>
          </cell>
          <cell r="AR875">
            <v>0</v>
          </cell>
          <cell r="AS875">
            <v>0</v>
          </cell>
          <cell r="AT875">
            <v>0</v>
          </cell>
          <cell r="AU875">
            <v>0</v>
          </cell>
          <cell r="AV875">
            <v>0</v>
          </cell>
          <cell r="AW875" t="str">
            <v>Mills / kWh</v>
          </cell>
          <cell r="AX875">
            <v>0</v>
          </cell>
          <cell r="AY875">
            <v>0</v>
          </cell>
          <cell r="AZ875">
            <v>0</v>
          </cell>
          <cell r="BA875">
            <v>0</v>
          </cell>
          <cell r="BB875">
            <v>0</v>
          </cell>
          <cell r="BC875">
            <v>0</v>
          </cell>
          <cell r="BD875">
            <v>0</v>
          </cell>
          <cell r="BE875">
            <v>0</v>
          </cell>
          <cell r="BF875">
            <v>0</v>
          </cell>
          <cell r="BG875">
            <v>0</v>
          </cell>
          <cell r="BH875">
            <v>0</v>
          </cell>
          <cell r="BI875">
            <v>0</v>
          </cell>
          <cell r="BJ875" t="str">
            <v>Mills / kWh</v>
          </cell>
          <cell r="BK875">
            <v>0</v>
          </cell>
          <cell r="BL875">
            <v>0</v>
          </cell>
          <cell r="BM875">
            <v>0</v>
          </cell>
          <cell r="BN875">
            <v>0</v>
          </cell>
          <cell r="BO875">
            <v>0</v>
          </cell>
          <cell r="BP875">
            <v>0</v>
          </cell>
          <cell r="BQ875">
            <v>0</v>
          </cell>
          <cell r="BR875">
            <v>0</v>
          </cell>
          <cell r="BS875">
            <v>0</v>
          </cell>
          <cell r="BT875">
            <v>0</v>
          </cell>
          <cell r="BU875">
            <v>0</v>
          </cell>
          <cell r="BV875">
            <v>0</v>
          </cell>
          <cell r="BW875" t="str">
            <v>Mills / kWh</v>
          </cell>
          <cell r="BX875">
            <v>0</v>
          </cell>
          <cell r="BY875">
            <v>0</v>
          </cell>
          <cell r="BZ875">
            <v>0</v>
          </cell>
          <cell r="CA875">
            <v>0</v>
          </cell>
          <cell r="CB875">
            <v>0</v>
          </cell>
          <cell r="CC875">
            <v>0</v>
          </cell>
          <cell r="CD875">
            <v>0</v>
          </cell>
          <cell r="CE875">
            <v>0</v>
          </cell>
          <cell r="CF875">
            <v>0</v>
          </cell>
          <cell r="CG875">
            <v>0</v>
          </cell>
          <cell r="CH875">
            <v>0</v>
          </cell>
          <cell r="CI875">
            <v>0</v>
          </cell>
          <cell r="CJ875" t="str">
            <v>Mills / kWh</v>
          </cell>
          <cell r="CK875">
            <v>0</v>
          </cell>
          <cell r="CL875">
            <v>0</v>
          </cell>
          <cell r="CM875">
            <v>0</v>
          </cell>
          <cell r="CN875">
            <v>0</v>
          </cell>
          <cell r="CO875">
            <v>0</v>
          </cell>
          <cell r="CP875">
            <v>0</v>
          </cell>
          <cell r="CQ875">
            <v>0</v>
          </cell>
          <cell r="CR875">
            <v>0</v>
          </cell>
          <cell r="CS875">
            <v>0</v>
          </cell>
          <cell r="CT875">
            <v>0</v>
          </cell>
          <cell r="CU875">
            <v>0</v>
          </cell>
          <cell r="CV875">
            <v>0</v>
          </cell>
          <cell r="CW875" t="str">
            <v>Mills / kWh</v>
          </cell>
          <cell r="CX875">
            <v>0</v>
          </cell>
          <cell r="CY875">
            <v>0</v>
          </cell>
          <cell r="CZ875">
            <v>0</v>
          </cell>
          <cell r="DA875">
            <v>0</v>
          </cell>
          <cell r="DB875">
            <v>0</v>
          </cell>
          <cell r="DC875">
            <v>0</v>
          </cell>
          <cell r="DD875">
            <v>0</v>
          </cell>
          <cell r="DE875">
            <v>0</v>
          </cell>
          <cell r="DF875">
            <v>0</v>
          </cell>
          <cell r="DG875">
            <v>0</v>
          </cell>
          <cell r="DH875">
            <v>0</v>
          </cell>
          <cell r="DI875">
            <v>0</v>
          </cell>
          <cell r="DJ875" t="str">
            <v>Mills / kWh</v>
          </cell>
          <cell r="DK875">
            <v>0</v>
          </cell>
          <cell r="DL875">
            <v>0</v>
          </cell>
          <cell r="DM875">
            <v>0</v>
          </cell>
          <cell r="DN875">
            <v>0</v>
          </cell>
          <cell r="DO875">
            <v>0</v>
          </cell>
          <cell r="DP875">
            <v>0</v>
          </cell>
          <cell r="DQ875">
            <v>0</v>
          </cell>
          <cell r="DR875">
            <v>0</v>
          </cell>
          <cell r="DS875">
            <v>0</v>
          </cell>
          <cell r="DT875">
            <v>0</v>
          </cell>
          <cell r="DU875">
            <v>0</v>
          </cell>
          <cell r="DV875">
            <v>0</v>
          </cell>
          <cell r="DW875" t="str">
            <v>Mills / kWh</v>
          </cell>
          <cell r="DX875">
            <v>0</v>
          </cell>
          <cell r="DY875">
            <v>0</v>
          </cell>
          <cell r="DZ875">
            <v>0</v>
          </cell>
          <cell r="EA875">
            <v>0</v>
          </cell>
          <cell r="EB875">
            <v>0</v>
          </cell>
          <cell r="EC875">
            <v>0</v>
          </cell>
          <cell r="ED875">
            <v>0</v>
          </cell>
        </row>
        <row r="876">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0</v>
          </cell>
          <cell r="CB876">
            <v>0</v>
          </cell>
          <cell r="CC876">
            <v>0</v>
          </cell>
          <cell r="CD876">
            <v>0</v>
          </cell>
          <cell r="CE876">
            <v>0</v>
          </cell>
          <cell r="CF876">
            <v>0</v>
          </cell>
          <cell r="CG876">
            <v>0</v>
          </cell>
          <cell r="CH876">
            <v>0</v>
          </cell>
          <cell r="CI876">
            <v>0</v>
          </cell>
          <cell r="CJ876">
            <v>0</v>
          </cell>
          <cell r="CK876">
            <v>0</v>
          </cell>
          <cell r="CL876">
            <v>0</v>
          </cell>
          <cell r="CM876">
            <v>0</v>
          </cell>
          <cell r="CN876">
            <v>0</v>
          </cell>
          <cell r="CO876">
            <v>0</v>
          </cell>
          <cell r="CP876">
            <v>0</v>
          </cell>
          <cell r="CQ876">
            <v>0</v>
          </cell>
          <cell r="CR876">
            <v>0</v>
          </cell>
          <cell r="CS876">
            <v>0</v>
          </cell>
          <cell r="CT876">
            <v>0</v>
          </cell>
          <cell r="CU876">
            <v>0</v>
          </cell>
          <cell r="CV876">
            <v>0</v>
          </cell>
          <cell r="CW876">
            <v>0</v>
          </cell>
          <cell r="CX876">
            <v>0</v>
          </cell>
          <cell r="CY876">
            <v>0</v>
          </cell>
          <cell r="CZ876">
            <v>0</v>
          </cell>
          <cell r="DA876">
            <v>0</v>
          </cell>
          <cell r="DB876">
            <v>0</v>
          </cell>
          <cell r="DC876">
            <v>0</v>
          </cell>
          <cell r="DD876">
            <v>0</v>
          </cell>
          <cell r="DE876">
            <v>0</v>
          </cell>
          <cell r="DF876">
            <v>0</v>
          </cell>
          <cell r="DG876">
            <v>0</v>
          </cell>
          <cell r="DH876">
            <v>0</v>
          </cell>
          <cell r="DI876">
            <v>0</v>
          </cell>
          <cell r="DJ876">
            <v>0</v>
          </cell>
          <cell r="DK876">
            <v>0</v>
          </cell>
          <cell r="DL876">
            <v>0</v>
          </cell>
          <cell r="DM876">
            <v>0</v>
          </cell>
          <cell r="DN876">
            <v>0</v>
          </cell>
          <cell r="DO876">
            <v>0</v>
          </cell>
          <cell r="DP876">
            <v>0</v>
          </cell>
          <cell r="DQ876">
            <v>0</v>
          </cell>
          <cell r="DR876">
            <v>0</v>
          </cell>
          <cell r="DS876">
            <v>0</v>
          </cell>
          <cell r="DT876">
            <v>0</v>
          </cell>
          <cell r="DU876">
            <v>0</v>
          </cell>
          <cell r="DV876">
            <v>0</v>
          </cell>
          <cell r="DW876">
            <v>0</v>
          </cell>
          <cell r="DX876">
            <v>0</v>
          </cell>
          <cell r="DY876">
            <v>0</v>
          </cell>
          <cell r="DZ876">
            <v>0</v>
          </cell>
          <cell r="EA876">
            <v>0</v>
          </cell>
          <cell r="EB876">
            <v>0</v>
          </cell>
          <cell r="EC876">
            <v>0</v>
          </cell>
          <cell r="ED876">
            <v>0</v>
          </cell>
        </row>
        <row r="877">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0</v>
          </cell>
          <cell r="CB877">
            <v>0</v>
          </cell>
          <cell r="CC877">
            <v>0</v>
          </cell>
          <cell r="CD877">
            <v>0</v>
          </cell>
          <cell r="CE877">
            <v>0</v>
          </cell>
          <cell r="CF877">
            <v>0</v>
          </cell>
          <cell r="CG877">
            <v>0</v>
          </cell>
          <cell r="CH877">
            <v>0</v>
          </cell>
          <cell r="CI877">
            <v>0</v>
          </cell>
          <cell r="CJ877">
            <v>0</v>
          </cell>
          <cell r="CK877">
            <v>0</v>
          </cell>
          <cell r="CL877">
            <v>0</v>
          </cell>
          <cell r="CM877">
            <v>0</v>
          </cell>
          <cell r="CN877">
            <v>0</v>
          </cell>
          <cell r="CO877">
            <v>0</v>
          </cell>
          <cell r="CP877">
            <v>0</v>
          </cell>
          <cell r="CQ877">
            <v>0</v>
          </cell>
          <cell r="CR877">
            <v>0</v>
          </cell>
          <cell r="CS877">
            <v>0</v>
          </cell>
          <cell r="CT877">
            <v>0</v>
          </cell>
          <cell r="CU877">
            <v>0</v>
          </cell>
          <cell r="CV877">
            <v>0</v>
          </cell>
          <cell r="CW877">
            <v>0</v>
          </cell>
          <cell r="CX877">
            <v>0</v>
          </cell>
          <cell r="CY877">
            <v>0</v>
          </cell>
          <cell r="CZ877">
            <v>0</v>
          </cell>
          <cell r="DA877">
            <v>0</v>
          </cell>
          <cell r="DB877">
            <v>0</v>
          </cell>
          <cell r="DC877">
            <v>0</v>
          </cell>
          <cell r="DD877">
            <v>0</v>
          </cell>
          <cell r="DE877">
            <v>0</v>
          </cell>
          <cell r="DF877">
            <v>0</v>
          </cell>
          <cell r="DG877">
            <v>0</v>
          </cell>
          <cell r="DH877">
            <v>0</v>
          </cell>
          <cell r="DI877">
            <v>0</v>
          </cell>
          <cell r="DJ877">
            <v>0</v>
          </cell>
          <cell r="DK877">
            <v>0</v>
          </cell>
          <cell r="DL877">
            <v>0</v>
          </cell>
          <cell r="DM877">
            <v>0</v>
          </cell>
          <cell r="DN877">
            <v>0</v>
          </cell>
          <cell r="DO877">
            <v>0</v>
          </cell>
          <cell r="DP877">
            <v>0</v>
          </cell>
          <cell r="DQ877">
            <v>0</v>
          </cell>
          <cell r="DR877">
            <v>0</v>
          </cell>
          <cell r="DS877">
            <v>0</v>
          </cell>
          <cell r="DT877">
            <v>0</v>
          </cell>
          <cell r="DU877">
            <v>0</v>
          </cell>
          <cell r="DV877">
            <v>0</v>
          </cell>
          <cell r="DW877">
            <v>0</v>
          </cell>
          <cell r="DX877">
            <v>0</v>
          </cell>
          <cell r="DY877">
            <v>0</v>
          </cell>
          <cell r="DZ877">
            <v>0</v>
          </cell>
          <cell r="EA877">
            <v>0</v>
          </cell>
          <cell r="EB877">
            <v>0</v>
          </cell>
          <cell r="EC877">
            <v>0</v>
          </cell>
          <cell r="ED877">
            <v>0</v>
          </cell>
        </row>
        <row r="878">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0</v>
          </cell>
          <cell r="CB878">
            <v>0</v>
          </cell>
          <cell r="CC878">
            <v>0</v>
          </cell>
          <cell r="CD878">
            <v>0</v>
          </cell>
          <cell r="CE878">
            <v>0</v>
          </cell>
          <cell r="CF878">
            <v>0</v>
          </cell>
          <cell r="CG878">
            <v>0</v>
          </cell>
          <cell r="CH878">
            <v>0</v>
          </cell>
          <cell r="CI878">
            <v>0</v>
          </cell>
          <cell r="CJ878">
            <v>0</v>
          </cell>
          <cell r="CK878">
            <v>0</v>
          </cell>
          <cell r="CL878">
            <v>0</v>
          </cell>
          <cell r="CM878">
            <v>0</v>
          </cell>
          <cell r="CN878">
            <v>0</v>
          </cell>
          <cell r="CO878">
            <v>0</v>
          </cell>
          <cell r="CP878">
            <v>0</v>
          </cell>
          <cell r="CQ878">
            <v>0</v>
          </cell>
          <cell r="CR878">
            <v>0</v>
          </cell>
          <cell r="CS878">
            <v>0</v>
          </cell>
          <cell r="CT878">
            <v>0</v>
          </cell>
          <cell r="CU878">
            <v>0</v>
          </cell>
          <cell r="CV878">
            <v>0</v>
          </cell>
          <cell r="CW878">
            <v>0</v>
          </cell>
          <cell r="CX878">
            <v>0</v>
          </cell>
          <cell r="CY878">
            <v>0</v>
          </cell>
          <cell r="CZ878">
            <v>0</v>
          </cell>
          <cell r="DA878">
            <v>0</v>
          </cell>
          <cell r="DB878">
            <v>0</v>
          </cell>
          <cell r="DC878">
            <v>0</v>
          </cell>
          <cell r="DD878">
            <v>0</v>
          </cell>
          <cell r="DE878">
            <v>0</v>
          </cell>
          <cell r="DF878">
            <v>0</v>
          </cell>
          <cell r="DG878">
            <v>0</v>
          </cell>
          <cell r="DH878">
            <v>0</v>
          </cell>
          <cell r="DI878">
            <v>0</v>
          </cell>
          <cell r="DJ878">
            <v>0</v>
          </cell>
          <cell r="DK878">
            <v>0</v>
          </cell>
          <cell r="DL878">
            <v>0</v>
          </cell>
          <cell r="DM878">
            <v>0</v>
          </cell>
          <cell r="DN878">
            <v>0</v>
          </cell>
          <cell r="DO878">
            <v>0</v>
          </cell>
          <cell r="DP878">
            <v>0</v>
          </cell>
          <cell r="DQ878">
            <v>0</v>
          </cell>
          <cell r="DR878">
            <v>0</v>
          </cell>
          <cell r="DS878">
            <v>0</v>
          </cell>
          <cell r="DT878">
            <v>0</v>
          </cell>
          <cell r="DU878">
            <v>0</v>
          </cell>
          <cell r="DV878">
            <v>0</v>
          </cell>
          <cell r="DW878">
            <v>0</v>
          </cell>
          <cell r="DX878">
            <v>0</v>
          </cell>
          <cell r="DY878">
            <v>0</v>
          </cell>
          <cell r="DZ878">
            <v>0</v>
          </cell>
          <cell r="EA878">
            <v>0</v>
          </cell>
          <cell r="EB878">
            <v>0</v>
          </cell>
          <cell r="EC878">
            <v>0</v>
          </cell>
          <cell r="ED878">
            <v>0</v>
          </cell>
          <cell r="EE878">
            <v>0</v>
          </cell>
        </row>
        <row r="879">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0</v>
          </cell>
          <cell r="CB879">
            <v>0</v>
          </cell>
          <cell r="CC879">
            <v>0</v>
          </cell>
          <cell r="CD879">
            <v>0</v>
          </cell>
          <cell r="CE879">
            <v>0</v>
          </cell>
          <cell r="CF879">
            <v>0</v>
          </cell>
          <cell r="CG879">
            <v>0</v>
          </cell>
          <cell r="CH879">
            <v>0</v>
          </cell>
          <cell r="CI879">
            <v>0</v>
          </cell>
          <cell r="CJ879">
            <v>0</v>
          </cell>
          <cell r="CK879">
            <v>0</v>
          </cell>
          <cell r="CL879">
            <v>0</v>
          </cell>
          <cell r="CM879">
            <v>0</v>
          </cell>
          <cell r="CN879">
            <v>0</v>
          </cell>
          <cell r="CO879">
            <v>0</v>
          </cell>
          <cell r="CP879">
            <v>0</v>
          </cell>
          <cell r="CQ879">
            <v>0</v>
          </cell>
          <cell r="CR879">
            <v>0</v>
          </cell>
          <cell r="CS879">
            <v>0</v>
          </cell>
          <cell r="CT879">
            <v>0</v>
          </cell>
          <cell r="CU879">
            <v>0</v>
          </cell>
          <cell r="CV879">
            <v>0</v>
          </cell>
          <cell r="CW879">
            <v>0</v>
          </cell>
          <cell r="CX879">
            <v>0</v>
          </cell>
          <cell r="CY879">
            <v>0</v>
          </cell>
          <cell r="CZ879">
            <v>0</v>
          </cell>
          <cell r="DA879">
            <v>0</v>
          </cell>
          <cell r="DB879">
            <v>0</v>
          </cell>
          <cell r="DC879">
            <v>0</v>
          </cell>
          <cell r="DD879">
            <v>0</v>
          </cell>
          <cell r="DE879">
            <v>0</v>
          </cell>
          <cell r="DF879">
            <v>0</v>
          </cell>
          <cell r="DG879">
            <v>0</v>
          </cell>
          <cell r="DH879">
            <v>0</v>
          </cell>
          <cell r="DI879">
            <v>0</v>
          </cell>
          <cell r="DJ879">
            <v>0</v>
          </cell>
          <cell r="DK879">
            <v>0</v>
          </cell>
          <cell r="DL879">
            <v>0</v>
          </cell>
          <cell r="DM879">
            <v>0</v>
          </cell>
          <cell r="DN879">
            <v>0</v>
          </cell>
          <cell r="DO879">
            <v>0</v>
          </cell>
          <cell r="DP879">
            <v>0</v>
          </cell>
          <cell r="DQ879">
            <v>0</v>
          </cell>
          <cell r="DR879">
            <v>0</v>
          </cell>
          <cell r="DS879">
            <v>0</v>
          </cell>
          <cell r="DT879">
            <v>0</v>
          </cell>
          <cell r="DU879">
            <v>0</v>
          </cell>
          <cell r="DV879">
            <v>0</v>
          </cell>
          <cell r="DW879">
            <v>0</v>
          </cell>
          <cell r="DX879">
            <v>0</v>
          </cell>
          <cell r="DY879">
            <v>0</v>
          </cell>
          <cell r="DZ879">
            <v>0</v>
          </cell>
          <cell r="EA879">
            <v>0</v>
          </cell>
          <cell r="EB879">
            <v>0</v>
          </cell>
          <cell r="EC879">
            <v>0</v>
          </cell>
          <cell r="ED879">
            <v>0</v>
          </cell>
          <cell r="EE879">
            <v>0</v>
          </cell>
        </row>
        <row r="880">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0</v>
          </cell>
          <cell r="CB880">
            <v>0</v>
          </cell>
          <cell r="CC880">
            <v>0</v>
          </cell>
          <cell r="CD880">
            <v>0</v>
          </cell>
          <cell r="CE880">
            <v>0</v>
          </cell>
          <cell r="CF880">
            <v>0</v>
          </cell>
          <cell r="CG880">
            <v>0</v>
          </cell>
          <cell r="CH880">
            <v>0</v>
          </cell>
          <cell r="CI880">
            <v>0</v>
          </cell>
          <cell r="CJ880">
            <v>0</v>
          </cell>
          <cell r="CK880">
            <v>0</v>
          </cell>
          <cell r="CL880">
            <v>0</v>
          </cell>
          <cell r="CM880">
            <v>0</v>
          </cell>
          <cell r="CN880">
            <v>0</v>
          </cell>
          <cell r="CO880">
            <v>0</v>
          </cell>
          <cell r="CP880">
            <v>0</v>
          </cell>
          <cell r="CQ880">
            <v>0</v>
          </cell>
          <cell r="CR880">
            <v>0</v>
          </cell>
          <cell r="CS880">
            <v>0</v>
          </cell>
          <cell r="CT880">
            <v>0</v>
          </cell>
          <cell r="CU880">
            <v>0</v>
          </cell>
          <cell r="CV880">
            <v>0</v>
          </cell>
          <cell r="CW880">
            <v>0</v>
          </cell>
          <cell r="CX880">
            <v>0</v>
          </cell>
          <cell r="CY880">
            <v>0</v>
          </cell>
          <cell r="CZ880">
            <v>0</v>
          </cell>
          <cell r="DA880">
            <v>0</v>
          </cell>
          <cell r="DB880">
            <v>0</v>
          </cell>
          <cell r="DC880">
            <v>0</v>
          </cell>
          <cell r="DD880">
            <v>0</v>
          </cell>
          <cell r="DE880">
            <v>0</v>
          </cell>
          <cell r="DF880">
            <v>0</v>
          </cell>
          <cell r="DG880">
            <v>0</v>
          </cell>
          <cell r="DH880">
            <v>0</v>
          </cell>
          <cell r="DI880">
            <v>0</v>
          </cell>
          <cell r="DJ880">
            <v>0</v>
          </cell>
          <cell r="DK880">
            <v>0</v>
          </cell>
          <cell r="DL880">
            <v>0</v>
          </cell>
          <cell r="DM880">
            <v>0</v>
          </cell>
          <cell r="DN880">
            <v>0</v>
          </cell>
          <cell r="DO880">
            <v>0</v>
          </cell>
          <cell r="DP880">
            <v>0</v>
          </cell>
          <cell r="DQ880">
            <v>0</v>
          </cell>
          <cell r="DR880">
            <v>0</v>
          </cell>
          <cell r="DS880">
            <v>0</v>
          </cell>
          <cell r="DT880">
            <v>0</v>
          </cell>
          <cell r="DU880">
            <v>0</v>
          </cell>
          <cell r="DV880">
            <v>0</v>
          </cell>
          <cell r="DW880">
            <v>0</v>
          </cell>
          <cell r="DX880">
            <v>0</v>
          </cell>
          <cell r="DY880">
            <v>0</v>
          </cell>
          <cell r="DZ880">
            <v>0</v>
          </cell>
          <cell r="EA880">
            <v>0</v>
          </cell>
          <cell r="EB880">
            <v>0</v>
          </cell>
          <cell r="EC880">
            <v>0</v>
          </cell>
          <cell r="ED880">
            <v>0</v>
          </cell>
          <cell r="EE880">
            <v>0</v>
          </cell>
        </row>
        <row r="881">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0</v>
          </cell>
          <cell r="CB881">
            <v>0</v>
          </cell>
          <cell r="CC881">
            <v>0</v>
          </cell>
          <cell r="CD881">
            <v>0</v>
          </cell>
          <cell r="CE881">
            <v>0</v>
          </cell>
          <cell r="CF881">
            <v>0</v>
          </cell>
          <cell r="CG881">
            <v>0</v>
          </cell>
          <cell r="CH881">
            <v>0</v>
          </cell>
          <cell r="CI881">
            <v>0</v>
          </cell>
          <cell r="CJ881">
            <v>0</v>
          </cell>
          <cell r="CK881">
            <v>0</v>
          </cell>
          <cell r="CL881">
            <v>0</v>
          </cell>
          <cell r="CM881">
            <v>0</v>
          </cell>
          <cell r="CN881">
            <v>0</v>
          </cell>
          <cell r="CO881">
            <v>0</v>
          </cell>
          <cell r="CP881">
            <v>0</v>
          </cell>
          <cell r="CQ881">
            <v>0</v>
          </cell>
          <cell r="CR881">
            <v>0</v>
          </cell>
          <cell r="CS881">
            <v>0</v>
          </cell>
          <cell r="CT881">
            <v>0</v>
          </cell>
          <cell r="CU881">
            <v>0</v>
          </cell>
          <cell r="CV881">
            <v>0</v>
          </cell>
          <cell r="CW881">
            <v>0</v>
          </cell>
          <cell r="CX881">
            <v>0</v>
          </cell>
          <cell r="CY881">
            <v>0</v>
          </cell>
          <cell r="CZ881">
            <v>0</v>
          </cell>
          <cell r="DA881">
            <v>0</v>
          </cell>
          <cell r="DB881">
            <v>0</v>
          </cell>
          <cell r="DC881">
            <v>0</v>
          </cell>
          <cell r="DD881">
            <v>0</v>
          </cell>
          <cell r="DE881">
            <v>0</v>
          </cell>
          <cell r="DF881">
            <v>0</v>
          </cell>
          <cell r="DG881">
            <v>0</v>
          </cell>
          <cell r="DH881">
            <v>0</v>
          </cell>
          <cell r="DI881">
            <v>0</v>
          </cell>
          <cell r="DJ881">
            <v>0</v>
          </cell>
          <cell r="DK881">
            <v>0</v>
          </cell>
          <cell r="DL881">
            <v>0</v>
          </cell>
          <cell r="DM881">
            <v>0</v>
          </cell>
          <cell r="DN881">
            <v>0</v>
          </cell>
          <cell r="DO881">
            <v>0</v>
          </cell>
          <cell r="DP881">
            <v>0</v>
          </cell>
          <cell r="DQ881">
            <v>0</v>
          </cell>
          <cell r="DR881">
            <v>0</v>
          </cell>
          <cell r="DS881">
            <v>0</v>
          </cell>
          <cell r="DT881">
            <v>0</v>
          </cell>
          <cell r="DU881">
            <v>0</v>
          </cell>
          <cell r="DV881">
            <v>0</v>
          </cell>
          <cell r="DW881">
            <v>0</v>
          </cell>
          <cell r="DX881">
            <v>0</v>
          </cell>
          <cell r="DY881">
            <v>0</v>
          </cell>
          <cell r="DZ881">
            <v>0</v>
          </cell>
          <cell r="EA881">
            <v>0</v>
          </cell>
          <cell r="EB881">
            <v>0</v>
          </cell>
          <cell r="EC881">
            <v>0</v>
          </cell>
          <cell r="ED881">
            <v>0</v>
          </cell>
          <cell r="EE881">
            <v>0</v>
          </cell>
        </row>
        <row r="882">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0</v>
          </cell>
          <cell r="CB882">
            <v>0</v>
          </cell>
          <cell r="CC882">
            <v>0</v>
          </cell>
          <cell r="CD882">
            <v>0</v>
          </cell>
          <cell r="CE882">
            <v>0</v>
          </cell>
          <cell r="CF882">
            <v>0</v>
          </cell>
          <cell r="CG882">
            <v>0</v>
          </cell>
          <cell r="CH882">
            <v>0</v>
          </cell>
          <cell r="CI882">
            <v>0</v>
          </cell>
          <cell r="CJ882">
            <v>0</v>
          </cell>
          <cell r="CK882">
            <v>0</v>
          </cell>
          <cell r="CL882">
            <v>0</v>
          </cell>
          <cell r="CM882">
            <v>0</v>
          </cell>
          <cell r="CN882">
            <v>0</v>
          </cell>
          <cell r="CO882">
            <v>0</v>
          </cell>
          <cell r="CP882">
            <v>0</v>
          </cell>
          <cell r="CQ882">
            <v>0</v>
          </cell>
          <cell r="CR882">
            <v>0</v>
          </cell>
          <cell r="CS882">
            <v>0</v>
          </cell>
          <cell r="CT882">
            <v>0</v>
          </cell>
          <cell r="CU882">
            <v>0</v>
          </cell>
          <cell r="CV882">
            <v>0</v>
          </cell>
          <cell r="CW882">
            <v>0</v>
          </cell>
          <cell r="CX882">
            <v>0</v>
          </cell>
          <cell r="CY882">
            <v>0</v>
          </cell>
          <cell r="CZ882">
            <v>0</v>
          </cell>
          <cell r="DA882">
            <v>0</v>
          </cell>
          <cell r="DB882">
            <v>0</v>
          </cell>
          <cell r="DC882">
            <v>0</v>
          </cell>
          <cell r="DD882">
            <v>0</v>
          </cell>
          <cell r="DE882">
            <v>0</v>
          </cell>
          <cell r="DF882">
            <v>0</v>
          </cell>
          <cell r="DG882">
            <v>0</v>
          </cell>
          <cell r="DH882">
            <v>0</v>
          </cell>
          <cell r="DI882">
            <v>0</v>
          </cell>
          <cell r="DJ882">
            <v>0</v>
          </cell>
          <cell r="DK882">
            <v>0</v>
          </cell>
          <cell r="DL882">
            <v>0</v>
          </cell>
          <cell r="DM882">
            <v>0</v>
          </cell>
          <cell r="DN882">
            <v>0</v>
          </cell>
          <cell r="DO882">
            <v>0</v>
          </cell>
          <cell r="DP882">
            <v>0</v>
          </cell>
          <cell r="DQ882">
            <v>0</v>
          </cell>
          <cell r="DR882">
            <v>0</v>
          </cell>
          <cell r="DS882">
            <v>0</v>
          </cell>
          <cell r="DT882">
            <v>0</v>
          </cell>
          <cell r="DU882">
            <v>0</v>
          </cell>
          <cell r="DV882">
            <v>0</v>
          </cell>
          <cell r="DW882">
            <v>0</v>
          </cell>
          <cell r="DX882">
            <v>0</v>
          </cell>
          <cell r="DY882">
            <v>0</v>
          </cell>
          <cell r="DZ882">
            <v>0</v>
          </cell>
          <cell r="EA882">
            <v>0</v>
          </cell>
          <cell r="EB882">
            <v>0</v>
          </cell>
          <cell r="EC882">
            <v>0</v>
          </cell>
          <cell r="ED882">
            <v>0</v>
          </cell>
          <cell r="EE882">
            <v>0</v>
          </cell>
        </row>
        <row r="883">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0</v>
          </cell>
          <cell r="CB883">
            <v>0</v>
          </cell>
          <cell r="CC883">
            <v>0</v>
          </cell>
          <cell r="CD883">
            <v>0</v>
          </cell>
          <cell r="CE883">
            <v>0</v>
          </cell>
          <cell r="CF883">
            <v>0</v>
          </cell>
          <cell r="CG883">
            <v>0</v>
          </cell>
          <cell r="CH883">
            <v>0</v>
          </cell>
          <cell r="CI883">
            <v>0</v>
          </cell>
          <cell r="CJ883">
            <v>0</v>
          </cell>
          <cell r="CK883">
            <v>0</v>
          </cell>
          <cell r="CL883">
            <v>0</v>
          </cell>
          <cell r="CM883">
            <v>0</v>
          </cell>
          <cell r="CN883">
            <v>0</v>
          </cell>
          <cell r="CO883">
            <v>0</v>
          </cell>
          <cell r="CP883">
            <v>0</v>
          </cell>
          <cell r="CQ883">
            <v>0</v>
          </cell>
          <cell r="CR883">
            <v>0</v>
          </cell>
          <cell r="CS883">
            <v>0</v>
          </cell>
          <cell r="CT883">
            <v>0</v>
          </cell>
          <cell r="CU883">
            <v>0</v>
          </cell>
          <cell r="CV883">
            <v>0</v>
          </cell>
          <cell r="CW883">
            <v>0</v>
          </cell>
          <cell r="CX883">
            <v>0</v>
          </cell>
          <cell r="CY883">
            <v>0</v>
          </cell>
          <cell r="CZ883">
            <v>0</v>
          </cell>
          <cell r="DA883">
            <v>0</v>
          </cell>
          <cell r="DB883">
            <v>0</v>
          </cell>
          <cell r="DC883">
            <v>0</v>
          </cell>
          <cell r="DD883">
            <v>0</v>
          </cell>
          <cell r="DE883">
            <v>0</v>
          </cell>
          <cell r="DF883">
            <v>0</v>
          </cell>
          <cell r="DG883">
            <v>0</v>
          </cell>
          <cell r="DH883">
            <v>0</v>
          </cell>
          <cell r="DI883">
            <v>0</v>
          </cell>
          <cell r="DJ883">
            <v>0</v>
          </cell>
          <cell r="DK883">
            <v>0</v>
          </cell>
          <cell r="DL883">
            <v>0</v>
          </cell>
          <cell r="DM883">
            <v>0</v>
          </cell>
          <cell r="DN883">
            <v>0</v>
          </cell>
          <cell r="DO883">
            <v>0</v>
          </cell>
          <cell r="DP883">
            <v>0</v>
          </cell>
          <cell r="DQ883">
            <v>0</v>
          </cell>
          <cell r="DR883">
            <v>0</v>
          </cell>
          <cell r="DS883">
            <v>0</v>
          </cell>
          <cell r="DT883">
            <v>0</v>
          </cell>
          <cell r="DU883">
            <v>0</v>
          </cell>
          <cell r="DV883">
            <v>0</v>
          </cell>
          <cell r="DW883">
            <v>0</v>
          </cell>
          <cell r="DX883">
            <v>0</v>
          </cell>
          <cell r="DY883">
            <v>0</v>
          </cell>
          <cell r="DZ883">
            <v>0</v>
          </cell>
          <cell r="EA883">
            <v>0</v>
          </cell>
          <cell r="EB883">
            <v>0</v>
          </cell>
          <cell r="EC883">
            <v>0</v>
          </cell>
          <cell r="ED883">
            <v>0</v>
          </cell>
          <cell r="EE883">
            <v>0</v>
          </cell>
        </row>
        <row r="884">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0</v>
          </cell>
          <cell r="CB884">
            <v>0</v>
          </cell>
          <cell r="CC884">
            <v>0</v>
          </cell>
          <cell r="CD884">
            <v>0</v>
          </cell>
          <cell r="CE884">
            <v>0</v>
          </cell>
          <cell r="CF884">
            <v>0</v>
          </cell>
          <cell r="CG884">
            <v>0</v>
          </cell>
          <cell r="CH884">
            <v>0</v>
          </cell>
          <cell r="CI884">
            <v>0</v>
          </cell>
          <cell r="CJ884">
            <v>0</v>
          </cell>
          <cell r="CK884">
            <v>0</v>
          </cell>
          <cell r="CL884">
            <v>0</v>
          </cell>
          <cell r="CM884">
            <v>0</v>
          </cell>
          <cell r="CN884">
            <v>0</v>
          </cell>
          <cell r="CO884">
            <v>0</v>
          </cell>
          <cell r="CP884">
            <v>0</v>
          </cell>
          <cell r="CQ884">
            <v>0</v>
          </cell>
          <cell r="CR884">
            <v>0</v>
          </cell>
          <cell r="CS884">
            <v>0</v>
          </cell>
          <cell r="CT884">
            <v>0</v>
          </cell>
          <cell r="CU884">
            <v>0</v>
          </cell>
          <cell r="CV884">
            <v>0</v>
          </cell>
          <cell r="CW884">
            <v>0</v>
          </cell>
          <cell r="CX884">
            <v>0</v>
          </cell>
          <cell r="CY884">
            <v>0</v>
          </cell>
          <cell r="CZ884">
            <v>0</v>
          </cell>
          <cell r="DA884">
            <v>0</v>
          </cell>
          <cell r="DB884">
            <v>0</v>
          </cell>
          <cell r="DC884">
            <v>0</v>
          </cell>
          <cell r="DD884">
            <v>0</v>
          </cell>
          <cell r="DE884">
            <v>0</v>
          </cell>
          <cell r="DF884">
            <v>0</v>
          </cell>
          <cell r="DG884">
            <v>0</v>
          </cell>
          <cell r="DH884">
            <v>0</v>
          </cell>
          <cell r="DI884">
            <v>0</v>
          </cell>
          <cell r="DJ884">
            <v>0</v>
          </cell>
          <cell r="DK884">
            <v>0</v>
          </cell>
          <cell r="DL884">
            <v>0</v>
          </cell>
          <cell r="DM884">
            <v>0</v>
          </cell>
          <cell r="DN884">
            <v>0</v>
          </cell>
          <cell r="DO884">
            <v>0</v>
          </cell>
          <cell r="DP884">
            <v>0</v>
          </cell>
          <cell r="DQ884">
            <v>0</v>
          </cell>
          <cell r="DR884">
            <v>0</v>
          </cell>
          <cell r="DS884">
            <v>0</v>
          </cell>
          <cell r="DT884">
            <v>0</v>
          </cell>
          <cell r="DU884">
            <v>0</v>
          </cell>
          <cell r="DV884">
            <v>0</v>
          </cell>
          <cell r="DW884">
            <v>0</v>
          </cell>
          <cell r="DX884">
            <v>0</v>
          </cell>
          <cell r="DY884">
            <v>0</v>
          </cell>
          <cell r="DZ884">
            <v>0</v>
          </cell>
          <cell r="EA884">
            <v>0</v>
          </cell>
          <cell r="EB884">
            <v>0</v>
          </cell>
          <cell r="EC884">
            <v>0</v>
          </cell>
          <cell r="ED884">
            <v>0</v>
          </cell>
          <cell r="EE884">
            <v>0</v>
          </cell>
        </row>
        <row r="885">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0</v>
          </cell>
          <cell r="CB885">
            <v>0</v>
          </cell>
          <cell r="CC885">
            <v>0</v>
          </cell>
          <cell r="CD885">
            <v>0</v>
          </cell>
          <cell r="CE885">
            <v>0</v>
          </cell>
          <cell r="CF885">
            <v>0</v>
          </cell>
          <cell r="CG885">
            <v>0</v>
          </cell>
          <cell r="CH885">
            <v>0</v>
          </cell>
          <cell r="CI885">
            <v>0</v>
          </cell>
          <cell r="CJ885">
            <v>0</v>
          </cell>
          <cell r="CK885">
            <v>0</v>
          </cell>
          <cell r="CL885">
            <v>0</v>
          </cell>
          <cell r="CM885">
            <v>0</v>
          </cell>
          <cell r="CN885">
            <v>0</v>
          </cell>
          <cell r="CO885">
            <v>0</v>
          </cell>
          <cell r="CP885">
            <v>0</v>
          </cell>
          <cell r="CQ885">
            <v>0</v>
          </cell>
          <cell r="CR885">
            <v>0</v>
          </cell>
          <cell r="CS885">
            <v>0</v>
          </cell>
          <cell r="CT885">
            <v>0</v>
          </cell>
          <cell r="CU885">
            <v>0</v>
          </cell>
          <cell r="CV885">
            <v>0</v>
          </cell>
          <cell r="CW885">
            <v>0</v>
          </cell>
          <cell r="CX885">
            <v>0</v>
          </cell>
          <cell r="CY885">
            <v>0</v>
          </cell>
          <cell r="CZ885">
            <v>0</v>
          </cell>
          <cell r="DA885">
            <v>0</v>
          </cell>
          <cell r="DB885">
            <v>0</v>
          </cell>
          <cell r="DC885">
            <v>0</v>
          </cell>
          <cell r="DD885">
            <v>0</v>
          </cell>
          <cell r="DE885">
            <v>0</v>
          </cell>
          <cell r="DF885">
            <v>0</v>
          </cell>
          <cell r="DG885">
            <v>0</v>
          </cell>
          <cell r="DH885">
            <v>0</v>
          </cell>
          <cell r="DI885">
            <v>0</v>
          </cell>
          <cell r="DJ885">
            <v>0</v>
          </cell>
          <cell r="DK885">
            <v>0</v>
          </cell>
          <cell r="DL885">
            <v>0</v>
          </cell>
          <cell r="DM885">
            <v>0</v>
          </cell>
          <cell r="DN885">
            <v>0</v>
          </cell>
          <cell r="DO885">
            <v>0</v>
          </cell>
          <cell r="DP885">
            <v>0</v>
          </cell>
          <cell r="DQ885">
            <v>0</v>
          </cell>
          <cell r="DR885">
            <v>0</v>
          </cell>
          <cell r="DS885">
            <v>0</v>
          </cell>
          <cell r="DT885">
            <v>0</v>
          </cell>
          <cell r="DU885">
            <v>0</v>
          </cell>
          <cell r="DV885">
            <v>0</v>
          </cell>
          <cell r="DW885">
            <v>0</v>
          </cell>
          <cell r="DX885">
            <v>0</v>
          </cell>
          <cell r="DY885">
            <v>0</v>
          </cell>
          <cell r="DZ885">
            <v>0</v>
          </cell>
          <cell r="EA885">
            <v>0</v>
          </cell>
          <cell r="EB885">
            <v>0</v>
          </cell>
          <cell r="EC885">
            <v>0</v>
          </cell>
          <cell r="ED885">
            <v>0</v>
          </cell>
          <cell r="EE885">
            <v>0</v>
          </cell>
        </row>
        <row r="886">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0</v>
          </cell>
          <cell r="CB886">
            <v>0</v>
          </cell>
          <cell r="CC886">
            <v>0</v>
          </cell>
          <cell r="CD886">
            <v>0</v>
          </cell>
          <cell r="CE886">
            <v>0</v>
          </cell>
          <cell r="CF886">
            <v>0</v>
          </cell>
          <cell r="CG886">
            <v>0</v>
          </cell>
          <cell r="CH886">
            <v>0</v>
          </cell>
          <cell r="CI886">
            <v>0</v>
          </cell>
          <cell r="CJ886">
            <v>0</v>
          </cell>
          <cell r="CK886">
            <v>0</v>
          </cell>
          <cell r="CL886">
            <v>0</v>
          </cell>
          <cell r="CM886">
            <v>0</v>
          </cell>
          <cell r="CN886">
            <v>0</v>
          </cell>
          <cell r="CO886">
            <v>0</v>
          </cell>
          <cell r="CP886">
            <v>0</v>
          </cell>
          <cell r="CQ886">
            <v>0</v>
          </cell>
          <cell r="CR886">
            <v>0</v>
          </cell>
          <cell r="CS886">
            <v>0</v>
          </cell>
          <cell r="CT886">
            <v>0</v>
          </cell>
          <cell r="CU886">
            <v>0</v>
          </cell>
          <cell r="CV886">
            <v>0</v>
          </cell>
          <cell r="CW886">
            <v>0</v>
          </cell>
          <cell r="CX886">
            <v>0</v>
          </cell>
          <cell r="CY886">
            <v>0</v>
          </cell>
          <cell r="CZ886">
            <v>0</v>
          </cell>
          <cell r="DA886">
            <v>0</v>
          </cell>
          <cell r="DB886">
            <v>0</v>
          </cell>
          <cell r="DC886">
            <v>0</v>
          </cell>
          <cell r="DD886">
            <v>0</v>
          </cell>
          <cell r="DE886">
            <v>0</v>
          </cell>
          <cell r="DF886">
            <v>0</v>
          </cell>
          <cell r="DG886">
            <v>0</v>
          </cell>
          <cell r="DH886">
            <v>0</v>
          </cell>
          <cell r="DI886">
            <v>0</v>
          </cell>
          <cell r="DJ886">
            <v>0</v>
          </cell>
          <cell r="DK886">
            <v>0</v>
          </cell>
          <cell r="DL886">
            <v>0</v>
          </cell>
          <cell r="DM886">
            <v>0</v>
          </cell>
          <cell r="DN886">
            <v>0</v>
          </cell>
          <cell r="DO886">
            <v>0</v>
          </cell>
          <cell r="DP886">
            <v>0</v>
          </cell>
          <cell r="DQ886">
            <v>0</v>
          </cell>
          <cell r="DR886">
            <v>0</v>
          </cell>
          <cell r="DS886">
            <v>0</v>
          </cell>
          <cell r="DT886">
            <v>0</v>
          </cell>
          <cell r="DU886">
            <v>0</v>
          </cell>
          <cell r="DV886">
            <v>0</v>
          </cell>
          <cell r="DW886">
            <v>0</v>
          </cell>
          <cell r="DX886">
            <v>0</v>
          </cell>
          <cell r="DY886">
            <v>0</v>
          </cell>
          <cell r="DZ886">
            <v>0</v>
          </cell>
          <cell r="EA886">
            <v>0</v>
          </cell>
          <cell r="EB886">
            <v>0</v>
          </cell>
          <cell r="EC886">
            <v>0</v>
          </cell>
          <cell r="ED886">
            <v>0</v>
          </cell>
        </row>
        <row r="887">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0</v>
          </cell>
          <cell r="CB887">
            <v>0</v>
          </cell>
          <cell r="CC887">
            <v>0</v>
          </cell>
          <cell r="CD887">
            <v>0</v>
          </cell>
          <cell r="CE887">
            <v>0</v>
          </cell>
          <cell r="CF887">
            <v>0</v>
          </cell>
          <cell r="CG887">
            <v>0</v>
          </cell>
          <cell r="CH887">
            <v>0</v>
          </cell>
          <cell r="CI887">
            <v>0</v>
          </cell>
          <cell r="CJ887">
            <v>0</v>
          </cell>
          <cell r="CK887">
            <v>0</v>
          </cell>
          <cell r="CL887">
            <v>0</v>
          </cell>
          <cell r="CM887">
            <v>0</v>
          </cell>
          <cell r="CN887">
            <v>0</v>
          </cell>
          <cell r="CO887">
            <v>0</v>
          </cell>
          <cell r="CP887">
            <v>0</v>
          </cell>
          <cell r="CQ887">
            <v>0</v>
          </cell>
          <cell r="CR887">
            <v>0</v>
          </cell>
          <cell r="CS887">
            <v>0</v>
          </cell>
          <cell r="CT887">
            <v>0</v>
          </cell>
          <cell r="CU887">
            <v>0</v>
          </cell>
          <cell r="CV887">
            <v>0</v>
          </cell>
          <cell r="CW887">
            <v>0</v>
          </cell>
          <cell r="CX887">
            <v>0</v>
          </cell>
          <cell r="CY887">
            <v>0</v>
          </cell>
          <cell r="CZ887">
            <v>0</v>
          </cell>
          <cell r="DA887">
            <v>0</v>
          </cell>
          <cell r="DB887">
            <v>0</v>
          </cell>
          <cell r="DC887">
            <v>0</v>
          </cell>
          <cell r="DD887">
            <v>0</v>
          </cell>
          <cell r="DE887">
            <v>0</v>
          </cell>
          <cell r="DF887">
            <v>0</v>
          </cell>
          <cell r="DG887">
            <v>0</v>
          </cell>
          <cell r="DH887">
            <v>0</v>
          </cell>
          <cell r="DI887">
            <v>0</v>
          </cell>
          <cell r="DJ887">
            <v>0</v>
          </cell>
          <cell r="DK887">
            <v>0</v>
          </cell>
          <cell r="DL887">
            <v>0</v>
          </cell>
          <cell r="DM887">
            <v>0</v>
          </cell>
          <cell r="DN887">
            <v>0</v>
          </cell>
          <cell r="DO887">
            <v>0</v>
          </cell>
          <cell r="DP887">
            <v>0</v>
          </cell>
          <cell r="DQ887">
            <v>0</v>
          </cell>
          <cell r="DR887">
            <v>0</v>
          </cell>
          <cell r="DS887">
            <v>0</v>
          </cell>
          <cell r="DT887">
            <v>0</v>
          </cell>
          <cell r="DU887">
            <v>0</v>
          </cell>
          <cell r="DV887">
            <v>0</v>
          </cell>
          <cell r="DW887">
            <v>0</v>
          </cell>
          <cell r="DX887">
            <v>0</v>
          </cell>
          <cell r="DY887">
            <v>0</v>
          </cell>
          <cell r="DZ887">
            <v>0</v>
          </cell>
          <cell r="EA887">
            <v>0</v>
          </cell>
          <cell r="EB887">
            <v>0</v>
          </cell>
          <cell r="EC887">
            <v>0</v>
          </cell>
          <cell r="ED887">
            <v>0</v>
          </cell>
          <cell r="EE887">
            <v>0</v>
          </cell>
        </row>
        <row r="888">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0</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0</v>
          </cell>
          <cell r="CB888">
            <v>0</v>
          </cell>
          <cell r="CC888">
            <v>0</v>
          </cell>
          <cell r="CD888">
            <v>0</v>
          </cell>
          <cell r="CE888">
            <v>0</v>
          </cell>
          <cell r="CF888">
            <v>0</v>
          </cell>
          <cell r="CG888">
            <v>0</v>
          </cell>
          <cell r="CH888">
            <v>0</v>
          </cell>
          <cell r="CI888">
            <v>0</v>
          </cell>
          <cell r="CJ888">
            <v>0</v>
          </cell>
          <cell r="CK888">
            <v>0</v>
          </cell>
          <cell r="CL888">
            <v>0</v>
          </cell>
          <cell r="CM888">
            <v>0</v>
          </cell>
          <cell r="CN888">
            <v>0</v>
          </cell>
          <cell r="CO888">
            <v>0</v>
          </cell>
          <cell r="CP888">
            <v>0</v>
          </cell>
          <cell r="CQ888">
            <v>0</v>
          </cell>
          <cell r="CR888">
            <v>0</v>
          </cell>
          <cell r="CS888">
            <v>0</v>
          </cell>
          <cell r="CT888">
            <v>0</v>
          </cell>
          <cell r="CU888">
            <v>0</v>
          </cell>
          <cell r="CV888">
            <v>0</v>
          </cell>
          <cell r="CW888">
            <v>0</v>
          </cell>
          <cell r="CX888">
            <v>0</v>
          </cell>
          <cell r="CY888">
            <v>0</v>
          </cell>
          <cell r="CZ888">
            <v>0</v>
          </cell>
          <cell r="DA888">
            <v>0</v>
          </cell>
          <cell r="DB888">
            <v>0</v>
          </cell>
          <cell r="DC888">
            <v>0</v>
          </cell>
          <cell r="DD888">
            <v>0</v>
          </cell>
          <cell r="DE888">
            <v>0</v>
          </cell>
          <cell r="DF888">
            <v>0</v>
          </cell>
          <cell r="DG888">
            <v>0</v>
          </cell>
          <cell r="DH888">
            <v>0</v>
          </cell>
          <cell r="DI888">
            <v>0</v>
          </cell>
          <cell r="DJ888">
            <v>0</v>
          </cell>
          <cell r="DK888">
            <v>0</v>
          </cell>
          <cell r="DL888">
            <v>0</v>
          </cell>
          <cell r="DM888">
            <v>0</v>
          </cell>
          <cell r="DN888">
            <v>0</v>
          </cell>
          <cell r="DO888">
            <v>0</v>
          </cell>
          <cell r="DP888">
            <v>0</v>
          </cell>
          <cell r="DQ888">
            <v>0</v>
          </cell>
          <cell r="DR888">
            <v>0</v>
          </cell>
          <cell r="DS888">
            <v>0</v>
          </cell>
          <cell r="DT888">
            <v>0</v>
          </cell>
          <cell r="DU888">
            <v>0</v>
          </cell>
          <cell r="DV888">
            <v>0</v>
          </cell>
          <cell r="DW888">
            <v>0</v>
          </cell>
          <cell r="DX888">
            <v>0</v>
          </cell>
          <cell r="DY888">
            <v>0</v>
          </cell>
          <cell r="DZ888">
            <v>0</v>
          </cell>
          <cell r="EA888">
            <v>0</v>
          </cell>
          <cell r="EB888">
            <v>0</v>
          </cell>
          <cell r="EC888">
            <v>0</v>
          </cell>
          <cell r="ED888">
            <v>0</v>
          </cell>
        </row>
        <row r="889">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0</v>
          </cell>
          <cell r="CB889">
            <v>0</v>
          </cell>
          <cell r="CC889">
            <v>0</v>
          </cell>
          <cell r="CD889">
            <v>0</v>
          </cell>
          <cell r="CE889">
            <v>0</v>
          </cell>
          <cell r="CF889">
            <v>0</v>
          </cell>
          <cell r="CG889">
            <v>0</v>
          </cell>
          <cell r="CH889">
            <v>0</v>
          </cell>
          <cell r="CI889">
            <v>0</v>
          </cell>
          <cell r="CJ889">
            <v>0</v>
          </cell>
          <cell r="CK889">
            <v>0</v>
          </cell>
          <cell r="CL889">
            <v>0</v>
          </cell>
          <cell r="CM889">
            <v>0</v>
          </cell>
          <cell r="CN889">
            <v>0</v>
          </cell>
          <cell r="CO889">
            <v>0</v>
          </cell>
          <cell r="CP889">
            <v>0</v>
          </cell>
          <cell r="CQ889">
            <v>0</v>
          </cell>
          <cell r="CR889">
            <v>0</v>
          </cell>
          <cell r="CS889">
            <v>0</v>
          </cell>
          <cell r="CT889">
            <v>0</v>
          </cell>
          <cell r="CU889">
            <v>0</v>
          </cell>
          <cell r="CV889">
            <v>0</v>
          </cell>
          <cell r="CW889">
            <v>0</v>
          </cell>
          <cell r="CX889">
            <v>0</v>
          </cell>
          <cell r="CY889">
            <v>0</v>
          </cell>
          <cell r="CZ889">
            <v>0</v>
          </cell>
          <cell r="DA889">
            <v>0</v>
          </cell>
          <cell r="DB889">
            <v>0</v>
          </cell>
          <cell r="DC889">
            <v>0</v>
          </cell>
          <cell r="DD889">
            <v>0</v>
          </cell>
          <cell r="DE889">
            <v>0</v>
          </cell>
          <cell r="DF889">
            <v>0</v>
          </cell>
          <cell r="DG889">
            <v>0</v>
          </cell>
          <cell r="DH889">
            <v>0</v>
          </cell>
          <cell r="DI889">
            <v>0</v>
          </cell>
          <cell r="DJ889">
            <v>0</v>
          </cell>
          <cell r="DK889">
            <v>0</v>
          </cell>
          <cell r="DL889">
            <v>0</v>
          </cell>
          <cell r="DM889">
            <v>0</v>
          </cell>
          <cell r="DN889">
            <v>0</v>
          </cell>
          <cell r="DO889">
            <v>0</v>
          </cell>
          <cell r="DP889">
            <v>0</v>
          </cell>
          <cell r="DQ889">
            <v>0</v>
          </cell>
          <cell r="DR889">
            <v>0</v>
          </cell>
          <cell r="DS889">
            <v>0</v>
          </cell>
          <cell r="DT889">
            <v>0</v>
          </cell>
          <cell r="DU889">
            <v>0</v>
          </cell>
          <cell r="DV889">
            <v>0</v>
          </cell>
          <cell r="DW889">
            <v>0</v>
          </cell>
          <cell r="DX889">
            <v>0</v>
          </cell>
          <cell r="DY889">
            <v>0</v>
          </cell>
          <cell r="DZ889">
            <v>0</v>
          </cell>
          <cell r="EA889">
            <v>0</v>
          </cell>
          <cell r="EB889">
            <v>0</v>
          </cell>
          <cell r="EC889">
            <v>0</v>
          </cell>
          <cell r="ED889">
            <v>0</v>
          </cell>
        </row>
        <row r="890">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0</v>
          </cell>
          <cell r="CB890">
            <v>0</v>
          </cell>
          <cell r="CC890">
            <v>0</v>
          </cell>
          <cell r="CD890">
            <v>0</v>
          </cell>
          <cell r="CE890">
            <v>0</v>
          </cell>
          <cell r="CF890">
            <v>0</v>
          </cell>
          <cell r="CG890">
            <v>0</v>
          </cell>
          <cell r="CH890">
            <v>0</v>
          </cell>
          <cell r="CI890">
            <v>0</v>
          </cell>
          <cell r="CJ890">
            <v>0</v>
          </cell>
          <cell r="CK890">
            <v>0</v>
          </cell>
          <cell r="CL890">
            <v>0</v>
          </cell>
          <cell r="CM890">
            <v>0</v>
          </cell>
          <cell r="CN890">
            <v>0</v>
          </cell>
          <cell r="CO890">
            <v>0</v>
          </cell>
          <cell r="CP890">
            <v>0</v>
          </cell>
          <cell r="CQ890">
            <v>0</v>
          </cell>
          <cell r="CR890">
            <v>0</v>
          </cell>
          <cell r="CS890">
            <v>0</v>
          </cell>
          <cell r="CT890">
            <v>0</v>
          </cell>
          <cell r="CU890">
            <v>0</v>
          </cell>
          <cell r="CV890">
            <v>0</v>
          </cell>
          <cell r="CW890">
            <v>0</v>
          </cell>
          <cell r="CX890">
            <v>0</v>
          </cell>
          <cell r="CY890">
            <v>0</v>
          </cell>
          <cell r="CZ890">
            <v>0</v>
          </cell>
          <cell r="DA890">
            <v>0</v>
          </cell>
          <cell r="DB890">
            <v>0</v>
          </cell>
          <cell r="DC890">
            <v>0</v>
          </cell>
          <cell r="DD890">
            <v>0</v>
          </cell>
          <cell r="DE890">
            <v>0</v>
          </cell>
          <cell r="DF890">
            <v>0</v>
          </cell>
          <cell r="DG890">
            <v>0</v>
          </cell>
          <cell r="DH890">
            <v>0</v>
          </cell>
          <cell r="DI890">
            <v>0</v>
          </cell>
          <cell r="DJ890">
            <v>0</v>
          </cell>
          <cell r="DK890">
            <v>0</v>
          </cell>
          <cell r="DL890">
            <v>0</v>
          </cell>
          <cell r="DM890">
            <v>0</v>
          </cell>
          <cell r="DN890">
            <v>0</v>
          </cell>
          <cell r="DO890">
            <v>0</v>
          </cell>
          <cell r="DP890">
            <v>0</v>
          </cell>
          <cell r="DQ890">
            <v>0</v>
          </cell>
          <cell r="DR890">
            <v>0</v>
          </cell>
          <cell r="DS890">
            <v>0</v>
          </cell>
          <cell r="DT890">
            <v>0</v>
          </cell>
          <cell r="DU890">
            <v>0</v>
          </cell>
          <cell r="DV890">
            <v>0</v>
          </cell>
          <cell r="DW890">
            <v>0</v>
          </cell>
          <cell r="DX890">
            <v>0</v>
          </cell>
          <cell r="DY890">
            <v>0</v>
          </cell>
          <cell r="DZ890">
            <v>0</v>
          </cell>
          <cell r="EA890">
            <v>0</v>
          </cell>
          <cell r="EB890">
            <v>0</v>
          </cell>
          <cell r="EC890">
            <v>0</v>
          </cell>
          <cell r="ED890">
            <v>0</v>
          </cell>
          <cell r="EE890">
            <v>0</v>
          </cell>
        </row>
        <row r="891">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0</v>
          </cell>
          <cell r="CB891">
            <v>0</v>
          </cell>
          <cell r="CC891">
            <v>0</v>
          </cell>
          <cell r="CD891">
            <v>0</v>
          </cell>
          <cell r="CE891">
            <v>0</v>
          </cell>
          <cell r="CF891">
            <v>0</v>
          </cell>
          <cell r="CG891">
            <v>0</v>
          </cell>
          <cell r="CH891">
            <v>0</v>
          </cell>
          <cell r="CI891">
            <v>0</v>
          </cell>
          <cell r="CJ891">
            <v>0</v>
          </cell>
          <cell r="CK891">
            <v>0</v>
          </cell>
          <cell r="CL891">
            <v>0</v>
          </cell>
          <cell r="CM891">
            <v>0</v>
          </cell>
          <cell r="CN891">
            <v>0</v>
          </cell>
          <cell r="CO891">
            <v>0</v>
          </cell>
          <cell r="CP891">
            <v>0</v>
          </cell>
          <cell r="CQ891">
            <v>0</v>
          </cell>
          <cell r="CR891">
            <v>0</v>
          </cell>
          <cell r="CS891">
            <v>0</v>
          </cell>
          <cell r="CT891">
            <v>0</v>
          </cell>
          <cell r="CU891">
            <v>0</v>
          </cell>
          <cell r="CV891">
            <v>0</v>
          </cell>
          <cell r="CW891">
            <v>0</v>
          </cell>
          <cell r="CX891">
            <v>0</v>
          </cell>
          <cell r="CY891">
            <v>0</v>
          </cell>
          <cell r="CZ891">
            <v>0</v>
          </cell>
          <cell r="DA891">
            <v>0</v>
          </cell>
          <cell r="DB891">
            <v>0</v>
          </cell>
          <cell r="DC891">
            <v>0</v>
          </cell>
          <cell r="DD891">
            <v>0</v>
          </cell>
          <cell r="DE891">
            <v>0</v>
          </cell>
          <cell r="DF891">
            <v>0</v>
          </cell>
          <cell r="DG891">
            <v>0</v>
          </cell>
          <cell r="DH891">
            <v>0</v>
          </cell>
          <cell r="DI891">
            <v>0</v>
          </cell>
          <cell r="DJ891">
            <v>0</v>
          </cell>
          <cell r="DK891">
            <v>0</v>
          </cell>
          <cell r="DL891">
            <v>0</v>
          </cell>
          <cell r="DM891">
            <v>0</v>
          </cell>
          <cell r="DN891">
            <v>0</v>
          </cell>
          <cell r="DO891">
            <v>0</v>
          </cell>
          <cell r="DP891">
            <v>0</v>
          </cell>
          <cell r="DQ891">
            <v>0</v>
          </cell>
          <cell r="DR891">
            <v>0</v>
          </cell>
          <cell r="DS891">
            <v>0</v>
          </cell>
          <cell r="DT891">
            <v>0</v>
          </cell>
          <cell r="DU891">
            <v>0</v>
          </cell>
          <cell r="DV891">
            <v>0</v>
          </cell>
          <cell r="DW891">
            <v>0</v>
          </cell>
          <cell r="DX891">
            <v>0</v>
          </cell>
          <cell r="DY891">
            <v>0</v>
          </cell>
          <cell r="DZ891">
            <v>0</v>
          </cell>
          <cell r="EA891">
            <v>0</v>
          </cell>
          <cell r="EB891">
            <v>0</v>
          </cell>
          <cell r="EC891">
            <v>0</v>
          </cell>
          <cell r="ED891">
            <v>0</v>
          </cell>
          <cell r="EE891">
            <v>0</v>
          </cell>
        </row>
        <row r="892">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0</v>
          </cell>
          <cell r="CB892">
            <v>0</v>
          </cell>
          <cell r="CC892">
            <v>0</v>
          </cell>
          <cell r="CD892">
            <v>0</v>
          </cell>
          <cell r="CE892">
            <v>0</v>
          </cell>
          <cell r="CF892">
            <v>0</v>
          </cell>
          <cell r="CG892">
            <v>0</v>
          </cell>
          <cell r="CH892">
            <v>0</v>
          </cell>
          <cell r="CI892">
            <v>0</v>
          </cell>
          <cell r="CJ892">
            <v>0</v>
          </cell>
          <cell r="CK892">
            <v>0</v>
          </cell>
          <cell r="CL892">
            <v>0</v>
          </cell>
          <cell r="CM892">
            <v>0</v>
          </cell>
          <cell r="CN892">
            <v>0</v>
          </cell>
          <cell r="CO892">
            <v>0</v>
          </cell>
          <cell r="CP892">
            <v>0</v>
          </cell>
          <cell r="CQ892">
            <v>0</v>
          </cell>
          <cell r="CR892">
            <v>0</v>
          </cell>
          <cell r="CS892">
            <v>0</v>
          </cell>
          <cell r="CT892">
            <v>0</v>
          </cell>
          <cell r="CU892">
            <v>0</v>
          </cell>
          <cell r="CV892">
            <v>0</v>
          </cell>
          <cell r="CW892">
            <v>0</v>
          </cell>
          <cell r="CX892">
            <v>0</v>
          </cell>
          <cell r="CY892">
            <v>0</v>
          </cell>
          <cell r="CZ892">
            <v>0</v>
          </cell>
          <cell r="DA892">
            <v>0</v>
          </cell>
          <cell r="DB892">
            <v>0</v>
          </cell>
          <cell r="DC892">
            <v>0</v>
          </cell>
          <cell r="DD892">
            <v>0</v>
          </cell>
          <cell r="DE892">
            <v>0</v>
          </cell>
          <cell r="DF892">
            <v>0</v>
          </cell>
          <cell r="DG892">
            <v>0</v>
          </cell>
          <cell r="DH892">
            <v>0</v>
          </cell>
          <cell r="DI892">
            <v>0</v>
          </cell>
          <cell r="DJ892">
            <v>0</v>
          </cell>
          <cell r="DK892">
            <v>0</v>
          </cell>
          <cell r="DL892">
            <v>0</v>
          </cell>
          <cell r="DM892">
            <v>0</v>
          </cell>
          <cell r="DN892">
            <v>0</v>
          </cell>
          <cell r="DO892">
            <v>0</v>
          </cell>
          <cell r="DP892">
            <v>0</v>
          </cell>
          <cell r="DQ892">
            <v>0</v>
          </cell>
          <cell r="DR892">
            <v>0</v>
          </cell>
          <cell r="DS892">
            <v>0</v>
          </cell>
          <cell r="DT892">
            <v>0</v>
          </cell>
          <cell r="DU892">
            <v>0</v>
          </cell>
          <cell r="DV892">
            <v>0</v>
          </cell>
          <cell r="DW892">
            <v>0</v>
          </cell>
          <cell r="DX892">
            <v>0</v>
          </cell>
          <cell r="DY892">
            <v>0</v>
          </cell>
          <cell r="DZ892">
            <v>0</v>
          </cell>
          <cell r="EA892">
            <v>0</v>
          </cell>
          <cell r="EB892">
            <v>0</v>
          </cell>
          <cell r="EC892">
            <v>0</v>
          </cell>
          <cell r="ED892">
            <v>0</v>
          </cell>
          <cell r="EE892">
            <v>0</v>
          </cell>
        </row>
        <row r="893">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0</v>
          </cell>
          <cell r="CB893">
            <v>0</v>
          </cell>
          <cell r="CC893">
            <v>0</v>
          </cell>
          <cell r="CD893">
            <v>0</v>
          </cell>
          <cell r="CE893">
            <v>0</v>
          </cell>
          <cell r="CF893">
            <v>0</v>
          </cell>
          <cell r="CG893">
            <v>0</v>
          </cell>
          <cell r="CH893">
            <v>0</v>
          </cell>
          <cell r="CI893">
            <v>0</v>
          </cell>
          <cell r="CJ893">
            <v>0</v>
          </cell>
          <cell r="CK893">
            <v>0</v>
          </cell>
          <cell r="CL893">
            <v>0</v>
          </cell>
          <cell r="CM893">
            <v>0</v>
          </cell>
          <cell r="CN893">
            <v>0</v>
          </cell>
          <cell r="CO893">
            <v>0</v>
          </cell>
          <cell r="CP893">
            <v>0</v>
          </cell>
          <cell r="CQ893">
            <v>0</v>
          </cell>
          <cell r="CR893">
            <v>0</v>
          </cell>
          <cell r="CS893">
            <v>0</v>
          </cell>
          <cell r="CT893">
            <v>0</v>
          </cell>
          <cell r="CU893">
            <v>0</v>
          </cell>
          <cell r="CV893">
            <v>0</v>
          </cell>
          <cell r="CW893">
            <v>0</v>
          </cell>
          <cell r="CX893">
            <v>0</v>
          </cell>
          <cell r="CY893">
            <v>0</v>
          </cell>
          <cell r="CZ893">
            <v>0</v>
          </cell>
          <cell r="DA893">
            <v>0</v>
          </cell>
          <cell r="DB893">
            <v>0</v>
          </cell>
          <cell r="DC893">
            <v>0</v>
          </cell>
          <cell r="DD893">
            <v>0</v>
          </cell>
          <cell r="DE893">
            <v>0</v>
          </cell>
          <cell r="DF893">
            <v>0</v>
          </cell>
          <cell r="DG893">
            <v>0</v>
          </cell>
          <cell r="DH893">
            <v>0</v>
          </cell>
          <cell r="DI893">
            <v>0</v>
          </cell>
          <cell r="DJ893">
            <v>0</v>
          </cell>
          <cell r="DK893">
            <v>0</v>
          </cell>
          <cell r="DL893">
            <v>0</v>
          </cell>
          <cell r="DM893">
            <v>0</v>
          </cell>
          <cell r="DN893">
            <v>0</v>
          </cell>
          <cell r="DO893">
            <v>0</v>
          </cell>
          <cell r="DP893">
            <v>0</v>
          </cell>
          <cell r="DQ893">
            <v>0</v>
          </cell>
          <cell r="DR893">
            <v>0</v>
          </cell>
          <cell r="DS893">
            <v>0</v>
          </cell>
          <cell r="DT893">
            <v>0</v>
          </cell>
          <cell r="DU893">
            <v>0</v>
          </cell>
          <cell r="DV893">
            <v>0</v>
          </cell>
          <cell r="DW893">
            <v>0</v>
          </cell>
          <cell r="DX893">
            <v>0</v>
          </cell>
          <cell r="DY893">
            <v>0</v>
          </cell>
          <cell r="DZ893">
            <v>0</v>
          </cell>
          <cell r="EA893">
            <v>0</v>
          </cell>
          <cell r="EB893">
            <v>0</v>
          </cell>
          <cell r="EC893">
            <v>0</v>
          </cell>
          <cell r="ED893">
            <v>0</v>
          </cell>
          <cell r="EE893">
            <v>0</v>
          </cell>
        </row>
        <row r="894">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0</v>
          </cell>
          <cell r="CB894">
            <v>0</v>
          </cell>
          <cell r="CC894">
            <v>0</v>
          </cell>
          <cell r="CD894">
            <v>0</v>
          </cell>
          <cell r="CE894">
            <v>0</v>
          </cell>
          <cell r="CF894">
            <v>0</v>
          </cell>
          <cell r="CG894">
            <v>0</v>
          </cell>
          <cell r="CH894">
            <v>0</v>
          </cell>
          <cell r="CI894">
            <v>0</v>
          </cell>
          <cell r="CJ894">
            <v>0</v>
          </cell>
          <cell r="CK894">
            <v>0</v>
          </cell>
          <cell r="CL894">
            <v>0</v>
          </cell>
          <cell r="CM894">
            <v>0</v>
          </cell>
          <cell r="CN894">
            <v>0</v>
          </cell>
          <cell r="CO894">
            <v>0</v>
          </cell>
          <cell r="CP894">
            <v>0</v>
          </cell>
          <cell r="CQ894">
            <v>0</v>
          </cell>
          <cell r="CR894">
            <v>0</v>
          </cell>
          <cell r="CS894">
            <v>0</v>
          </cell>
          <cell r="CT894">
            <v>0</v>
          </cell>
          <cell r="CU894">
            <v>0</v>
          </cell>
          <cell r="CV894">
            <v>0</v>
          </cell>
          <cell r="CW894">
            <v>0</v>
          </cell>
          <cell r="CX894">
            <v>0</v>
          </cell>
          <cell r="CY894">
            <v>0</v>
          </cell>
          <cell r="CZ894">
            <v>0</v>
          </cell>
          <cell r="DA894">
            <v>0</v>
          </cell>
          <cell r="DB894">
            <v>0</v>
          </cell>
          <cell r="DC894">
            <v>0</v>
          </cell>
          <cell r="DD894">
            <v>0</v>
          </cell>
          <cell r="DE894">
            <v>0</v>
          </cell>
          <cell r="DF894">
            <v>0</v>
          </cell>
          <cell r="DG894">
            <v>0</v>
          </cell>
          <cell r="DH894">
            <v>0</v>
          </cell>
          <cell r="DI894">
            <v>0</v>
          </cell>
          <cell r="DJ894">
            <v>0</v>
          </cell>
          <cell r="DK894">
            <v>0</v>
          </cell>
          <cell r="DL894">
            <v>0</v>
          </cell>
          <cell r="DM894">
            <v>0</v>
          </cell>
          <cell r="DN894">
            <v>0</v>
          </cell>
          <cell r="DO894">
            <v>0</v>
          </cell>
          <cell r="DP894">
            <v>0</v>
          </cell>
          <cell r="DQ894">
            <v>0</v>
          </cell>
          <cell r="DR894">
            <v>0</v>
          </cell>
          <cell r="DS894">
            <v>0</v>
          </cell>
          <cell r="DT894">
            <v>0</v>
          </cell>
          <cell r="DU894">
            <v>0</v>
          </cell>
          <cell r="DV894">
            <v>0</v>
          </cell>
          <cell r="DW894">
            <v>0</v>
          </cell>
          <cell r="DX894">
            <v>0</v>
          </cell>
          <cell r="DY894">
            <v>0</v>
          </cell>
          <cell r="DZ894">
            <v>0</v>
          </cell>
          <cell r="EA894">
            <v>0</v>
          </cell>
          <cell r="EB894">
            <v>0</v>
          </cell>
          <cell r="EC894">
            <v>0</v>
          </cell>
          <cell r="ED894">
            <v>0</v>
          </cell>
          <cell r="EE894">
            <v>0</v>
          </cell>
        </row>
        <row r="895">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0</v>
          </cell>
          <cell r="CB895">
            <v>0</v>
          </cell>
          <cell r="CC895">
            <v>0</v>
          </cell>
          <cell r="CD895">
            <v>0</v>
          </cell>
          <cell r="CE895">
            <v>0</v>
          </cell>
          <cell r="CF895">
            <v>0</v>
          </cell>
          <cell r="CG895">
            <v>0</v>
          </cell>
          <cell r="CH895">
            <v>0</v>
          </cell>
          <cell r="CI895">
            <v>0</v>
          </cell>
          <cell r="CJ895">
            <v>0</v>
          </cell>
          <cell r="CK895">
            <v>0</v>
          </cell>
          <cell r="CL895">
            <v>0</v>
          </cell>
          <cell r="CM895">
            <v>0</v>
          </cell>
          <cell r="CN895">
            <v>0</v>
          </cell>
          <cell r="CO895">
            <v>0</v>
          </cell>
          <cell r="CP895">
            <v>0</v>
          </cell>
          <cell r="CQ895">
            <v>0</v>
          </cell>
          <cell r="CR895">
            <v>0</v>
          </cell>
          <cell r="CS895">
            <v>0</v>
          </cell>
          <cell r="CT895">
            <v>0</v>
          </cell>
          <cell r="CU895">
            <v>0</v>
          </cell>
          <cell r="CV895">
            <v>0</v>
          </cell>
          <cell r="CW895">
            <v>0</v>
          </cell>
          <cell r="CX895">
            <v>0</v>
          </cell>
          <cell r="CY895">
            <v>0</v>
          </cell>
          <cell r="CZ895">
            <v>0</v>
          </cell>
          <cell r="DA895">
            <v>0</v>
          </cell>
          <cell r="DB895">
            <v>0</v>
          </cell>
          <cell r="DC895">
            <v>0</v>
          </cell>
          <cell r="DD895">
            <v>0</v>
          </cell>
          <cell r="DE895">
            <v>0</v>
          </cell>
          <cell r="DF895">
            <v>0</v>
          </cell>
          <cell r="DG895">
            <v>0</v>
          </cell>
          <cell r="DH895">
            <v>0</v>
          </cell>
          <cell r="DI895">
            <v>0</v>
          </cell>
          <cell r="DJ895">
            <v>0</v>
          </cell>
          <cell r="DK895">
            <v>0</v>
          </cell>
          <cell r="DL895">
            <v>0</v>
          </cell>
          <cell r="DM895">
            <v>0</v>
          </cell>
          <cell r="DN895">
            <v>0</v>
          </cell>
          <cell r="DO895">
            <v>0</v>
          </cell>
          <cell r="DP895">
            <v>0</v>
          </cell>
          <cell r="DQ895">
            <v>0</v>
          </cell>
          <cell r="DR895">
            <v>0</v>
          </cell>
          <cell r="DS895">
            <v>0</v>
          </cell>
          <cell r="DT895">
            <v>0</v>
          </cell>
          <cell r="DU895">
            <v>0</v>
          </cell>
          <cell r="DV895">
            <v>0</v>
          </cell>
          <cell r="DW895">
            <v>0</v>
          </cell>
          <cell r="DX895">
            <v>0</v>
          </cell>
          <cell r="DY895">
            <v>0</v>
          </cell>
          <cell r="DZ895">
            <v>0</v>
          </cell>
          <cell r="EA895">
            <v>0</v>
          </cell>
          <cell r="EB895">
            <v>0</v>
          </cell>
          <cell r="EC895">
            <v>0</v>
          </cell>
          <cell r="ED895">
            <v>0</v>
          </cell>
          <cell r="EE895">
            <v>0</v>
          </cell>
        </row>
        <row r="896">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0</v>
          </cell>
          <cell r="CB896">
            <v>0</v>
          </cell>
          <cell r="CC896">
            <v>0</v>
          </cell>
          <cell r="CD896">
            <v>0</v>
          </cell>
          <cell r="CE896">
            <v>0</v>
          </cell>
          <cell r="CF896">
            <v>0</v>
          </cell>
          <cell r="CG896">
            <v>0</v>
          </cell>
          <cell r="CH896">
            <v>0</v>
          </cell>
          <cell r="CI896">
            <v>0</v>
          </cell>
          <cell r="CJ896">
            <v>0</v>
          </cell>
          <cell r="CK896">
            <v>0</v>
          </cell>
          <cell r="CL896">
            <v>0</v>
          </cell>
          <cell r="CM896">
            <v>0</v>
          </cell>
          <cell r="CN896">
            <v>0</v>
          </cell>
          <cell r="CO896">
            <v>0</v>
          </cell>
          <cell r="CP896">
            <v>0</v>
          </cell>
          <cell r="CQ896">
            <v>0</v>
          </cell>
          <cell r="CR896">
            <v>0</v>
          </cell>
          <cell r="CS896">
            <v>0</v>
          </cell>
          <cell r="CT896">
            <v>0</v>
          </cell>
          <cell r="CU896">
            <v>0</v>
          </cell>
          <cell r="CV896">
            <v>0</v>
          </cell>
          <cell r="CW896">
            <v>0</v>
          </cell>
          <cell r="CX896">
            <v>0</v>
          </cell>
          <cell r="CY896">
            <v>0</v>
          </cell>
          <cell r="CZ896">
            <v>0</v>
          </cell>
          <cell r="DA896">
            <v>0</v>
          </cell>
          <cell r="DB896">
            <v>0</v>
          </cell>
          <cell r="DC896">
            <v>0</v>
          </cell>
          <cell r="DD896">
            <v>0</v>
          </cell>
          <cell r="DE896">
            <v>0</v>
          </cell>
          <cell r="DF896">
            <v>0</v>
          </cell>
          <cell r="DG896">
            <v>0</v>
          </cell>
          <cell r="DH896">
            <v>0</v>
          </cell>
          <cell r="DI896">
            <v>0</v>
          </cell>
          <cell r="DJ896">
            <v>0</v>
          </cell>
          <cell r="DK896">
            <v>0</v>
          </cell>
          <cell r="DL896">
            <v>0</v>
          </cell>
          <cell r="DM896">
            <v>0</v>
          </cell>
          <cell r="DN896">
            <v>0</v>
          </cell>
          <cell r="DO896">
            <v>0</v>
          </cell>
          <cell r="DP896">
            <v>0</v>
          </cell>
          <cell r="DQ896">
            <v>0</v>
          </cell>
          <cell r="DR896">
            <v>0</v>
          </cell>
          <cell r="DS896">
            <v>0</v>
          </cell>
          <cell r="DT896">
            <v>0</v>
          </cell>
          <cell r="DU896">
            <v>0</v>
          </cell>
          <cell r="DV896">
            <v>0</v>
          </cell>
          <cell r="DW896">
            <v>0</v>
          </cell>
          <cell r="DX896">
            <v>0</v>
          </cell>
          <cell r="DY896">
            <v>0</v>
          </cell>
          <cell r="DZ896">
            <v>0</v>
          </cell>
          <cell r="EA896">
            <v>0</v>
          </cell>
          <cell r="EB896">
            <v>0</v>
          </cell>
          <cell r="EC896">
            <v>0</v>
          </cell>
          <cell r="ED896">
            <v>0</v>
          </cell>
          <cell r="EE896">
            <v>0</v>
          </cell>
        </row>
        <row r="897">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cell r="BZ897">
            <v>0</v>
          </cell>
          <cell r="CA897">
            <v>0</v>
          </cell>
          <cell r="CB897">
            <v>0</v>
          </cell>
          <cell r="CC897">
            <v>0</v>
          </cell>
          <cell r="CD897">
            <v>0</v>
          </cell>
          <cell r="CE897">
            <v>0</v>
          </cell>
          <cell r="CF897">
            <v>0</v>
          </cell>
          <cell r="CG897">
            <v>0</v>
          </cell>
          <cell r="CH897">
            <v>0</v>
          </cell>
          <cell r="CI897">
            <v>0</v>
          </cell>
          <cell r="CJ897">
            <v>0</v>
          </cell>
          <cell r="CK897">
            <v>0</v>
          </cell>
          <cell r="CL897">
            <v>0</v>
          </cell>
          <cell r="CM897">
            <v>0</v>
          </cell>
          <cell r="CN897">
            <v>0</v>
          </cell>
          <cell r="CO897">
            <v>0</v>
          </cell>
          <cell r="CP897">
            <v>0</v>
          </cell>
          <cell r="CQ897">
            <v>0</v>
          </cell>
          <cell r="CR897">
            <v>0</v>
          </cell>
          <cell r="CS897">
            <v>0</v>
          </cell>
          <cell r="CT897">
            <v>0</v>
          </cell>
          <cell r="CU897">
            <v>0</v>
          </cell>
          <cell r="CV897">
            <v>0</v>
          </cell>
          <cell r="CW897">
            <v>0</v>
          </cell>
          <cell r="CX897">
            <v>0</v>
          </cell>
          <cell r="CY897">
            <v>0</v>
          </cell>
          <cell r="CZ897">
            <v>0</v>
          </cell>
          <cell r="DA897">
            <v>0</v>
          </cell>
          <cell r="DB897">
            <v>0</v>
          </cell>
          <cell r="DC897">
            <v>0</v>
          </cell>
          <cell r="DD897">
            <v>0</v>
          </cell>
          <cell r="DE897">
            <v>0</v>
          </cell>
          <cell r="DF897">
            <v>0</v>
          </cell>
          <cell r="DG897">
            <v>0</v>
          </cell>
          <cell r="DH897">
            <v>0</v>
          </cell>
          <cell r="DI897">
            <v>0</v>
          </cell>
          <cell r="DJ897">
            <v>0</v>
          </cell>
          <cell r="DK897">
            <v>0</v>
          </cell>
          <cell r="DL897">
            <v>0</v>
          </cell>
          <cell r="DM897">
            <v>0</v>
          </cell>
          <cell r="DN897">
            <v>0</v>
          </cell>
          <cell r="DO897">
            <v>0</v>
          </cell>
          <cell r="DP897">
            <v>0</v>
          </cell>
          <cell r="DQ897">
            <v>0</v>
          </cell>
          <cell r="DR897">
            <v>0</v>
          </cell>
          <cell r="DS897">
            <v>0</v>
          </cell>
          <cell r="DT897">
            <v>0</v>
          </cell>
          <cell r="DU897">
            <v>0</v>
          </cell>
          <cell r="DV897">
            <v>0</v>
          </cell>
          <cell r="DW897">
            <v>0</v>
          </cell>
          <cell r="DX897">
            <v>0</v>
          </cell>
          <cell r="DY897">
            <v>0</v>
          </cell>
          <cell r="DZ897">
            <v>0</v>
          </cell>
          <cell r="EA897">
            <v>0</v>
          </cell>
          <cell r="EB897">
            <v>0</v>
          </cell>
          <cell r="EC897">
            <v>0</v>
          </cell>
          <cell r="ED897">
            <v>0</v>
          </cell>
        </row>
        <row r="898">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0</v>
          </cell>
          <cell r="CB898">
            <v>0</v>
          </cell>
          <cell r="CC898">
            <v>0</v>
          </cell>
          <cell r="CD898">
            <v>0</v>
          </cell>
          <cell r="CE898">
            <v>0</v>
          </cell>
          <cell r="CF898">
            <v>0</v>
          </cell>
          <cell r="CG898">
            <v>0</v>
          </cell>
          <cell r="CH898">
            <v>0</v>
          </cell>
          <cell r="CI898">
            <v>0</v>
          </cell>
          <cell r="CJ898">
            <v>0</v>
          </cell>
          <cell r="CK898">
            <v>0</v>
          </cell>
          <cell r="CL898">
            <v>0</v>
          </cell>
          <cell r="CM898">
            <v>0</v>
          </cell>
          <cell r="CN898">
            <v>0</v>
          </cell>
          <cell r="CO898">
            <v>0</v>
          </cell>
          <cell r="CP898">
            <v>0</v>
          </cell>
          <cell r="CQ898">
            <v>0</v>
          </cell>
          <cell r="CR898">
            <v>0</v>
          </cell>
          <cell r="CS898">
            <v>0</v>
          </cell>
          <cell r="CT898">
            <v>0</v>
          </cell>
          <cell r="CU898">
            <v>0</v>
          </cell>
          <cell r="CV898">
            <v>0</v>
          </cell>
          <cell r="CW898">
            <v>0</v>
          </cell>
          <cell r="CX898">
            <v>0</v>
          </cell>
          <cell r="CY898">
            <v>0</v>
          </cell>
          <cell r="CZ898">
            <v>0</v>
          </cell>
          <cell r="DA898">
            <v>0</v>
          </cell>
          <cell r="DB898">
            <v>0</v>
          </cell>
          <cell r="DC898">
            <v>0</v>
          </cell>
          <cell r="DD898">
            <v>0</v>
          </cell>
          <cell r="DE898">
            <v>0</v>
          </cell>
          <cell r="DF898">
            <v>0</v>
          </cell>
          <cell r="DG898">
            <v>0</v>
          </cell>
          <cell r="DH898">
            <v>0</v>
          </cell>
          <cell r="DI898">
            <v>0</v>
          </cell>
          <cell r="DJ898">
            <v>0</v>
          </cell>
          <cell r="DK898">
            <v>0</v>
          </cell>
          <cell r="DL898">
            <v>0</v>
          </cell>
          <cell r="DM898">
            <v>0</v>
          </cell>
          <cell r="DN898">
            <v>0</v>
          </cell>
          <cell r="DO898">
            <v>0</v>
          </cell>
          <cell r="DP898">
            <v>0</v>
          </cell>
          <cell r="DQ898">
            <v>0</v>
          </cell>
          <cell r="DR898">
            <v>0</v>
          </cell>
          <cell r="DS898">
            <v>0</v>
          </cell>
          <cell r="DT898">
            <v>0</v>
          </cell>
          <cell r="DU898">
            <v>0</v>
          </cell>
          <cell r="DV898">
            <v>0</v>
          </cell>
          <cell r="DW898">
            <v>0</v>
          </cell>
          <cell r="DX898">
            <v>0</v>
          </cell>
          <cell r="DY898">
            <v>0</v>
          </cell>
          <cell r="DZ898">
            <v>0</v>
          </cell>
          <cell r="EA898">
            <v>0</v>
          </cell>
          <cell r="EB898">
            <v>0</v>
          </cell>
          <cell r="EC898">
            <v>0</v>
          </cell>
          <cell r="ED898">
            <v>0</v>
          </cell>
          <cell r="EE898">
            <v>0</v>
          </cell>
        </row>
        <row r="899">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0</v>
          </cell>
          <cell r="CB899">
            <v>0</v>
          </cell>
          <cell r="CC899">
            <v>0</v>
          </cell>
          <cell r="CD899">
            <v>0</v>
          </cell>
          <cell r="CE899">
            <v>0</v>
          </cell>
          <cell r="CF899">
            <v>0</v>
          </cell>
          <cell r="CG899">
            <v>0</v>
          </cell>
          <cell r="CH899">
            <v>0</v>
          </cell>
          <cell r="CI899">
            <v>0</v>
          </cell>
          <cell r="CJ899">
            <v>0</v>
          </cell>
          <cell r="CK899">
            <v>0</v>
          </cell>
          <cell r="CL899">
            <v>0</v>
          </cell>
          <cell r="CM899">
            <v>0</v>
          </cell>
          <cell r="CN899">
            <v>0</v>
          </cell>
          <cell r="CO899">
            <v>0</v>
          </cell>
          <cell r="CP899">
            <v>0</v>
          </cell>
          <cell r="CQ899">
            <v>0</v>
          </cell>
          <cell r="CR899">
            <v>0</v>
          </cell>
          <cell r="CS899">
            <v>0</v>
          </cell>
          <cell r="CT899">
            <v>0</v>
          </cell>
          <cell r="CU899">
            <v>0</v>
          </cell>
          <cell r="CV899">
            <v>0</v>
          </cell>
          <cell r="CW899">
            <v>0</v>
          </cell>
          <cell r="CX899">
            <v>0</v>
          </cell>
          <cell r="CY899">
            <v>0</v>
          </cell>
          <cell r="CZ899">
            <v>0</v>
          </cell>
          <cell r="DA899">
            <v>0</v>
          </cell>
          <cell r="DB899">
            <v>0</v>
          </cell>
          <cell r="DC899">
            <v>0</v>
          </cell>
          <cell r="DD899">
            <v>0</v>
          </cell>
          <cell r="DE899">
            <v>0</v>
          </cell>
          <cell r="DF899">
            <v>0</v>
          </cell>
          <cell r="DG899">
            <v>0</v>
          </cell>
          <cell r="DH899">
            <v>0</v>
          </cell>
          <cell r="DI899">
            <v>0</v>
          </cell>
          <cell r="DJ899">
            <v>0</v>
          </cell>
          <cell r="DK899">
            <v>0</v>
          </cell>
          <cell r="DL899">
            <v>0</v>
          </cell>
          <cell r="DM899">
            <v>0</v>
          </cell>
          <cell r="DN899">
            <v>0</v>
          </cell>
          <cell r="DO899">
            <v>0</v>
          </cell>
          <cell r="DP899">
            <v>0</v>
          </cell>
          <cell r="DQ899">
            <v>0</v>
          </cell>
          <cell r="DR899">
            <v>0</v>
          </cell>
          <cell r="DS899">
            <v>0</v>
          </cell>
          <cell r="DT899">
            <v>0</v>
          </cell>
          <cell r="DU899">
            <v>0</v>
          </cell>
          <cell r="DV899">
            <v>0</v>
          </cell>
          <cell r="DW899">
            <v>0</v>
          </cell>
          <cell r="DX899">
            <v>0</v>
          </cell>
          <cell r="DY899">
            <v>0</v>
          </cell>
          <cell r="DZ899">
            <v>0</v>
          </cell>
          <cell r="EA899">
            <v>0</v>
          </cell>
          <cell r="EB899">
            <v>0</v>
          </cell>
          <cell r="EC899">
            <v>0</v>
          </cell>
          <cell r="ED899">
            <v>0</v>
          </cell>
        </row>
        <row r="900">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0</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0</v>
          </cell>
          <cell r="BZ900">
            <v>0</v>
          </cell>
          <cell r="CA900">
            <v>0</v>
          </cell>
          <cell r="CB900">
            <v>0</v>
          </cell>
          <cell r="CC900">
            <v>0</v>
          </cell>
          <cell r="CD900">
            <v>0</v>
          </cell>
          <cell r="CE900">
            <v>0</v>
          </cell>
          <cell r="CF900">
            <v>0</v>
          </cell>
          <cell r="CG900">
            <v>0</v>
          </cell>
          <cell r="CH900">
            <v>0</v>
          </cell>
          <cell r="CI900">
            <v>0</v>
          </cell>
          <cell r="CJ900">
            <v>0</v>
          </cell>
          <cell r="CK900">
            <v>0</v>
          </cell>
          <cell r="CL900">
            <v>0</v>
          </cell>
          <cell r="CM900">
            <v>0</v>
          </cell>
          <cell r="CN900">
            <v>0</v>
          </cell>
          <cell r="CO900">
            <v>0</v>
          </cell>
          <cell r="CP900">
            <v>0</v>
          </cell>
          <cell r="CQ900">
            <v>0</v>
          </cell>
          <cell r="CR900">
            <v>0</v>
          </cell>
          <cell r="CS900">
            <v>0</v>
          </cell>
          <cell r="CT900">
            <v>0</v>
          </cell>
          <cell r="CU900">
            <v>0</v>
          </cell>
          <cell r="CV900">
            <v>0</v>
          </cell>
          <cell r="CW900">
            <v>0</v>
          </cell>
          <cell r="CX900">
            <v>0</v>
          </cell>
          <cell r="CY900">
            <v>0</v>
          </cell>
          <cell r="CZ900">
            <v>0</v>
          </cell>
          <cell r="DA900">
            <v>0</v>
          </cell>
          <cell r="DB900">
            <v>0</v>
          </cell>
          <cell r="DC900">
            <v>0</v>
          </cell>
          <cell r="DD900">
            <v>0</v>
          </cell>
          <cell r="DE900">
            <v>0</v>
          </cell>
          <cell r="DF900">
            <v>0</v>
          </cell>
          <cell r="DG900">
            <v>0</v>
          </cell>
          <cell r="DH900">
            <v>0</v>
          </cell>
          <cell r="DI900">
            <v>0</v>
          </cell>
          <cell r="DJ900">
            <v>0</v>
          </cell>
          <cell r="DK900">
            <v>0</v>
          </cell>
          <cell r="DL900">
            <v>0</v>
          </cell>
          <cell r="DM900">
            <v>0</v>
          </cell>
          <cell r="DN900">
            <v>0</v>
          </cell>
          <cell r="DO900">
            <v>0</v>
          </cell>
          <cell r="DP900">
            <v>0</v>
          </cell>
          <cell r="DQ900">
            <v>0</v>
          </cell>
          <cell r="DR900">
            <v>0</v>
          </cell>
          <cell r="DS900">
            <v>0</v>
          </cell>
          <cell r="DT900">
            <v>0</v>
          </cell>
          <cell r="DU900">
            <v>0</v>
          </cell>
          <cell r="DV900">
            <v>0</v>
          </cell>
          <cell r="DW900">
            <v>0</v>
          </cell>
          <cell r="DX900">
            <v>0</v>
          </cell>
          <cell r="DY900">
            <v>0</v>
          </cell>
          <cell r="DZ900">
            <v>0</v>
          </cell>
          <cell r="EA900">
            <v>0</v>
          </cell>
          <cell r="EB900">
            <v>0</v>
          </cell>
          <cell r="EC900">
            <v>0</v>
          </cell>
          <cell r="ED900">
            <v>0</v>
          </cell>
        </row>
        <row r="901">
          <cell r="F901">
            <v>0</v>
          </cell>
          <cell r="G901">
            <v>0</v>
          </cell>
          <cell r="H901">
            <v>0</v>
          </cell>
          <cell r="I901">
            <v>0</v>
          </cell>
          <cell r="J901">
            <v>0</v>
          </cell>
          <cell r="K901">
            <v>0</v>
          </cell>
          <cell r="L901">
            <v>0</v>
          </cell>
          <cell r="M901">
            <v>-0.01</v>
          </cell>
          <cell r="N901">
            <v>0</v>
          </cell>
          <cell r="O901">
            <v>0</v>
          </cell>
          <cell r="P901">
            <v>0</v>
          </cell>
          <cell r="Q901">
            <v>0</v>
          </cell>
          <cell r="R901">
            <v>0</v>
          </cell>
          <cell r="S901">
            <v>0</v>
          </cell>
          <cell r="T901">
            <v>0</v>
          </cell>
          <cell r="U901">
            <v>0</v>
          </cell>
          <cell r="V901">
            <v>0</v>
          </cell>
          <cell r="W901">
            <v>0</v>
          </cell>
          <cell r="X901">
            <v>-0.02</v>
          </cell>
          <cell r="Y901">
            <v>0</v>
          </cell>
          <cell r="Z901">
            <v>-0.01</v>
          </cell>
          <cell r="AA901">
            <v>-0.01</v>
          </cell>
          <cell r="AB901">
            <v>0</v>
          </cell>
          <cell r="AC901">
            <v>0</v>
          </cell>
          <cell r="AD901">
            <v>0</v>
          </cell>
          <cell r="AE901">
            <v>0</v>
          </cell>
          <cell r="AF901">
            <v>0</v>
          </cell>
          <cell r="AG901">
            <v>0</v>
          </cell>
          <cell r="AH901">
            <v>0</v>
          </cell>
          <cell r="AI901">
            <v>0</v>
          </cell>
          <cell r="AJ901">
            <v>0</v>
          </cell>
          <cell r="AK901">
            <v>-0.01</v>
          </cell>
          <cell r="AL901">
            <v>0</v>
          </cell>
          <cell r="AM901">
            <v>-0.01</v>
          </cell>
          <cell r="AN901">
            <v>0</v>
          </cell>
          <cell r="AO901">
            <v>0</v>
          </cell>
          <cell r="AP901">
            <v>0</v>
          </cell>
          <cell r="AQ901">
            <v>0</v>
          </cell>
          <cell r="AR901">
            <v>0</v>
          </cell>
          <cell r="AS901">
            <v>0</v>
          </cell>
          <cell r="AT901">
            <v>0</v>
          </cell>
          <cell r="AU901">
            <v>0</v>
          </cell>
          <cell r="AV901">
            <v>0</v>
          </cell>
          <cell r="AW901">
            <v>0</v>
          </cell>
          <cell r="AX901">
            <v>-0.01</v>
          </cell>
          <cell r="AY901">
            <v>0</v>
          </cell>
          <cell r="AZ901">
            <v>-0.01</v>
          </cell>
          <cell r="BA901">
            <v>0</v>
          </cell>
          <cell r="BB901">
            <v>0</v>
          </cell>
          <cell r="BC901">
            <v>0</v>
          </cell>
          <cell r="BD901">
            <v>0</v>
          </cell>
          <cell r="BE901">
            <v>0</v>
          </cell>
          <cell r="BF901">
            <v>0</v>
          </cell>
          <cell r="BG901">
            <v>0</v>
          </cell>
          <cell r="BH901">
            <v>0</v>
          </cell>
          <cell r="BI901">
            <v>0</v>
          </cell>
          <cell r="BJ901">
            <v>0</v>
          </cell>
          <cell r="BK901">
            <v>-0.01</v>
          </cell>
          <cell r="BL901">
            <v>0</v>
          </cell>
          <cell r="BM901">
            <v>0</v>
          </cell>
          <cell r="BN901">
            <v>0</v>
          </cell>
          <cell r="BO901">
            <v>0</v>
          </cell>
          <cell r="BP901">
            <v>0</v>
          </cell>
          <cell r="BQ901">
            <v>0</v>
          </cell>
          <cell r="BR901">
            <v>0</v>
          </cell>
          <cell r="BS901">
            <v>0</v>
          </cell>
          <cell r="BT901">
            <v>0</v>
          </cell>
          <cell r="BU901">
            <v>0</v>
          </cell>
          <cell r="BV901">
            <v>0</v>
          </cell>
          <cell r="BW901">
            <v>0</v>
          </cell>
          <cell r="BX901">
            <v>-0.01</v>
          </cell>
          <cell r="BY901">
            <v>0</v>
          </cell>
          <cell r="BZ901">
            <v>0</v>
          </cell>
          <cell r="CA901">
            <v>0</v>
          </cell>
          <cell r="CB901">
            <v>0</v>
          </cell>
          <cell r="CC901">
            <v>0</v>
          </cell>
          <cell r="CD901">
            <v>0</v>
          </cell>
          <cell r="CE901">
            <v>0</v>
          </cell>
          <cell r="CF901">
            <v>0</v>
          </cell>
          <cell r="CG901">
            <v>0</v>
          </cell>
          <cell r="CH901">
            <v>0</v>
          </cell>
          <cell r="CI901">
            <v>0</v>
          </cell>
          <cell r="CJ901">
            <v>0</v>
          </cell>
          <cell r="CK901">
            <v>-0.01</v>
          </cell>
          <cell r="CL901">
            <v>0</v>
          </cell>
          <cell r="CM901">
            <v>0</v>
          </cell>
          <cell r="CN901">
            <v>0</v>
          </cell>
          <cell r="CO901">
            <v>0</v>
          </cell>
          <cell r="CP901">
            <v>0</v>
          </cell>
          <cell r="CQ901">
            <v>0</v>
          </cell>
          <cell r="CR901">
            <v>0</v>
          </cell>
          <cell r="CS901">
            <v>0</v>
          </cell>
          <cell r="CT901">
            <v>0</v>
          </cell>
          <cell r="CU901">
            <v>0</v>
          </cell>
          <cell r="CV901">
            <v>0</v>
          </cell>
          <cell r="CW901">
            <v>0</v>
          </cell>
          <cell r="CX901">
            <v>-0.01</v>
          </cell>
          <cell r="CY901">
            <v>0</v>
          </cell>
          <cell r="CZ901">
            <v>-0.01</v>
          </cell>
          <cell r="DA901">
            <v>0</v>
          </cell>
          <cell r="DB901">
            <v>0</v>
          </cell>
          <cell r="DC901">
            <v>0</v>
          </cell>
          <cell r="DD901">
            <v>0</v>
          </cell>
          <cell r="DE901">
            <v>0</v>
          </cell>
          <cell r="DF901">
            <v>0</v>
          </cell>
          <cell r="DG901">
            <v>0</v>
          </cell>
          <cell r="DH901">
            <v>0</v>
          </cell>
          <cell r="DI901">
            <v>0</v>
          </cell>
          <cell r="DJ901">
            <v>0</v>
          </cell>
          <cell r="DK901">
            <v>-0.01</v>
          </cell>
          <cell r="DL901">
            <v>0</v>
          </cell>
          <cell r="DM901">
            <v>-0.01</v>
          </cell>
          <cell r="DN901">
            <v>0</v>
          </cell>
          <cell r="DO901">
            <v>0</v>
          </cell>
          <cell r="DP901">
            <v>0</v>
          </cell>
          <cell r="DQ901">
            <v>0</v>
          </cell>
          <cell r="DR901">
            <v>0</v>
          </cell>
          <cell r="DS901">
            <v>0</v>
          </cell>
          <cell r="DT901">
            <v>0</v>
          </cell>
          <cell r="DU901">
            <v>0</v>
          </cell>
          <cell r="DV901">
            <v>-0.01</v>
          </cell>
          <cell r="DW901">
            <v>-0.01</v>
          </cell>
          <cell r="DX901">
            <v>-0.02</v>
          </cell>
          <cell r="DY901">
            <v>0</v>
          </cell>
          <cell r="DZ901">
            <v>0</v>
          </cell>
          <cell r="EA901">
            <v>0</v>
          </cell>
          <cell r="EB901">
            <v>0</v>
          </cell>
          <cell r="EC901">
            <v>0</v>
          </cell>
          <cell r="ED901">
            <v>0</v>
          </cell>
          <cell r="EE901">
            <v>0</v>
          </cell>
        </row>
        <row r="902">
          <cell r="F902">
            <v>0</v>
          </cell>
          <cell r="G902">
            <v>0</v>
          </cell>
          <cell r="H902">
            <v>0</v>
          </cell>
          <cell r="I902">
            <v>0</v>
          </cell>
          <cell r="J902">
            <v>-0.01</v>
          </cell>
          <cell r="K902">
            <v>0</v>
          </cell>
          <cell r="L902">
            <v>-0.01</v>
          </cell>
          <cell r="M902">
            <v>0</v>
          </cell>
          <cell r="N902">
            <v>-0.01</v>
          </cell>
          <cell r="O902">
            <v>0</v>
          </cell>
          <cell r="P902">
            <v>0</v>
          </cell>
          <cell r="Q902">
            <v>0</v>
          </cell>
          <cell r="R902">
            <v>0</v>
          </cell>
          <cell r="S902">
            <v>0</v>
          </cell>
          <cell r="T902">
            <v>0</v>
          </cell>
          <cell r="U902">
            <v>0</v>
          </cell>
          <cell r="V902">
            <v>0</v>
          </cell>
          <cell r="W902">
            <v>0</v>
          </cell>
          <cell r="X902">
            <v>-0.01</v>
          </cell>
          <cell r="Y902">
            <v>-0.02</v>
          </cell>
          <cell r="Z902">
            <v>0</v>
          </cell>
          <cell r="AA902">
            <v>-0.01</v>
          </cell>
          <cell r="AB902">
            <v>0</v>
          </cell>
          <cell r="AC902">
            <v>0</v>
          </cell>
          <cell r="AD902">
            <v>-0.01</v>
          </cell>
          <cell r="AE902">
            <v>0</v>
          </cell>
          <cell r="AF902">
            <v>0</v>
          </cell>
          <cell r="AG902">
            <v>-0.01</v>
          </cell>
          <cell r="AH902">
            <v>0</v>
          </cell>
          <cell r="AI902">
            <v>0</v>
          </cell>
          <cell r="AJ902">
            <v>0</v>
          </cell>
          <cell r="AK902">
            <v>-0.01</v>
          </cell>
          <cell r="AL902">
            <v>-0.02</v>
          </cell>
          <cell r="AM902">
            <v>0</v>
          </cell>
          <cell r="AN902">
            <v>0</v>
          </cell>
          <cell r="AO902">
            <v>0</v>
          </cell>
          <cell r="AP902">
            <v>0</v>
          </cell>
          <cell r="AQ902">
            <v>-0.02</v>
          </cell>
          <cell r="AR902">
            <v>-0.01</v>
          </cell>
          <cell r="AS902">
            <v>0</v>
          </cell>
          <cell r="AT902">
            <v>-0.01</v>
          </cell>
          <cell r="AU902">
            <v>0</v>
          </cell>
          <cell r="AV902">
            <v>0</v>
          </cell>
          <cell r="AW902">
            <v>-0.01</v>
          </cell>
          <cell r="AX902">
            <v>-0.01</v>
          </cell>
          <cell r="AY902">
            <v>-0.02</v>
          </cell>
          <cell r="AZ902">
            <v>-0.01</v>
          </cell>
          <cell r="BA902">
            <v>-0.02</v>
          </cell>
          <cell r="BB902">
            <v>-0.01</v>
          </cell>
          <cell r="BC902">
            <v>-0.01</v>
          </cell>
          <cell r="BD902">
            <v>0.01</v>
          </cell>
          <cell r="BE902">
            <v>-0.01</v>
          </cell>
          <cell r="BF902">
            <v>0</v>
          </cell>
          <cell r="BG902">
            <v>-0.01</v>
          </cell>
          <cell r="BH902">
            <v>0</v>
          </cell>
          <cell r="BI902">
            <v>0</v>
          </cell>
          <cell r="BJ902">
            <v>-0.01</v>
          </cell>
          <cell r="BK902">
            <v>-0.03</v>
          </cell>
          <cell r="BL902">
            <v>-0.01</v>
          </cell>
          <cell r="BM902">
            <v>-0.02</v>
          </cell>
          <cell r="BN902">
            <v>-0.02</v>
          </cell>
          <cell r="BO902">
            <v>0</v>
          </cell>
          <cell r="BP902">
            <v>-0.01</v>
          </cell>
          <cell r="BQ902">
            <v>0.02</v>
          </cell>
          <cell r="BR902">
            <v>-0.01</v>
          </cell>
          <cell r="BS902">
            <v>0</v>
          </cell>
          <cell r="BT902">
            <v>0</v>
          </cell>
          <cell r="BU902">
            <v>0</v>
          </cell>
          <cell r="BV902">
            <v>0</v>
          </cell>
          <cell r="BW902">
            <v>0</v>
          </cell>
          <cell r="BX902">
            <v>-0.01</v>
          </cell>
          <cell r="BY902">
            <v>-0.04</v>
          </cell>
          <cell r="BZ902">
            <v>0.01</v>
          </cell>
          <cell r="CA902">
            <v>-0.01</v>
          </cell>
          <cell r="CB902">
            <v>0</v>
          </cell>
          <cell r="CC902">
            <v>0</v>
          </cell>
          <cell r="CD902">
            <v>-0.03</v>
          </cell>
          <cell r="CE902">
            <v>-0.01</v>
          </cell>
          <cell r="CF902">
            <v>0</v>
          </cell>
          <cell r="CG902">
            <v>0</v>
          </cell>
          <cell r="CH902">
            <v>0</v>
          </cell>
          <cell r="CI902">
            <v>-0.01</v>
          </cell>
          <cell r="CJ902">
            <v>-0.01</v>
          </cell>
          <cell r="CK902">
            <v>-0.02</v>
          </cell>
          <cell r="CL902">
            <v>-0.02</v>
          </cell>
          <cell r="CM902">
            <v>-0.01</v>
          </cell>
          <cell r="CN902">
            <v>-0.02</v>
          </cell>
          <cell r="CO902">
            <v>0</v>
          </cell>
          <cell r="CP902">
            <v>0</v>
          </cell>
          <cell r="CQ902">
            <v>-0.01</v>
          </cell>
          <cell r="CR902">
            <v>-0.01</v>
          </cell>
          <cell r="CS902">
            <v>0</v>
          </cell>
          <cell r="CT902">
            <v>-0.01</v>
          </cell>
          <cell r="CU902">
            <v>0</v>
          </cell>
          <cell r="CV902">
            <v>-0.01</v>
          </cell>
          <cell r="CW902">
            <v>-0.01</v>
          </cell>
          <cell r="CX902">
            <v>-0.01</v>
          </cell>
          <cell r="CY902">
            <v>-0.03</v>
          </cell>
          <cell r="CZ902">
            <v>-0.02</v>
          </cell>
          <cell r="DA902">
            <v>-0.02</v>
          </cell>
          <cell r="DB902">
            <v>0</v>
          </cell>
          <cell r="DC902">
            <v>0</v>
          </cell>
          <cell r="DD902">
            <v>0</v>
          </cell>
          <cell r="DE902">
            <v>-0.01</v>
          </cell>
          <cell r="DF902">
            <v>0</v>
          </cell>
          <cell r="DG902">
            <v>-0.01</v>
          </cell>
          <cell r="DH902">
            <v>0</v>
          </cell>
          <cell r="DI902">
            <v>0</v>
          </cell>
          <cell r="DJ902">
            <v>0</v>
          </cell>
          <cell r="DK902">
            <v>-0.02</v>
          </cell>
          <cell r="DL902">
            <v>-0.03</v>
          </cell>
          <cell r="DM902">
            <v>-0.01</v>
          </cell>
          <cell r="DN902">
            <v>-0.01</v>
          </cell>
          <cell r="DO902">
            <v>-0.01</v>
          </cell>
          <cell r="DP902">
            <v>0</v>
          </cell>
          <cell r="DQ902">
            <v>0.01</v>
          </cell>
          <cell r="DR902">
            <v>-0.02</v>
          </cell>
          <cell r="DS902">
            <v>0</v>
          </cell>
          <cell r="DT902">
            <v>-0.01</v>
          </cell>
          <cell r="DU902">
            <v>-0.01</v>
          </cell>
          <cell r="DV902">
            <v>-0.02</v>
          </cell>
          <cell r="DW902">
            <v>-0.02</v>
          </cell>
          <cell r="DX902">
            <v>-0.03</v>
          </cell>
          <cell r="DY902">
            <v>-7.0000000000000007E-2</v>
          </cell>
          <cell r="DZ902">
            <v>-0.03</v>
          </cell>
          <cell r="EA902">
            <v>-0.02</v>
          </cell>
          <cell r="EB902">
            <v>-0.03</v>
          </cell>
          <cell r="EC902">
            <v>-0.01</v>
          </cell>
          <cell r="ED902">
            <v>0</v>
          </cell>
          <cell r="EE902">
            <v>0</v>
          </cell>
        </row>
        <row r="903">
          <cell r="F903">
            <v>0</v>
          </cell>
          <cell r="G903">
            <v>0</v>
          </cell>
          <cell r="H903">
            <v>0</v>
          </cell>
          <cell r="I903">
            <v>0.01</v>
          </cell>
          <cell r="J903">
            <v>0.01</v>
          </cell>
          <cell r="K903">
            <v>0</v>
          </cell>
          <cell r="L903">
            <v>-0.02</v>
          </cell>
          <cell r="M903">
            <v>-0.01</v>
          </cell>
          <cell r="N903">
            <v>0</v>
          </cell>
          <cell r="O903">
            <v>0</v>
          </cell>
          <cell r="P903">
            <v>0</v>
          </cell>
          <cell r="Q903">
            <v>0</v>
          </cell>
          <cell r="R903">
            <v>-0.01</v>
          </cell>
          <cell r="S903">
            <v>0</v>
          </cell>
          <cell r="T903">
            <v>0</v>
          </cell>
          <cell r="U903">
            <v>0</v>
          </cell>
          <cell r="V903">
            <v>0</v>
          </cell>
          <cell r="W903">
            <v>0</v>
          </cell>
          <cell r="X903">
            <v>0</v>
          </cell>
          <cell r="Y903">
            <v>-0.03</v>
          </cell>
          <cell r="Z903">
            <v>-0.02</v>
          </cell>
          <cell r="AA903">
            <v>0</v>
          </cell>
          <cell r="AB903">
            <v>0</v>
          </cell>
          <cell r="AC903">
            <v>0</v>
          </cell>
          <cell r="AD903">
            <v>0</v>
          </cell>
          <cell r="AE903">
            <v>-0.01</v>
          </cell>
          <cell r="AF903">
            <v>0</v>
          </cell>
          <cell r="AG903">
            <v>0</v>
          </cell>
          <cell r="AH903">
            <v>0</v>
          </cell>
          <cell r="AI903">
            <v>0.01</v>
          </cell>
          <cell r="AJ903">
            <v>0.01</v>
          </cell>
          <cell r="AK903">
            <v>0</v>
          </cell>
          <cell r="AL903">
            <v>-0.02</v>
          </cell>
          <cell r="AM903">
            <v>-0.02</v>
          </cell>
          <cell r="AN903">
            <v>0</v>
          </cell>
          <cell r="AO903">
            <v>0</v>
          </cell>
          <cell r="AP903">
            <v>0</v>
          </cell>
          <cell r="AQ903">
            <v>0</v>
          </cell>
          <cell r="AR903">
            <v>-0.01</v>
          </cell>
          <cell r="AS903">
            <v>0</v>
          </cell>
          <cell r="AT903">
            <v>-0.01</v>
          </cell>
          <cell r="AU903">
            <v>0</v>
          </cell>
          <cell r="AV903">
            <v>0.01</v>
          </cell>
          <cell r="AW903">
            <v>0</v>
          </cell>
          <cell r="AX903">
            <v>0</v>
          </cell>
          <cell r="AY903">
            <v>-0.02</v>
          </cell>
          <cell r="AZ903">
            <v>-0.02</v>
          </cell>
          <cell r="BA903">
            <v>0</v>
          </cell>
          <cell r="BB903">
            <v>0</v>
          </cell>
          <cell r="BC903">
            <v>0</v>
          </cell>
          <cell r="BD903">
            <v>0</v>
          </cell>
          <cell r="BE903">
            <v>-0.01</v>
          </cell>
          <cell r="BF903">
            <v>0</v>
          </cell>
          <cell r="BG903">
            <v>0</v>
          </cell>
          <cell r="BH903">
            <v>0</v>
          </cell>
          <cell r="BI903">
            <v>0.01</v>
          </cell>
          <cell r="BJ903">
            <v>0</v>
          </cell>
          <cell r="BK903">
            <v>0</v>
          </cell>
          <cell r="BL903">
            <v>-0.02</v>
          </cell>
          <cell r="BM903">
            <v>-0.03</v>
          </cell>
          <cell r="BN903">
            <v>-0.01</v>
          </cell>
          <cell r="BO903">
            <v>0</v>
          </cell>
          <cell r="BP903">
            <v>0</v>
          </cell>
          <cell r="BQ903">
            <v>0</v>
          </cell>
          <cell r="BR903">
            <v>-0.01</v>
          </cell>
          <cell r="BS903">
            <v>0</v>
          </cell>
          <cell r="BT903">
            <v>0</v>
          </cell>
          <cell r="BU903">
            <v>0</v>
          </cell>
          <cell r="BV903">
            <v>0.01</v>
          </cell>
          <cell r="BW903">
            <v>0</v>
          </cell>
          <cell r="BX903">
            <v>0</v>
          </cell>
          <cell r="BY903">
            <v>-0.03</v>
          </cell>
          <cell r="BZ903">
            <v>-0.03</v>
          </cell>
          <cell r="CA903">
            <v>0</v>
          </cell>
          <cell r="CB903">
            <v>0</v>
          </cell>
          <cell r="CC903">
            <v>0</v>
          </cell>
          <cell r="CD903">
            <v>-0.01</v>
          </cell>
          <cell r="CE903">
            <v>-0.01</v>
          </cell>
          <cell r="CF903">
            <v>0.01</v>
          </cell>
          <cell r="CG903">
            <v>0</v>
          </cell>
          <cell r="CH903">
            <v>0.01</v>
          </cell>
          <cell r="CI903">
            <v>0.01</v>
          </cell>
          <cell r="CJ903">
            <v>0.01</v>
          </cell>
          <cell r="CK903">
            <v>-0.01</v>
          </cell>
          <cell r="CL903">
            <v>-0.03</v>
          </cell>
          <cell r="CM903">
            <v>-0.03</v>
          </cell>
          <cell r="CN903">
            <v>0</v>
          </cell>
          <cell r="CO903">
            <v>0</v>
          </cell>
          <cell r="CP903">
            <v>0</v>
          </cell>
          <cell r="CQ903">
            <v>0</v>
          </cell>
          <cell r="CR903">
            <v>-0.01</v>
          </cell>
          <cell r="CS903">
            <v>0</v>
          </cell>
          <cell r="CT903">
            <v>0</v>
          </cell>
          <cell r="CU903">
            <v>0</v>
          </cell>
          <cell r="CV903">
            <v>0.01</v>
          </cell>
          <cell r="CW903">
            <v>0.02</v>
          </cell>
          <cell r="CX903">
            <v>0</v>
          </cell>
          <cell r="CY903">
            <v>-0.03</v>
          </cell>
          <cell r="CZ903">
            <v>-0.04</v>
          </cell>
          <cell r="DA903">
            <v>0</v>
          </cell>
          <cell r="DB903">
            <v>0</v>
          </cell>
          <cell r="DC903">
            <v>0</v>
          </cell>
          <cell r="DD903">
            <v>0</v>
          </cell>
          <cell r="DE903">
            <v>-0.01</v>
          </cell>
          <cell r="DF903">
            <v>0</v>
          </cell>
          <cell r="DG903">
            <v>0</v>
          </cell>
          <cell r="DH903">
            <v>0</v>
          </cell>
          <cell r="DI903">
            <v>0.01</v>
          </cell>
          <cell r="DJ903">
            <v>0.02</v>
          </cell>
          <cell r="DK903">
            <v>0</v>
          </cell>
          <cell r="DL903">
            <v>-0.03</v>
          </cell>
          <cell r="DM903">
            <v>-0.04</v>
          </cell>
          <cell r="DN903">
            <v>-0.01</v>
          </cell>
          <cell r="DO903">
            <v>0</v>
          </cell>
          <cell r="DP903">
            <v>0</v>
          </cell>
          <cell r="DQ903">
            <v>-0.01</v>
          </cell>
          <cell r="DR903">
            <v>0</v>
          </cell>
          <cell r="DS903">
            <v>0</v>
          </cell>
          <cell r="DT903">
            <v>0.01</v>
          </cell>
          <cell r="DU903">
            <v>0</v>
          </cell>
          <cell r="DV903">
            <v>0.01</v>
          </cell>
          <cell r="DW903">
            <v>0.04</v>
          </cell>
          <cell r="DX903">
            <v>0.01</v>
          </cell>
          <cell r="DY903">
            <v>-0.04</v>
          </cell>
          <cell r="DZ903">
            <v>0</v>
          </cell>
          <cell r="EA903">
            <v>-0.02</v>
          </cell>
          <cell r="EB903">
            <v>-0.01</v>
          </cell>
          <cell r="EC903">
            <v>-0.01</v>
          </cell>
          <cell r="ED903">
            <v>0</v>
          </cell>
          <cell r="EE903">
            <v>0</v>
          </cell>
        </row>
        <row r="904">
          <cell r="F904">
            <v>0</v>
          </cell>
          <cell r="G904">
            <v>0</v>
          </cell>
          <cell r="H904">
            <v>0</v>
          </cell>
          <cell r="I904">
            <v>0</v>
          </cell>
          <cell r="J904">
            <v>-0.01</v>
          </cell>
          <cell r="K904">
            <v>-0.01</v>
          </cell>
          <cell r="L904">
            <v>0</v>
          </cell>
          <cell r="M904">
            <v>0</v>
          </cell>
          <cell r="N904">
            <v>0</v>
          </cell>
          <cell r="O904">
            <v>0</v>
          </cell>
          <cell r="P904">
            <v>0</v>
          </cell>
          <cell r="Q904">
            <v>0</v>
          </cell>
          <cell r="R904">
            <v>0</v>
          </cell>
          <cell r="S904">
            <v>0</v>
          </cell>
          <cell r="T904">
            <v>0</v>
          </cell>
          <cell r="U904">
            <v>0</v>
          </cell>
          <cell r="V904">
            <v>0</v>
          </cell>
          <cell r="W904">
            <v>0</v>
          </cell>
          <cell r="X904">
            <v>-0.01</v>
          </cell>
          <cell r="Y904">
            <v>0</v>
          </cell>
          <cell r="Z904">
            <v>0</v>
          </cell>
          <cell r="AA904">
            <v>-0.01</v>
          </cell>
          <cell r="AB904">
            <v>0.01</v>
          </cell>
          <cell r="AC904">
            <v>0</v>
          </cell>
          <cell r="AD904">
            <v>0</v>
          </cell>
          <cell r="AE904">
            <v>0</v>
          </cell>
          <cell r="AF904">
            <v>0.01</v>
          </cell>
          <cell r="AG904">
            <v>0.01</v>
          </cell>
          <cell r="AH904">
            <v>0</v>
          </cell>
          <cell r="AI904">
            <v>0</v>
          </cell>
          <cell r="AJ904">
            <v>0</v>
          </cell>
          <cell r="AK904">
            <v>-0.01</v>
          </cell>
          <cell r="AL904">
            <v>-0.01</v>
          </cell>
          <cell r="AM904">
            <v>0</v>
          </cell>
          <cell r="AN904">
            <v>-0.02</v>
          </cell>
          <cell r="AO904">
            <v>0</v>
          </cell>
          <cell r="AP904">
            <v>0.01</v>
          </cell>
          <cell r="AQ904">
            <v>0</v>
          </cell>
          <cell r="AR904">
            <v>0</v>
          </cell>
          <cell r="AS904">
            <v>0</v>
          </cell>
          <cell r="AT904">
            <v>0.02</v>
          </cell>
          <cell r="AU904">
            <v>0</v>
          </cell>
          <cell r="AV904">
            <v>0.01</v>
          </cell>
          <cell r="AW904">
            <v>0</v>
          </cell>
          <cell r="AX904">
            <v>-0.01</v>
          </cell>
          <cell r="AY904">
            <v>0</v>
          </cell>
          <cell r="AZ904">
            <v>0.01</v>
          </cell>
          <cell r="BA904">
            <v>-0.01</v>
          </cell>
          <cell r="BB904">
            <v>0</v>
          </cell>
          <cell r="BC904">
            <v>0</v>
          </cell>
          <cell r="BD904">
            <v>0</v>
          </cell>
          <cell r="BE904">
            <v>0</v>
          </cell>
          <cell r="BF904">
            <v>0.01</v>
          </cell>
          <cell r="BG904">
            <v>0.01</v>
          </cell>
          <cell r="BH904">
            <v>0.01</v>
          </cell>
          <cell r="BI904">
            <v>0</v>
          </cell>
          <cell r="BJ904">
            <v>0</v>
          </cell>
          <cell r="BK904">
            <v>-0.01</v>
          </cell>
          <cell r="BL904">
            <v>-0.01</v>
          </cell>
          <cell r="BM904">
            <v>0.01</v>
          </cell>
          <cell r="BN904">
            <v>-0.01</v>
          </cell>
          <cell r="BO904">
            <v>-0.01</v>
          </cell>
          <cell r="BP904">
            <v>0</v>
          </cell>
          <cell r="BQ904">
            <v>-0.01</v>
          </cell>
          <cell r="BR904">
            <v>0</v>
          </cell>
          <cell r="BS904">
            <v>0</v>
          </cell>
          <cell r="BT904">
            <v>0.01</v>
          </cell>
          <cell r="BU904">
            <v>0</v>
          </cell>
          <cell r="BV904">
            <v>0</v>
          </cell>
          <cell r="BW904">
            <v>-0.01</v>
          </cell>
          <cell r="BX904">
            <v>-0.01</v>
          </cell>
          <cell r="BY904">
            <v>-0.01</v>
          </cell>
          <cell r="BZ904">
            <v>-0.02</v>
          </cell>
          <cell r="CA904">
            <v>-0.01</v>
          </cell>
          <cell r="CB904">
            <v>-0.01</v>
          </cell>
          <cell r="CC904">
            <v>0</v>
          </cell>
          <cell r="CD904">
            <v>0</v>
          </cell>
          <cell r="CE904">
            <v>0</v>
          </cell>
          <cell r="CF904">
            <v>0.01</v>
          </cell>
          <cell r="CG904">
            <v>0.02</v>
          </cell>
          <cell r="CH904">
            <v>0</v>
          </cell>
          <cell r="CI904">
            <v>0</v>
          </cell>
          <cell r="CJ904">
            <v>0</v>
          </cell>
          <cell r="CK904">
            <v>-0.01</v>
          </cell>
          <cell r="CL904">
            <v>-0.03</v>
          </cell>
          <cell r="CM904">
            <v>-0.01</v>
          </cell>
          <cell r="CN904">
            <v>-0.01</v>
          </cell>
          <cell r="CO904">
            <v>0</v>
          </cell>
          <cell r="CP904">
            <v>0</v>
          </cell>
          <cell r="CQ904">
            <v>0</v>
          </cell>
          <cell r="CR904">
            <v>0</v>
          </cell>
          <cell r="CS904">
            <v>0</v>
          </cell>
          <cell r="CT904">
            <v>0.01</v>
          </cell>
          <cell r="CU904">
            <v>0.01</v>
          </cell>
          <cell r="CV904">
            <v>0</v>
          </cell>
          <cell r="CW904">
            <v>0</v>
          </cell>
          <cell r="CX904">
            <v>-0.01</v>
          </cell>
          <cell r="CY904">
            <v>-0.02</v>
          </cell>
          <cell r="CZ904">
            <v>-0.01</v>
          </cell>
          <cell r="DA904">
            <v>-0.01</v>
          </cell>
          <cell r="DB904">
            <v>-0.01</v>
          </cell>
          <cell r="DC904">
            <v>0</v>
          </cell>
          <cell r="DD904">
            <v>0</v>
          </cell>
          <cell r="DE904">
            <v>0</v>
          </cell>
          <cell r="DF904">
            <v>0</v>
          </cell>
          <cell r="DG904">
            <v>0.01</v>
          </cell>
          <cell r="DH904">
            <v>0.01</v>
          </cell>
          <cell r="DI904">
            <v>0</v>
          </cell>
          <cell r="DJ904">
            <v>0</v>
          </cell>
          <cell r="DK904">
            <v>-0.01</v>
          </cell>
          <cell r="DL904">
            <v>-0.03</v>
          </cell>
          <cell r="DM904">
            <v>-0.03</v>
          </cell>
          <cell r="DN904">
            <v>0</v>
          </cell>
          <cell r="DO904">
            <v>-0.01</v>
          </cell>
          <cell r="DP904">
            <v>0</v>
          </cell>
          <cell r="DQ904">
            <v>-0.01</v>
          </cell>
          <cell r="DR904">
            <v>-0.01</v>
          </cell>
          <cell r="DS904">
            <v>-0.01</v>
          </cell>
          <cell r="DT904">
            <v>-0.01</v>
          </cell>
          <cell r="DU904">
            <v>0</v>
          </cell>
          <cell r="DV904">
            <v>0</v>
          </cell>
          <cell r="DW904">
            <v>-0.01</v>
          </cell>
          <cell r="DX904">
            <v>-0.03</v>
          </cell>
          <cell r="DY904">
            <v>-0.13</v>
          </cell>
          <cell r="DZ904">
            <v>-0.05</v>
          </cell>
          <cell r="EA904">
            <v>0</v>
          </cell>
          <cell r="EB904">
            <v>-0.01</v>
          </cell>
          <cell r="EC904">
            <v>0</v>
          </cell>
          <cell r="ED904">
            <v>-0.02</v>
          </cell>
          <cell r="EE904">
            <v>0</v>
          </cell>
        </row>
        <row r="905">
          <cell r="F905">
            <v>0</v>
          </cell>
          <cell r="G905">
            <v>0</v>
          </cell>
          <cell r="H905">
            <v>0</v>
          </cell>
          <cell r="I905">
            <v>0</v>
          </cell>
          <cell r="J905">
            <v>-0.01</v>
          </cell>
          <cell r="K905">
            <v>-0.02</v>
          </cell>
          <cell r="L905">
            <v>0</v>
          </cell>
          <cell r="M905">
            <v>-0.04</v>
          </cell>
          <cell r="N905">
            <v>0</v>
          </cell>
          <cell r="O905">
            <v>0</v>
          </cell>
          <cell r="P905">
            <v>0</v>
          </cell>
          <cell r="Q905">
            <v>0</v>
          </cell>
          <cell r="R905">
            <v>0</v>
          </cell>
          <cell r="S905">
            <v>0.01</v>
          </cell>
          <cell r="T905">
            <v>0</v>
          </cell>
          <cell r="U905">
            <v>0.01</v>
          </cell>
          <cell r="V905">
            <v>0.01</v>
          </cell>
          <cell r="W905">
            <v>0</v>
          </cell>
          <cell r="X905">
            <v>0</v>
          </cell>
          <cell r="Y905">
            <v>-0.02</v>
          </cell>
          <cell r="Z905">
            <v>0.01</v>
          </cell>
          <cell r="AA905">
            <v>-0.01</v>
          </cell>
          <cell r="AB905">
            <v>0</v>
          </cell>
          <cell r="AC905">
            <v>0.02</v>
          </cell>
          <cell r="AD905">
            <v>0.01</v>
          </cell>
          <cell r="AE905">
            <v>0</v>
          </cell>
          <cell r="AF905">
            <v>0.02</v>
          </cell>
          <cell r="AG905">
            <v>0.01</v>
          </cell>
          <cell r="AH905">
            <v>0</v>
          </cell>
          <cell r="AI905">
            <v>0.01</v>
          </cell>
          <cell r="AJ905">
            <v>0</v>
          </cell>
          <cell r="AK905">
            <v>-0.02</v>
          </cell>
          <cell r="AL905">
            <v>-0.02</v>
          </cell>
          <cell r="AM905">
            <v>0</v>
          </cell>
          <cell r="AN905">
            <v>0</v>
          </cell>
          <cell r="AO905">
            <v>0.01</v>
          </cell>
          <cell r="AP905">
            <v>0</v>
          </cell>
          <cell r="AQ905">
            <v>0</v>
          </cell>
          <cell r="AR905">
            <v>-0.01</v>
          </cell>
          <cell r="AS905">
            <v>0.01</v>
          </cell>
          <cell r="AT905">
            <v>0.03</v>
          </cell>
          <cell r="AU905">
            <v>0</v>
          </cell>
          <cell r="AV905">
            <v>0</v>
          </cell>
          <cell r="AW905">
            <v>-0.02</v>
          </cell>
          <cell r="AX905">
            <v>-0.02</v>
          </cell>
          <cell r="AY905">
            <v>-0.01</v>
          </cell>
          <cell r="AZ905">
            <v>-0.02</v>
          </cell>
          <cell r="BA905">
            <v>-0.01</v>
          </cell>
          <cell r="BB905">
            <v>0</v>
          </cell>
          <cell r="BC905">
            <v>0.01</v>
          </cell>
          <cell r="BD905">
            <v>0.01</v>
          </cell>
          <cell r="BE905">
            <v>0</v>
          </cell>
          <cell r="BF905">
            <v>0</v>
          </cell>
          <cell r="BG905">
            <v>0.01</v>
          </cell>
          <cell r="BH905">
            <v>0</v>
          </cell>
          <cell r="BI905">
            <v>0</v>
          </cell>
          <cell r="BJ905">
            <v>-0.01</v>
          </cell>
          <cell r="BK905">
            <v>0</v>
          </cell>
          <cell r="BL905">
            <v>-0.03</v>
          </cell>
          <cell r="BM905">
            <v>-0.03</v>
          </cell>
          <cell r="BN905">
            <v>-0.01</v>
          </cell>
          <cell r="BO905">
            <v>0.01</v>
          </cell>
          <cell r="BP905">
            <v>0.01</v>
          </cell>
          <cell r="BQ905">
            <v>0</v>
          </cell>
          <cell r="BR905">
            <v>0</v>
          </cell>
          <cell r="BS905">
            <v>0</v>
          </cell>
          <cell r="BT905">
            <v>0.01</v>
          </cell>
          <cell r="BU905">
            <v>0.01</v>
          </cell>
          <cell r="BV905">
            <v>0</v>
          </cell>
          <cell r="BW905">
            <v>0</v>
          </cell>
          <cell r="BX905">
            <v>0</v>
          </cell>
          <cell r="BY905">
            <v>-0.04</v>
          </cell>
          <cell r="BZ905">
            <v>-0.01</v>
          </cell>
          <cell r="CA905">
            <v>-0.01</v>
          </cell>
          <cell r="CB905">
            <v>0</v>
          </cell>
          <cell r="CC905">
            <v>0</v>
          </cell>
          <cell r="CD905">
            <v>0</v>
          </cell>
          <cell r="CE905">
            <v>-0.01</v>
          </cell>
          <cell r="CF905">
            <v>0</v>
          </cell>
          <cell r="CG905">
            <v>0</v>
          </cell>
          <cell r="CH905">
            <v>0</v>
          </cell>
          <cell r="CI905">
            <v>0</v>
          </cell>
          <cell r="CJ905">
            <v>-0.01</v>
          </cell>
          <cell r="CK905">
            <v>-0.02</v>
          </cell>
          <cell r="CL905">
            <v>-7.0000000000000007E-2</v>
          </cell>
          <cell r="CM905">
            <v>-0.03</v>
          </cell>
          <cell r="CN905">
            <v>-0.01</v>
          </cell>
          <cell r="CO905">
            <v>-0.02</v>
          </cell>
          <cell r="CP905">
            <v>0.01</v>
          </cell>
          <cell r="CQ905">
            <v>0.04</v>
          </cell>
          <cell r="CR905">
            <v>-0.01</v>
          </cell>
          <cell r="CS905">
            <v>0.01</v>
          </cell>
          <cell r="CT905">
            <v>0.01</v>
          </cell>
          <cell r="CU905">
            <v>0</v>
          </cell>
          <cell r="CV905">
            <v>-0.02</v>
          </cell>
          <cell r="CW905">
            <v>0</v>
          </cell>
          <cell r="CX905">
            <v>-0.02</v>
          </cell>
          <cell r="CY905">
            <v>-0.06</v>
          </cell>
          <cell r="CZ905">
            <v>-0.01</v>
          </cell>
          <cell r="DA905">
            <v>-0.01</v>
          </cell>
          <cell r="DB905">
            <v>0</v>
          </cell>
          <cell r="DC905">
            <v>0</v>
          </cell>
          <cell r="DD905">
            <v>0</v>
          </cell>
          <cell r="DE905">
            <v>0</v>
          </cell>
          <cell r="DF905">
            <v>0.02</v>
          </cell>
          <cell r="DG905">
            <v>0</v>
          </cell>
          <cell r="DH905">
            <v>0.02</v>
          </cell>
          <cell r="DI905">
            <v>-0.01</v>
          </cell>
          <cell r="DJ905">
            <v>0</v>
          </cell>
          <cell r="DK905">
            <v>-0.01</v>
          </cell>
          <cell r="DL905">
            <v>-0.04</v>
          </cell>
          <cell r="DM905">
            <v>-0.06</v>
          </cell>
          <cell r="DN905">
            <v>-0.01</v>
          </cell>
          <cell r="DO905">
            <v>0.01</v>
          </cell>
          <cell r="DP905">
            <v>0.01</v>
          </cell>
          <cell r="DQ905">
            <v>0.02</v>
          </cell>
          <cell r="DR905">
            <v>-0.02</v>
          </cell>
          <cell r="DS905">
            <v>0.01</v>
          </cell>
          <cell r="DT905">
            <v>0.02</v>
          </cell>
          <cell r="DU905">
            <v>-0.03</v>
          </cell>
          <cell r="DV905">
            <v>0.03</v>
          </cell>
          <cell r="DW905">
            <v>0.01</v>
          </cell>
          <cell r="DX905">
            <v>-0.03</v>
          </cell>
          <cell r="DY905">
            <v>-0.26</v>
          </cell>
          <cell r="DZ905">
            <v>-0.06</v>
          </cell>
          <cell r="EA905">
            <v>0</v>
          </cell>
          <cell r="EB905">
            <v>0</v>
          </cell>
          <cell r="EC905">
            <v>-0.01</v>
          </cell>
          <cell r="ED905">
            <v>-0.01</v>
          </cell>
          <cell r="EE905">
            <v>0</v>
          </cell>
        </row>
        <row r="906">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cell r="BZ906">
            <v>0</v>
          </cell>
          <cell r="CA906">
            <v>0</v>
          </cell>
          <cell r="CB906">
            <v>0</v>
          </cell>
          <cell r="CC906">
            <v>0</v>
          </cell>
          <cell r="CD906">
            <v>0</v>
          </cell>
          <cell r="CE906">
            <v>0</v>
          </cell>
          <cell r="CF906">
            <v>0</v>
          </cell>
          <cell r="CG906">
            <v>0</v>
          </cell>
          <cell r="CH906">
            <v>0</v>
          </cell>
          <cell r="CI906">
            <v>0</v>
          </cell>
          <cell r="CJ906">
            <v>0</v>
          </cell>
          <cell r="CK906">
            <v>0</v>
          </cell>
          <cell r="CL906">
            <v>0</v>
          </cell>
          <cell r="CM906">
            <v>0</v>
          </cell>
          <cell r="CN906">
            <v>0</v>
          </cell>
          <cell r="CO906">
            <v>0</v>
          </cell>
          <cell r="CP906">
            <v>0</v>
          </cell>
          <cell r="CQ906">
            <v>0</v>
          </cell>
          <cell r="CR906">
            <v>0</v>
          </cell>
          <cell r="CS906">
            <v>0</v>
          </cell>
          <cell r="CT906">
            <v>0</v>
          </cell>
          <cell r="CU906">
            <v>0</v>
          </cell>
          <cell r="CV906">
            <v>0</v>
          </cell>
          <cell r="CW906">
            <v>0</v>
          </cell>
          <cell r="CX906">
            <v>0</v>
          </cell>
          <cell r="CY906">
            <v>0</v>
          </cell>
          <cell r="CZ906">
            <v>0</v>
          </cell>
          <cell r="DA906">
            <v>0</v>
          </cell>
          <cell r="DB906">
            <v>0</v>
          </cell>
          <cell r="DC906">
            <v>0</v>
          </cell>
          <cell r="DD906">
            <v>0</v>
          </cell>
          <cell r="DE906">
            <v>0</v>
          </cell>
          <cell r="DF906">
            <v>0</v>
          </cell>
          <cell r="DG906">
            <v>0</v>
          </cell>
          <cell r="DH906">
            <v>0</v>
          </cell>
          <cell r="DI906">
            <v>0</v>
          </cell>
          <cell r="DJ906">
            <v>0</v>
          </cell>
          <cell r="DK906">
            <v>0</v>
          </cell>
          <cell r="DL906">
            <v>0</v>
          </cell>
          <cell r="DM906">
            <v>0</v>
          </cell>
          <cell r="DN906">
            <v>0</v>
          </cell>
          <cell r="DO906">
            <v>0</v>
          </cell>
          <cell r="DP906">
            <v>0</v>
          </cell>
          <cell r="DQ906">
            <v>0</v>
          </cell>
          <cell r="DR906">
            <v>0</v>
          </cell>
          <cell r="DS906">
            <v>0</v>
          </cell>
          <cell r="DT906">
            <v>0</v>
          </cell>
          <cell r="DU906">
            <v>0</v>
          </cell>
          <cell r="DV906">
            <v>0</v>
          </cell>
          <cell r="DW906">
            <v>0</v>
          </cell>
          <cell r="DX906">
            <v>0</v>
          </cell>
          <cell r="DY906">
            <v>0</v>
          </cell>
          <cell r="DZ906">
            <v>0</v>
          </cell>
          <cell r="EA906">
            <v>0</v>
          </cell>
          <cell r="EB906">
            <v>0</v>
          </cell>
          <cell r="EC906">
            <v>0</v>
          </cell>
          <cell r="ED906">
            <v>0</v>
          </cell>
          <cell r="EE906">
            <v>0</v>
          </cell>
        </row>
        <row r="907">
          <cell r="F907">
            <v>0</v>
          </cell>
          <cell r="G907">
            <v>0</v>
          </cell>
          <cell r="H907">
            <v>0</v>
          </cell>
          <cell r="I907">
            <v>0</v>
          </cell>
          <cell r="J907">
            <v>0</v>
          </cell>
          <cell r="K907">
            <v>0</v>
          </cell>
          <cell r="L907">
            <v>0</v>
          </cell>
          <cell r="M907">
            <v>0</v>
          </cell>
          <cell r="N907">
            <v>0</v>
          </cell>
          <cell r="O907">
            <v>0</v>
          </cell>
          <cell r="P907">
            <v>0</v>
          </cell>
          <cell r="Q907">
            <v>0</v>
          </cell>
          <cell r="R907">
            <v>2323.9499999999998</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9247.77</v>
          </cell>
          <cell r="BS907">
            <v>0</v>
          </cell>
          <cell r="BT907">
            <v>0</v>
          </cell>
          <cell r="BU907">
            <v>0</v>
          </cell>
          <cell r="BV907">
            <v>0</v>
          </cell>
          <cell r="BW907">
            <v>0</v>
          </cell>
          <cell r="BX907">
            <v>0</v>
          </cell>
          <cell r="BY907">
            <v>0</v>
          </cell>
          <cell r="BZ907">
            <v>0</v>
          </cell>
          <cell r="CA907">
            <v>0</v>
          </cell>
          <cell r="CB907">
            <v>0</v>
          </cell>
          <cell r="CC907">
            <v>0</v>
          </cell>
          <cell r="CD907">
            <v>0</v>
          </cell>
          <cell r="CE907">
            <v>12936.25</v>
          </cell>
          <cell r="CF907">
            <v>0</v>
          </cell>
          <cell r="CG907">
            <v>0</v>
          </cell>
          <cell r="CH907">
            <v>0</v>
          </cell>
          <cell r="CI907">
            <v>0</v>
          </cell>
          <cell r="CJ907">
            <v>0</v>
          </cell>
          <cell r="CK907">
            <v>0</v>
          </cell>
          <cell r="CL907">
            <v>0</v>
          </cell>
          <cell r="CM907">
            <v>0</v>
          </cell>
          <cell r="CN907">
            <v>0</v>
          </cell>
          <cell r="CO907">
            <v>0</v>
          </cell>
          <cell r="CP907">
            <v>0</v>
          </cell>
          <cell r="CQ907">
            <v>0</v>
          </cell>
          <cell r="CR907">
            <v>23419.8</v>
          </cell>
          <cell r="CS907">
            <v>0</v>
          </cell>
          <cell r="CT907">
            <v>0</v>
          </cell>
          <cell r="CU907">
            <v>0</v>
          </cell>
          <cell r="CV907">
            <v>0</v>
          </cell>
          <cell r="CW907">
            <v>0</v>
          </cell>
          <cell r="CX907">
            <v>0</v>
          </cell>
          <cell r="CY907">
            <v>0</v>
          </cell>
          <cell r="CZ907">
            <v>0</v>
          </cell>
          <cell r="DA907">
            <v>0</v>
          </cell>
          <cell r="DB907">
            <v>0</v>
          </cell>
          <cell r="DC907">
            <v>0</v>
          </cell>
          <cell r="DD907">
            <v>0</v>
          </cell>
          <cell r="DE907">
            <v>0</v>
          </cell>
          <cell r="DF907">
            <v>0</v>
          </cell>
          <cell r="DG907">
            <v>0</v>
          </cell>
          <cell r="DH907">
            <v>0</v>
          </cell>
          <cell r="DI907">
            <v>0</v>
          </cell>
          <cell r="DJ907">
            <v>0</v>
          </cell>
          <cell r="DK907">
            <v>0</v>
          </cell>
          <cell r="DL907">
            <v>0</v>
          </cell>
          <cell r="DM907">
            <v>0</v>
          </cell>
          <cell r="DN907">
            <v>0</v>
          </cell>
          <cell r="DO907">
            <v>0</v>
          </cell>
          <cell r="DP907">
            <v>0</v>
          </cell>
          <cell r="DQ907">
            <v>0</v>
          </cell>
          <cell r="DR907">
            <v>0</v>
          </cell>
          <cell r="DS907">
            <v>0</v>
          </cell>
          <cell r="DT907">
            <v>0</v>
          </cell>
          <cell r="DU907">
            <v>0</v>
          </cell>
          <cell r="DV907">
            <v>0</v>
          </cell>
          <cell r="DW907">
            <v>0</v>
          </cell>
          <cell r="DX907">
            <v>0</v>
          </cell>
          <cell r="DY907">
            <v>0</v>
          </cell>
          <cell r="DZ907">
            <v>0</v>
          </cell>
          <cell r="EA907">
            <v>0</v>
          </cell>
          <cell r="EB907">
            <v>0</v>
          </cell>
          <cell r="EC907">
            <v>0</v>
          </cell>
          <cell r="ED907">
            <v>0</v>
          </cell>
          <cell r="EE907">
            <v>0</v>
          </cell>
        </row>
        <row r="908">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cell r="BZ908">
            <v>0</v>
          </cell>
          <cell r="CA908">
            <v>0</v>
          </cell>
          <cell r="CB908">
            <v>0</v>
          </cell>
          <cell r="CC908">
            <v>0</v>
          </cell>
          <cell r="CD908">
            <v>0</v>
          </cell>
          <cell r="CE908">
            <v>0</v>
          </cell>
          <cell r="CF908">
            <v>0</v>
          </cell>
          <cell r="CG908">
            <v>0</v>
          </cell>
          <cell r="CH908">
            <v>0</v>
          </cell>
          <cell r="CI908">
            <v>0</v>
          </cell>
          <cell r="CJ908">
            <v>0</v>
          </cell>
          <cell r="CK908">
            <v>0</v>
          </cell>
          <cell r="CL908">
            <v>0</v>
          </cell>
          <cell r="CM908">
            <v>0</v>
          </cell>
          <cell r="CN908">
            <v>0</v>
          </cell>
          <cell r="CO908">
            <v>0</v>
          </cell>
          <cell r="CP908">
            <v>0</v>
          </cell>
          <cell r="CQ908">
            <v>0</v>
          </cell>
          <cell r="CR908">
            <v>0</v>
          </cell>
          <cell r="CS908">
            <v>0</v>
          </cell>
          <cell r="CT908">
            <v>0</v>
          </cell>
          <cell r="CU908">
            <v>0</v>
          </cell>
          <cell r="CV908">
            <v>0</v>
          </cell>
          <cell r="CW908">
            <v>0</v>
          </cell>
          <cell r="CX908">
            <v>0</v>
          </cell>
          <cell r="CY908">
            <v>0</v>
          </cell>
          <cell r="CZ908">
            <v>0</v>
          </cell>
          <cell r="DA908">
            <v>0</v>
          </cell>
          <cell r="DB908">
            <v>0</v>
          </cell>
          <cell r="DC908">
            <v>0</v>
          </cell>
          <cell r="DD908">
            <v>0</v>
          </cell>
          <cell r="DE908">
            <v>0</v>
          </cell>
          <cell r="DF908">
            <v>0</v>
          </cell>
          <cell r="DG908">
            <v>0</v>
          </cell>
          <cell r="DH908">
            <v>0</v>
          </cell>
          <cell r="DI908">
            <v>0</v>
          </cell>
          <cell r="DJ908">
            <v>0</v>
          </cell>
          <cell r="DK908">
            <v>0</v>
          </cell>
          <cell r="DL908">
            <v>0</v>
          </cell>
          <cell r="DM908">
            <v>0</v>
          </cell>
          <cell r="DN908">
            <v>0</v>
          </cell>
          <cell r="DO908">
            <v>0</v>
          </cell>
          <cell r="DP908">
            <v>0</v>
          </cell>
          <cell r="DQ908">
            <v>0</v>
          </cell>
          <cell r="DR908">
            <v>0</v>
          </cell>
          <cell r="DS908">
            <v>0</v>
          </cell>
          <cell r="DT908">
            <v>0</v>
          </cell>
          <cell r="DU908">
            <v>0</v>
          </cell>
          <cell r="DV908">
            <v>0</v>
          </cell>
          <cell r="DW908">
            <v>0</v>
          </cell>
          <cell r="DX908">
            <v>0</v>
          </cell>
          <cell r="DY908">
            <v>0</v>
          </cell>
          <cell r="DZ908">
            <v>0</v>
          </cell>
          <cell r="EA908">
            <v>0</v>
          </cell>
          <cell r="EB908">
            <v>0</v>
          </cell>
          <cell r="EC908">
            <v>0</v>
          </cell>
          <cell r="ED908">
            <v>0</v>
          </cell>
        </row>
        <row r="909">
          <cell r="F909">
            <v>0</v>
          </cell>
          <cell r="G909">
            <v>0</v>
          </cell>
          <cell r="H909">
            <v>0</v>
          </cell>
          <cell r="I909">
            <v>0</v>
          </cell>
          <cell r="J909">
            <v>-0.01</v>
          </cell>
          <cell r="K909">
            <v>-0.01</v>
          </cell>
          <cell r="L909">
            <v>-0.01</v>
          </cell>
          <cell r="M909">
            <v>-0.01</v>
          </cell>
          <cell r="N909">
            <v>-0.01</v>
          </cell>
          <cell r="O909">
            <v>0.01</v>
          </cell>
          <cell r="P909">
            <v>0</v>
          </cell>
          <cell r="Q909">
            <v>0</v>
          </cell>
          <cell r="R909">
            <v>0</v>
          </cell>
          <cell r="S909">
            <v>0</v>
          </cell>
          <cell r="T909">
            <v>0</v>
          </cell>
          <cell r="U909">
            <v>0</v>
          </cell>
          <cell r="V909">
            <v>0</v>
          </cell>
          <cell r="W909">
            <v>0</v>
          </cell>
          <cell r="X909">
            <v>-0.02</v>
          </cell>
          <cell r="Y909">
            <v>-0.02</v>
          </cell>
          <cell r="Z909">
            <v>-0.01</v>
          </cell>
          <cell r="AA909">
            <v>-0.01</v>
          </cell>
          <cell r="AB909">
            <v>0.01</v>
          </cell>
          <cell r="AC909">
            <v>0</v>
          </cell>
          <cell r="AD909">
            <v>0</v>
          </cell>
          <cell r="AE909">
            <v>0</v>
          </cell>
          <cell r="AF909">
            <v>0.01</v>
          </cell>
          <cell r="AG909">
            <v>0</v>
          </cell>
          <cell r="AH909">
            <v>0</v>
          </cell>
          <cell r="AI909">
            <v>0</v>
          </cell>
          <cell r="AJ909">
            <v>0</v>
          </cell>
          <cell r="AK909">
            <v>-0.01</v>
          </cell>
          <cell r="AL909">
            <v>-0.02</v>
          </cell>
          <cell r="AM909">
            <v>-0.01</v>
          </cell>
          <cell r="AN909">
            <v>-0.01</v>
          </cell>
          <cell r="AO909">
            <v>0</v>
          </cell>
          <cell r="AP909">
            <v>0</v>
          </cell>
          <cell r="AQ909">
            <v>0</v>
          </cell>
          <cell r="AR909">
            <v>0</v>
          </cell>
          <cell r="AS909">
            <v>0.01</v>
          </cell>
          <cell r="AT909">
            <v>0</v>
          </cell>
          <cell r="AU909">
            <v>0</v>
          </cell>
          <cell r="AV909">
            <v>0.01</v>
          </cell>
          <cell r="AW909">
            <v>0</v>
          </cell>
          <cell r="AX909">
            <v>-0.01</v>
          </cell>
          <cell r="AY909">
            <v>-0.02</v>
          </cell>
          <cell r="AZ909">
            <v>-0.01</v>
          </cell>
          <cell r="BA909">
            <v>-0.01</v>
          </cell>
          <cell r="BB909">
            <v>0</v>
          </cell>
          <cell r="BC909">
            <v>0</v>
          </cell>
          <cell r="BD909">
            <v>0</v>
          </cell>
          <cell r="BE909">
            <v>0</v>
          </cell>
          <cell r="BF909">
            <v>0.01</v>
          </cell>
          <cell r="BG909">
            <v>0</v>
          </cell>
          <cell r="BH909">
            <v>0</v>
          </cell>
          <cell r="BI909">
            <v>0</v>
          </cell>
          <cell r="BJ909">
            <v>0</v>
          </cell>
          <cell r="BK909">
            <v>-0.01</v>
          </cell>
          <cell r="BL909">
            <v>-0.02</v>
          </cell>
          <cell r="BM909">
            <v>-0.02</v>
          </cell>
          <cell r="BN909">
            <v>-0.01</v>
          </cell>
          <cell r="BO909">
            <v>0</v>
          </cell>
          <cell r="BP909">
            <v>0</v>
          </cell>
          <cell r="BQ909">
            <v>0</v>
          </cell>
          <cell r="BR909">
            <v>0</v>
          </cell>
          <cell r="BS909">
            <v>0</v>
          </cell>
          <cell r="BT909">
            <v>0</v>
          </cell>
          <cell r="BU909">
            <v>0</v>
          </cell>
          <cell r="BV909">
            <v>0</v>
          </cell>
          <cell r="BW909">
            <v>-0.01</v>
          </cell>
          <cell r="BX909">
            <v>-0.01</v>
          </cell>
          <cell r="BY909">
            <v>-0.03</v>
          </cell>
          <cell r="BZ909">
            <v>-0.02</v>
          </cell>
          <cell r="CA909">
            <v>-0.01</v>
          </cell>
          <cell r="CB909">
            <v>0.01</v>
          </cell>
          <cell r="CC909">
            <v>0</v>
          </cell>
          <cell r="CD909">
            <v>0</v>
          </cell>
          <cell r="CE909">
            <v>0</v>
          </cell>
          <cell r="CF909">
            <v>0.01</v>
          </cell>
          <cell r="CG909">
            <v>0.01</v>
          </cell>
          <cell r="CH909">
            <v>0</v>
          </cell>
          <cell r="CI909">
            <v>0</v>
          </cell>
          <cell r="CJ909">
            <v>-0.01</v>
          </cell>
          <cell r="CK909">
            <v>-0.02</v>
          </cell>
          <cell r="CL909">
            <v>-0.02</v>
          </cell>
          <cell r="CM909">
            <v>-0.02</v>
          </cell>
          <cell r="CN909">
            <v>-0.01</v>
          </cell>
          <cell r="CO909">
            <v>0.01</v>
          </cell>
          <cell r="CP909">
            <v>0</v>
          </cell>
          <cell r="CQ909">
            <v>0</v>
          </cell>
          <cell r="CR909">
            <v>0</v>
          </cell>
          <cell r="CS909">
            <v>0</v>
          </cell>
          <cell r="CT909">
            <v>0.01</v>
          </cell>
          <cell r="CU909">
            <v>0</v>
          </cell>
          <cell r="CV909">
            <v>0</v>
          </cell>
          <cell r="CW909">
            <v>0</v>
          </cell>
          <cell r="CX909">
            <v>-0.01</v>
          </cell>
          <cell r="CY909">
            <v>-0.03</v>
          </cell>
          <cell r="CZ909">
            <v>-0.02</v>
          </cell>
          <cell r="DA909">
            <v>-0.01</v>
          </cell>
          <cell r="DB909">
            <v>0.01</v>
          </cell>
          <cell r="DC909">
            <v>0</v>
          </cell>
          <cell r="DD909">
            <v>0</v>
          </cell>
          <cell r="DE909">
            <v>-0.01</v>
          </cell>
          <cell r="DF909">
            <v>0</v>
          </cell>
          <cell r="DG909">
            <v>0</v>
          </cell>
          <cell r="DH909">
            <v>0</v>
          </cell>
          <cell r="DI909">
            <v>0.01</v>
          </cell>
          <cell r="DJ909">
            <v>0</v>
          </cell>
          <cell r="DK909">
            <v>-0.02</v>
          </cell>
          <cell r="DL909">
            <v>-0.03</v>
          </cell>
          <cell r="DM909">
            <v>-0.03</v>
          </cell>
          <cell r="DN909">
            <v>-0.01</v>
          </cell>
          <cell r="DO909">
            <v>-0.01</v>
          </cell>
          <cell r="DP909">
            <v>0</v>
          </cell>
          <cell r="DQ909">
            <v>0</v>
          </cell>
          <cell r="DR909">
            <v>-0.01</v>
          </cell>
          <cell r="DS909">
            <v>0</v>
          </cell>
          <cell r="DT909">
            <v>0.01</v>
          </cell>
          <cell r="DU909">
            <v>0</v>
          </cell>
          <cell r="DV909">
            <v>0.01</v>
          </cell>
          <cell r="DW909">
            <v>0</v>
          </cell>
          <cell r="DX909">
            <v>-0.05</v>
          </cell>
          <cell r="DY909">
            <v>-0.04</v>
          </cell>
          <cell r="DZ909">
            <v>-0.04</v>
          </cell>
          <cell r="EA909">
            <v>-0.01</v>
          </cell>
          <cell r="EB909">
            <v>-0.01</v>
          </cell>
          <cell r="EC909">
            <v>0</v>
          </cell>
          <cell r="ED909">
            <v>-0.01</v>
          </cell>
          <cell r="EE909">
            <v>0</v>
          </cell>
        </row>
        <row r="910">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cell r="BZ910">
            <v>0</v>
          </cell>
          <cell r="CA910">
            <v>0</v>
          </cell>
          <cell r="CB910">
            <v>0</v>
          </cell>
          <cell r="CC910">
            <v>0</v>
          </cell>
          <cell r="CD910">
            <v>0</v>
          </cell>
          <cell r="CE910">
            <v>0</v>
          </cell>
          <cell r="CF910">
            <v>0</v>
          </cell>
          <cell r="CG910">
            <v>0</v>
          </cell>
          <cell r="CH910">
            <v>0</v>
          </cell>
          <cell r="CI910">
            <v>0</v>
          </cell>
          <cell r="CJ910">
            <v>0</v>
          </cell>
          <cell r="CK910">
            <v>0</v>
          </cell>
          <cell r="CL910">
            <v>0</v>
          </cell>
          <cell r="CM910">
            <v>0</v>
          </cell>
          <cell r="CN910">
            <v>0</v>
          </cell>
          <cell r="CO910">
            <v>0</v>
          </cell>
          <cell r="CP910">
            <v>0</v>
          </cell>
          <cell r="CQ910">
            <v>0</v>
          </cell>
          <cell r="CR910">
            <v>0</v>
          </cell>
          <cell r="CS910">
            <v>0</v>
          </cell>
          <cell r="CT910">
            <v>0</v>
          </cell>
          <cell r="CU910">
            <v>0</v>
          </cell>
          <cell r="CV910">
            <v>0</v>
          </cell>
          <cell r="CW910">
            <v>0</v>
          </cell>
          <cell r="CX910">
            <v>0</v>
          </cell>
          <cell r="CY910">
            <v>0</v>
          </cell>
          <cell r="CZ910">
            <v>0</v>
          </cell>
          <cell r="DA910">
            <v>0</v>
          </cell>
          <cell r="DB910">
            <v>0</v>
          </cell>
          <cell r="DC910">
            <v>0</v>
          </cell>
          <cell r="DD910">
            <v>0</v>
          </cell>
          <cell r="DE910">
            <v>0</v>
          </cell>
          <cell r="DF910">
            <v>0</v>
          </cell>
          <cell r="DG910">
            <v>0</v>
          </cell>
          <cell r="DH910">
            <v>0</v>
          </cell>
          <cell r="DI910">
            <v>0</v>
          </cell>
          <cell r="DJ910">
            <v>0</v>
          </cell>
          <cell r="DK910">
            <v>0</v>
          </cell>
          <cell r="DL910">
            <v>0</v>
          </cell>
          <cell r="DM910">
            <v>0</v>
          </cell>
          <cell r="DN910">
            <v>0</v>
          </cell>
          <cell r="DO910">
            <v>0</v>
          </cell>
          <cell r="DP910">
            <v>0</v>
          </cell>
          <cell r="DQ910">
            <v>0</v>
          </cell>
          <cell r="DR910">
            <v>0</v>
          </cell>
          <cell r="DS910">
            <v>0</v>
          </cell>
          <cell r="DT910">
            <v>0</v>
          </cell>
          <cell r="DU910">
            <v>0</v>
          </cell>
          <cell r="DV910">
            <v>0</v>
          </cell>
          <cell r="DW910">
            <v>0</v>
          </cell>
          <cell r="DX910">
            <v>0</v>
          </cell>
          <cell r="DY910">
            <v>0</v>
          </cell>
          <cell r="DZ910">
            <v>0</v>
          </cell>
          <cell r="EA910">
            <v>0</v>
          </cell>
          <cell r="EB910">
            <v>0</v>
          </cell>
          <cell r="EC910">
            <v>0</v>
          </cell>
          <cell r="ED910">
            <v>0</v>
          </cell>
        </row>
        <row r="911">
          <cell r="F911">
            <v>0</v>
          </cell>
          <cell r="G911">
            <v>0</v>
          </cell>
          <cell r="H911">
            <v>0</v>
          </cell>
          <cell r="I911">
            <v>0</v>
          </cell>
          <cell r="J911">
            <v>-0.01</v>
          </cell>
          <cell r="K911">
            <v>-0.01</v>
          </cell>
          <cell r="L911">
            <v>-0.01</v>
          </cell>
          <cell r="M911">
            <v>-0.01</v>
          </cell>
          <cell r="N911">
            <v>-0.01</v>
          </cell>
          <cell r="O911">
            <v>0.01</v>
          </cell>
          <cell r="P911">
            <v>0</v>
          </cell>
          <cell r="Q911">
            <v>0</v>
          </cell>
          <cell r="R911">
            <v>0</v>
          </cell>
          <cell r="S911">
            <v>0</v>
          </cell>
          <cell r="T911">
            <v>0</v>
          </cell>
          <cell r="U911">
            <v>0</v>
          </cell>
          <cell r="V911">
            <v>0</v>
          </cell>
          <cell r="W911">
            <v>0</v>
          </cell>
          <cell r="X911">
            <v>-0.02</v>
          </cell>
          <cell r="Y911">
            <v>-0.02</v>
          </cell>
          <cell r="Z911">
            <v>-0.01</v>
          </cell>
          <cell r="AA911">
            <v>-0.01</v>
          </cell>
          <cell r="AB911">
            <v>0.01</v>
          </cell>
          <cell r="AC911">
            <v>0</v>
          </cell>
          <cell r="AD911">
            <v>0</v>
          </cell>
          <cell r="AE911">
            <v>0</v>
          </cell>
          <cell r="AF911">
            <v>0.01</v>
          </cell>
          <cell r="AG911">
            <v>0</v>
          </cell>
          <cell r="AH911">
            <v>0</v>
          </cell>
          <cell r="AI911">
            <v>0</v>
          </cell>
          <cell r="AJ911">
            <v>0</v>
          </cell>
          <cell r="AK911">
            <v>-0.01</v>
          </cell>
          <cell r="AL911">
            <v>-0.02</v>
          </cell>
          <cell r="AM911">
            <v>-0.01</v>
          </cell>
          <cell r="AN911">
            <v>-0.01</v>
          </cell>
          <cell r="AO911">
            <v>0</v>
          </cell>
          <cell r="AP911">
            <v>0</v>
          </cell>
          <cell r="AQ911">
            <v>0</v>
          </cell>
          <cell r="AR911">
            <v>0</v>
          </cell>
          <cell r="AS911">
            <v>0.01</v>
          </cell>
          <cell r="AT911">
            <v>0</v>
          </cell>
          <cell r="AU911">
            <v>0</v>
          </cell>
          <cell r="AV911">
            <v>0.01</v>
          </cell>
          <cell r="AW911">
            <v>0</v>
          </cell>
          <cell r="AX911">
            <v>-0.01</v>
          </cell>
          <cell r="AY911">
            <v>-0.02</v>
          </cell>
          <cell r="AZ911">
            <v>-0.01</v>
          </cell>
          <cell r="BA911">
            <v>-0.01</v>
          </cell>
          <cell r="BB911">
            <v>0</v>
          </cell>
          <cell r="BC911">
            <v>0</v>
          </cell>
          <cell r="BD911">
            <v>0</v>
          </cell>
          <cell r="BE911">
            <v>0</v>
          </cell>
          <cell r="BF911">
            <v>0.01</v>
          </cell>
          <cell r="BG911">
            <v>0</v>
          </cell>
          <cell r="BH911">
            <v>0</v>
          </cell>
          <cell r="BI911">
            <v>0</v>
          </cell>
          <cell r="BJ911">
            <v>0</v>
          </cell>
          <cell r="BK911">
            <v>-0.01</v>
          </cell>
          <cell r="BL911">
            <v>-0.02</v>
          </cell>
          <cell r="BM911">
            <v>-0.02</v>
          </cell>
          <cell r="BN911">
            <v>-0.01</v>
          </cell>
          <cell r="BO911">
            <v>0</v>
          </cell>
          <cell r="BP911">
            <v>0</v>
          </cell>
          <cell r="BQ911">
            <v>0</v>
          </cell>
          <cell r="BR911">
            <v>0</v>
          </cell>
          <cell r="BS911">
            <v>0</v>
          </cell>
          <cell r="BT911">
            <v>0</v>
          </cell>
          <cell r="BU911">
            <v>0</v>
          </cell>
          <cell r="BV911">
            <v>0</v>
          </cell>
          <cell r="BW911">
            <v>-0.01</v>
          </cell>
          <cell r="BX911">
            <v>-0.01</v>
          </cell>
          <cell r="BY911">
            <v>-0.03</v>
          </cell>
          <cell r="BZ911">
            <v>-0.02</v>
          </cell>
          <cell r="CA911">
            <v>-0.01</v>
          </cell>
          <cell r="CB911">
            <v>0.01</v>
          </cell>
          <cell r="CC911">
            <v>0</v>
          </cell>
          <cell r="CD911">
            <v>0</v>
          </cell>
          <cell r="CE911">
            <v>0</v>
          </cell>
          <cell r="CF911">
            <v>0.01</v>
          </cell>
          <cell r="CG911">
            <v>0.01</v>
          </cell>
          <cell r="CH911">
            <v>0</v>
          </cell>
          <cell r="CI911">
            <v>0</v>
          </cell>
          <cell r="CJ911">
            <v>-0.01</v>
          </cell>
          <cell r="CK911">
            <v>-0.02</v>
          </cell>
          <cell r="CL911">
            <v>-0.02</v>
          </cell>
          <cell r="CM911">
            <v>-0.02</v>
          </cell>
          <cell r="CN911">
            <v>-0.01</v>
          </cell>
          <cell r="CO911">
            <v>0.01</v>
          </cell>
          <cell r="CP911">
            <v>0</v>
          </cell>
          <cell r="CQ911">
            <v>0</v>
          </cell>
          <cell r="CR911">
            <v>0</v>
          </cell>
          <cell r="CS911">
            <v>0</v>
          </cell>
          <cell r="CT911">
            <v>0.01</v>
          </cell>
          <cell r="CU911">
            <v>0</v>
          </cell>
          <cell r="CV911">
            <v>0</v>
          </cell>
          <cell r="CW911">
            <v>0</v>
          </cell>
          <cell r="CX911">
            <v>-0.01</v>
          </cell>
          <cell r="CY911">
            <v>-0.03</v>
          </cell>
          <cell r="CZ911">
            <v>-0.02</v>
          </cell>
          <cell r="DA911">
            <v>-0.01</v>
          </cell>
          <cell r="DB911">
            <v>0.01</v>
          </cell>
          <cell r="DC911">
            <v>0</v>
          </cell>
          <cell r="DD911">
            <v>0</v>
          </cell>
          <cell r="DE911">
            <v>-0.01</v>
          </cell>
          <cell r="DF911">
            <v>0</v>
          </cell>
          <cell r="DG911">
            <v>0</v>
          </cell>
          <cell r="DH911">
            <v>0</v>
          </cell>
          <cell r="DI911">
            <v>0.01</v>
          </cell>
          <cell r="DJ911">
            <v>0</v>
          </cell>
          <cell r="DK911">
            <v>-0.02</v>
          </cell>
          <cell r="DL911">
            <v>-0.03</v>
          </cell>
          <cell r="DM911">
            <v>-0.03</v>
          </cell>
          <cell r="DN911">
            <v>-0.01</v>
          </cell>
          <cell r="DO911">
            <v>-0.01</v>
          </cell>
          <cell r="DP911">
            <v>0</v>
          </cell>
          <cell r="DQ911">
            <v>0</v>
          </cell>
          <cell r="DR911">
            <v>-0.01</v>
          </cell>
          <cell r="DS911">
            <v>0</v>
          </cell>
          <cell r="DT911">
            <v>0.01</v>
          </cell>
          <cell r="DU911">
            <v>0</v>
          </cell>
          <cell r="DV911">
            <v>0.01</v>
          </cell>
          <cell r="DW911">
            <v>0</v>
          </cell>
          <cell r="DX911">
            <v>-0.05</v>
          </cell>
          <cell r="DY911">
            <v>-0.04</v>
          </cell>
          <cell r="DZ911">
            <v>-0.04</v>
          </cell>
          <cell r="EA911">
            <v>-0.01</v>
          </cell>
          <cell r="EB911">
            <v>-0.01</v>
          </cell>
          <cell r="EC911">
            <v>0</v>
          </cell>
          <cell r="ED911">
            <v>-0.01</v>
          </cell>
          <cell r="EE911">
            <v>0</v>
          </cell>
        </row>
        <row r="912">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0</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0</v>
          </cell>
          <cell r="BZ912">
            <v>0</v>
          </cell>
          <cell r="CA912">
            <v>0</v>
          </cell>
          <cell r="CB912">
            <v>0</v>
          </cell>
          <cell r="CC912">
            <v>0</v>
          </cell>
          <cell r="CD912">
            <v>0</v>
          </cell>
          <cell r="CE912">
            <v>0</v>
          </cell>
          <cell r="CF912">
            <v>0</v>
          </cell>
          <cell r="CG912">
            <v>0</v>
          </cell>
          <cell r="CH912">
            <v>0</v>
          </cell>
          <cell r="CI912">
            <v>0</v>
          </cell>
          <cell r="CJ912">
            <v>0</v>
          </cell>
          <cell r="CK912">
            <v>0</v>
          </cell>
          <cell r="CL912">
            <v>0</v>
          </cell>
          <cell r="CM912">
            <v>0</v>
          </cell>
          <cell r="CN912">
            <v>0</v>
          </cell>
          <cell r="CO912">
            <v>0</v>
          </cell>
          <cell r="CP912">
            <v>0</v>
          </cell>
          <cell r="CQ912">
            <v>0</v>
          </cell>
          <cell r="CR912">
            <v>0</v>
          </cell>
          <cell r="CS912">
            <v>0</v>
          </cell>
          <cell r="CT912">
            <v>0</v>
          </cell>
          <cell r="CU912">
            <v>0</v>
          </cell>
          <cell r="CV912">
            <v>0</v>
          </cell>
          <cell r="CW912">
            <v>0</v>
          </cell>
          <cell r="CX912">
            <v>0</v>
          </cell>
          <cell r="CY912">
            <v>0</v>
          </cell>
          <cell r="CZ912">
            <v>0</v>
          </cell>
          <cell r="DA912">
            <v>0</v>
          </cell>
          <cell r="DB912">
            <v>0</v>
          </cell>
          <cell r="DC912">
            <v>0</v>
          </cell>
          <cell r="DD912">
            <v>0</v>
          </cell>
          <cell r="DE912">
            <v>0</v>
          </cell>
          <cell r="DF912">
            <v>0</v>
          </cell>
          <cell r="DG912">
            <v>0</v>
          </cell>
          <cell r="DH912">
            <v>0</v>
          </cell>
          <cell r="DI912">
            <v>0</v>
          </cell>
          <cell r="DJ912">
            <v>0</v>
          </cell>
          <cell r="DK912">
            <v>0</v>
          </cell>
          <cell r="DL912">
            <v>0</v>
          </cell>
          <cell r="DM912">
            <v>0</v>
          </cell>
          <cell r="DN912">
            <v>0</v>
          </cell>
          <cell r="DO912">
            <v>0</v>
          </cell>
          <cell r="DP912">
            <v>0</v>
          </cell>
          <cell r="DQ912">
            <v>0</v>
          </cell>
          <cell r="DR912">
            <v>0</v>
          </cell>
          <cell r="DS912">
            <v>0</v>
          </cell>
          <cell r="DT912">
            <v>0</v>
          </cell>
          <cell r="DU912">
            <v>0</v>
          </cell>
          <cell r="DV912">
            <v>0</v>
          </cell>
          <cell r="DW912">
            <v>0</v>
          </cell>
          <cell r="DX912">
            <v>0</v>
          </cell>
          <cell r="DY912">
            <v>0</v>
          </cell>
          <cell r="DZ912">
            <v>0</v>
          </cell>
          <cell r="EA912">
            <v>0</v>
          </cell>
          <cell r="EB912">
            <v>0</v>
          </cell>
          <cell r="EC912">
            <v>0</v>
          </cell>
          <cell r="ED912">
            <v>0</v>
          </cell>
        </row>
        <row r="913">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cell r="BZ913">
            <v>0</v>
          </cell>
          <cell r="CA913">
            <v>0</v>
          </cell>
          <cell r="CB913">
            <v>0</v>
          </cell>
          <cell r="CC913">
            <v>0</v>
          </cell>
          <cell r="CD913">
            <v>0</v>
          </cell>
          <cell r="CE913">
            <v>0</v>
          </cell>
          <cell r="CF913">
            <v>0</v>
          </cell>
          <cell r="CG913">
            <v>0</v>
          </cell>
          <cell r="CH913">
            <v>0</v>
          </cell>
          <cell r="CI913">
            <v>0</v>
          </cell>
          <cell r="CJ913">
            <v>0</v>
          </cell>
          <cell r="CK913">
            <v>0</v>
          </cell>
          <cell r="CL913">
            <v>0</v>
          </cell>
          <cell r="CM913">
            <v>0</v>
          </cell>
          <cell r="CN913">
            <v>0</v>
          </cell>
          <cell r="CO913">
            <v>0</v>
          </cell>
          <cell r="CP913">
            <v>0</v>
          </cell>
          <cell r="CQ913">
            <v>0</v>
          </cell>
          <cell r="CR913">
            <v>0</v>
          </cell>
          <cell r="CS913">
            <v>0</v>
          </cell>
          <cell r="CT913">
            <v>0</v>
          </cell>
          <cell r="CU913">
            <v>0</v>
          </cell>
          <cell r="CV913">
            <v>0</v>
          </cell>
          <cell r="CW913">
            <v>0</v>
          </cell>
          <cell r="CX913">
            <v>0</v>
          </cell>
          <cell r="CY913">
            <v>0</v>
          </cell>
          <cell r="CZ913">
            <v>0</v>
          </cell>
          <cell r="DA913">
            <v>0</v>
          </cell>
          <cell r="DB913">
            <v>0</v>
          </cell>
          <cell r="DC913">
            <v>0</v>
          </cell>
          <cell r="DD913">
            <v>0</v>
          </cell>
          <cell r="DE913">
            <v>0</v>
          </cell>
          <cell r="DF913">
            <v>0</v>
          </cell>
          <cell r="DG913">
            <v>0</v>
          </cell>
          <cell r="DH913">
            <v>0</v>
          </cell>
          <cell r="DI913">
            <v>0</v>
          </cell>
          <cell r="DJ913">
            <v>0</v>
          </cell>
          <cell r="DK913">
            <v>0</v>
          </cell>
          <cell r="DL913">
            <v>0</v>
          </cell>
          <cell r="DM913">
            <v>0</v>
          </cell>
          <cell r="DN913">
            <v>0</v>
          </cell>
          <cell r="DO913">
            <v>0</v>
          </cell>
          <cell r="DP913">
            <v>0</v>
          </cell>
          <cell r="DQ913">
            <v>0</v>
          </cell>
          <cell r="DR913">
            <v>0</v>
          </cell>
          <cell r="DS913">
            <v>0</v>
          </cell>
          <cell r="DT913">
            <v>0</v>
          </cell>
          <cell r="DU913">
            <v>0</v>
          </cell>
          <cell r="DV913">
            <v>0</v>
          </cell>
          <cell r="DW913">
            <v>0</v>
          </cell>
          <cell r="DX913">
            <v>0</v>
          </cell>
          <cell r="DY913">
            <v>0</v>
          </cell>
          <cell r="DZ913">
            <v>0</v>
          </cell>
          <cell r="EA913">
            <v>0</v>
          </cell>
          <cell r="EB913">
            <v>0</v>
          </cell>
          <cell r="EC913">
            <v>0</v>
          </cell>
          <cell r="ED913">
            <v>0</v>
          </cell>
        </row>
        <row r="914">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cell r="BZ914">
            <v>0</v>
          </cell>
          <cell r="CA914">
            <v>0</v>
          </cell>
          <cell r="CB914">
            <v>0</v>
          </cell>
          <cell r="CC914">
            <v>0</v>
          </cell>
          <cell r="CD914">
            <v>0</v>
          </cell>
          <cell r="CE914">
            <v>0</v>
          </cell>
          <cell r="CF914">
            <v>0</v>
          </cell>
          <cell r="CG914">
            <v>0</v>
          </cell>
          <cell r="CH914">
            <v>0</v>
          </cell>
          <cell r="CI914">
            <v>0</v>
          </cell>
          <cell r="CJ914">
            <v>0</v>
          </cell>
          <cell r="CK914">
            <v>0</v>
          </cell>
          <cell r="CL914">
            <v>0</v>
          </cell>
          <cell r="CM914">
            <v>0</v>
          </cell>
          <cell r="CN914">
            <v>0</v>
          </cell>
          <cell r="CO914">
            <v>0</v>
          </cell>
          <cell r="CP914">
            <v>0</v>
          </cell>
          <cell r="CQ914">
            <v>0</v>
          </cell>
          <cell r="CR914">
            <v>0</v>
          </cell>
          <cell r="CS914">
            <v>0</v>
          </cell>
          <cell r="CT914">
            <v>0</v>
          </cell>
          <cell r="CU914">
            <v>0</v>
          </cell>
          <cell r="CV914">
            <v>0</v>
          </cell>
          <cell r="CW914">
            <v>0</v>
          </cell>
          <cell r="CX914">
            <v>0</v>
          </cell>
          <cell r="CY914">
            <v>0</v>
          </cell>
          <cell r="CZ914">
            <v>0</v>
          </cell>
          <cell r="DA914">
            <v>0</v>
          </cell>
          <cell r="DB914">
            <v>0</v>
          </cell>
          <cell r="DC914">
            <v>0</v>
          </cell>
          <cell r="DD914">
            <v>0</v>
          </cell>
          <cell r="DE914">
            <v>0</v>
          </cell>
          <cell r="DF914">
            <v>0</v>
          </cell>
          <cell r="DG914">
            <v>0</v>
          </cell>
          <cell r="DH914">
            <v>0</v>
          </cell>
          <cell r="DI914">
            <v>0</v>
          </cell>
          <cell r="DJ914">
            <v>0</v>
          </cell>
          <cell r="DK914">
            <v>0</v>
          </cell>
          <cell r="DL914">
            <v>0</v>
          </cell>
          <cell r="DM914">
            <v>0</v>
          </cell>
          <cell r="DN914">
            <v>0</v>
          </cell>
          <cell r="DO914">
            <v>0</v>
          </cell>
          <cell r="DP914">
            <v>0</v>
          </cell>
          <cell r="DQ914">
            <v>0</v>
          </cell>
          <cell r="DR914">
            <v>0</v>
          </cell>
          <cell r="DS914">
            <v>0</v>
          </cell>
          <cell r="DT914">
            <v>0</v>
          </cell>
          <cell r="DU914">
            <v>0</v>
          </cell>
          <cell r="DV914">
            <v>0</v>
          </cell>
          <cell r="DW914">
            <v>0</v>
          </cell>
          <cell r="DX914">
            <v>0</v>
          </cell>
          <cell r="DY914">
            <v>0</v>
          </cell>
          <cell r="DZ914">
            <v>0</v>
          </cell>
          <cell r="EA914">
            <v>0</v>
          </cell>
          <cell r="EB914">
            <v>0</v>
          </cell>
          <cell r="EC914">
            <v>0</v>
          </cell>
          <cell r="ED914">
            <v>0</v>
          </cell>
        </row>
        <row r="915">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cell r="BZ915">
            <v>0</v>
          </cell>
          <cell r="CA915">
            <v>0</v>
          </cell>
          <cell r="CB915">
            <v>0</v>
          </cell>
          <cell r="CC915">
            <v>0</v>
          </cell>
          <cell r="CD915">
            <v>0</v>
          </cell>
          <cell r="CE915">
            <v>0</v>
          </cell>
          <cell r="CF915">
            <v>0</v>
          </cell>
          <cell r="CG915">
            <v>0</v>
          </cell>
          <cell r="CH915">
            <v>0</v>
          </cell>
          <cell r="CI915">
            <v>0</v>
          </cell>
          <cell r="CJ915">
            <v>0</v>
          </cell>
          <cell r="CK915">
            <v>0</v>
          </cell>
          <cell r="CL915">
            <v>0</v>
          </cell>
          <cell r="CM915">
            <v>0</v>
          </cell>
          <cell r="CN915">
            <v>0</v>
          </cell>
          <cell r="CO915">
            <v>0</v>
          </cell>
          <cell r="CP915">
            <v>0</v>
          </cell>
          <cell r="CQ915">
            <v>0</v>
          </cell>
          <cell r="CR915">
            <v>0</v>
          </cell>
          <cell r="CS915">
            <v>0</v>
          </cell>
          <cell r="CT915">
            <v>0</v>
          </cell>
          <cell r="CU915">
            <v>0</v>
          </cell>
          <cell r="CV915">
            <v>0</v>
          </cell>
          <cell r="CW915">
            <v>0</v>
          </cell>
          <cell r="CX915">
            <v>0</v>
          </cell>
          <cell r="CY915">
            <v>0</v>
          </cell>
          <cell r="CZ915">
            <v>0</v>
          </cell>
          <cell r="DA915">
            <v>0</v>
          </cell>
          <cell r="DB915">
            <v>0</v>
          </cell>
          <cell r="DC915">
            <v>0</v>
          </cell>
          <cell r="DD915">
            <v>0</v>
          </cell>
          <cell r="DE915">
            <v>0</v>
          </cell>
          <cell r="DF915">
            <v>0</v>
          </cell>
          <cell r="DG915">
            <v>0</v>
          </cell>
          <cell r="DH915">
            <v>0</v>
          </cell>
          <cell r="DI915">
            <v>0</v>
          </cell>
          <cell r="DJ915">
            <v>0</v>
          </cell>
          <cell r="DK915">
            <v>0</v>
          </cell>
          <cell r="DL915">
            <v>0</v>
          </cell>
          <cell r="DM915">
            <v>0</v>
          </cell>
          <cell r="DN915">
            <v>0</v>
          </cell>
          <cell r="DO915">
            <v>0</v>
          </cell>
          <cell r="DP915">
            <v>0</v>
          </cell>
          <cell r="DQ915">
            <v>0</v>
          </cell>
          <cell r="DR915">
            <v>0</v>
          </cell>
          <cell r="DS915">
            <v>0</v>
          </cell>
          <cell r="DT915">
            <v>0</v>
          </cell>
          <cell r="DU915">
            <v>0</v>
          </cell>
          <cell r="DV915">
            <v>0</v>
          </cell>
          <cell r="DW915">
            <v>0</v>
          </cell>
          <cell r="DX915">
            <v>0</v>
          </cell>
          <cell r="DY915">
            <v>0</v>
          </cell>
          <cell r="DZ915">
            <v>0</v>
          </cell>
          <cell r="EA915">
            <v>0</v>
          </cell>
          <cell r="EB915">
            <v>0</v>
          </cell>
          <cell r="EC915">
            <v>0</v>
          </cell>
          <cell r="ED915">
            <v>0</v>
          </cell>
          <cell r="EE915">
            <v>0</v>
          </cell>
        </row>
        <row r="916">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cell r="BZ916">
            <v>0</v>
          </cell>
          <cell r="CA916">
            <v>0</v>
          </cell>
          <cell r="CB916">
            <v>0</v>
          </cell>
          <cell r="CC916">
            <v>0</v>
          </cell>
          <cell r="CD916">
            <v>0</v>
          </cell>
          <cell r="CE916">
            <v>0</v>
          </cell>
          <cell r="CF916">
            <v>0</v>
          </cell>
          <cell r="CG916">
            <v>0</v>
          </cell>
          <cell r="CH916">
            <v>0</v>
          </cell>
          <cell r="CI916">
            <v>0</v>
          </cell>
          <cell r="CJ916">
            <v>0</v>
          </cell>
          <cell r="CK916">
            <v>0</v>
          </cell>
          <cell r="CL916">
            <v>0</v>
          </cell>
          <cell r="CM916">
            <v>0</v>
          </cell>
          <cell r="CN916">
            <v>0</v>
          </cell>
          <cell r="CO916">
            <v>0</v>
          </cell>
          <cell r="CP916">
            <v>0</v>
          </cell>
          <cell r="CQ916">
            <v>0</v>
          </cell>
          <cell r="CR916">
            <v>0</v>
          </cell>
          <cell r="CS916">
            <v>0</v>
          </cell>
          <cell r="CT916">
            <v>0</v>
          </cell>
          <cell r="CU916">
            <v>0</v>
          </cell>
          <cell r="CV916">
            <v>0</v>
          </cell>
          <cell r="CW916">
            <v>0</v>
          </cell>
          <cell r="CX916">
            <v>0</v>
          </cell>
          <cell r="CY916">
            <v>0</v>
          </cell>
          <cell r="CZ916">
            <v>0</v>
          </cell>
          <cell r="DA916">
            <v>0</v>
          </cell>
          <cell r="DB916">
            <v>0</v>
          </cell>
          <cell r="DC916">
            <v>0</v>
          </cell>
          <cell r="DD916">
            <v>0</v>
          </cell>
          <cell r="DE916">
            <v>0</v>
          </cell>
          <cell r="DF916">
            <v>0</v>
          </cell>
          <cell r="DG916">
            <v>0</v>
          </cell>
          <cell r="DH916">
            <v>0</v>
          </cell>
          <cell r="DI916">
            <v>0</v>
          </cell>
          <cell r="DJ916">
            <v>0</v>
          </cell>
          <cell r="DK916">
            <v>0</v>
          </cell>
          <cell r="DL916">
            <v>0</v>
          </cell>
          <cell r="DM916">
            <v>0</v>
          </cell>
          <cell r="DN916">
            <v>0</v>
          </cell>
          <cell r="DO916">
            <v>0</v>
          </cell>
          <cell r="DP916">
            <v>0</v>
          </cell>
          <cell r="DQ916">
            <v>0</v>
          </cell>
          <cell r="DR916">
            <v>0</v>
          </cell>
          <cell r="DS916">
            <v>0</v>
          </cell>
          <cell r="DT916">
            <v>0</v>
          </cell>
          <cell r="DU916">
            <v>0</v>
          </cell>
          <cell r="DV916">
            <v>0</v>
          </cell>
          <cell r="DW916">
            <v>0</v>
          </cell>
          <cell r="DX916">
            <v>0</v>
          </cell>
          <cell r="DY916">
            <v>0</v>
          </cell>
          <cell r="DZ916">
            <v>0</v>
          </cell>
          <cell r="EA916">
            <v>0</v>
          </cell>
          <cell r="EB916">
            <v>0</v>
          </cell>
          <cell r="EC916">
            <v>0</v>
          </cell>
          <cell r="ED916">
            <v>0</v>
          </cell>
          <cell r="EE916">
            <v>0</v>
          </cell>
        </row>
        <row r="917">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cell r="BZ917">
            <v>0</v>
          </cell>
          <cell r="CA917">
            <v>0</v>
          </cell>
          <cell r="CB917">
            <v>0</v>
          </cell>
          <cell r="CC917">
            <v>0</v>
          </cell>
          <cell r="CD917">
            <v>0</v>
          </cell>
          <cell r="CE917">
            <v>0</v>
          </cell>
          <cell r="CF917">
            <v>0</v>
          </cell>
          <cell r="CG917">
            <v>0</v>
          </cell>
          <cell r="CH917">
            <v>0</v>
          </cell>
          <cell r="CI917">
            <v>0</v>
          </cell>
          <cell r="CJ917">
            <v>0</v>
          </cell>
          <cell r="CK917">
            <v>0</v>
          </cell>
          <cell r="CL917">
            <v>0</v>
          </cell>
          <cell r="CM917">
            <v>0</v>
          </cell>
          <cell r="CN917">
            <v>0</v>
          </cell>
          <cell r="CO917">
            <v>0</v>
          </cell>
          <cell r="CP917">
            <v>0</v>
          </cell>
          <cell r="CQ917">
            <v>0</v>
          </cell>
          <cell r="CR917">
            <v>0</v>
          </cell>
          <cell r="CS917">
            <v>0</v>
          </cell>
          <cell r="CT917">
            <v>0</v>
          </cell>
          <cell r="CU917">
            <v>0</v>
          </cell>
          <cell r="CV917">
            <v>0</v>
          </cell>
          <cell r="CW917">
            <v>0</v>
          </cell>
          <cell r="CX917">
            <v>0</v>
          </cell>
          <cell r="CY917">
            <v>0</v>
          </cell>
          <cell r="CZ917">
            <v>0</v>
          </cell>
          <cell r="DA917">
            <v>0</v>
          </cell>
          <cell r="DB917">
            <v>0</v>
          </cell>
          <cell r="DC917">
            <v>0</v>
          </cell>
          <cell r="DD917">
            <v>0</v>
          </cell>
          <cell r="DE917">
            <v>0</v>
          </cell>
          <cell r="DF917">
            <v>0</v>
          </cell>
          <cell r="DG917">
            <v>0</v>
          </cell>
          <cell r="DH917">
            <v>0</v>
          </cell>
          <cell r="DI917">
            <v>0</v>
          </cell>
          <cell r="DJ917">
            <v>0</v>
          </cell>
          <cell r="DK917">
            <v>0</v>
          </cell>
          <cell r="DL917">
            <v>0</v>
          </cell>
          <cell r="DM917">
            <v>0</v>
          </cell>
          <cell r="DN917">
            <v>0</v>
          </cell>
          <cell r="DO917">
            <v>0</v>
          </cell>
          <cell r="DP917">
            <v>0</v>
          </cell>
          <cell r="DQ917">
            <v>0</v>
          </cell>
          <cell r="DR917">
            <v>0</v>
          </cell>
          <cell r="DS917">
            <v>0</v>
          </cell>
          <cell r="DT917">
            <v>0</v>
          </cell>
          <cell r="DU917">
            <v>0</v>
          </cell>
          <cell r="DV917">
            <v>0</v>
          </cell>
          <cell r="DW917">
            <v>0</v>
          </cell>
          <cell r="DX917">
            <v>0</v>
          </cell>
          <cell r="DY917">
            <v>0</v>
          </cell>
          <cell r="DZ917">
            <v>0</v>
          </cell>
          <cell r="EA917">
            <v>0</v>
          </cell>
          <cell r="EB917">
            <v>0</v>
          </cell>
          <cell r="EC917">
            <v>0</v>
          </cell>
          <cell r="ED917">
            <v>0</v>
          </cell>
          <cell r="EE917">
            <v>0</v>
          </cell>
        </row>
        <row r="918">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cell r="BZ918">
            <v>0</v>
          </cell>
          <cell r="CA918">
            <v>0</v>
          </cell>
          <cell r="CB918">
            <v>0</v>
          </cell>
          <cell r="CC918">
            <v>0</v>
          </cell>
          <cell r="CD918">
            <v>0</v>
          </cell>
          <cell r="CE918">
            <v>0</v>
          </cell>
          <cell r="CF918">
            <v>0</v>
          </cell>
          <cell r="CG918">
            <v>0</v>
          </cell>
          <cell r="CH918">
            <v>0</v>
          </cell>
          <cell r="CI918">
            <v>0</v>
          </cell>
          <cell r="CJ918">
            <v>0</v>
          </cell>
          <cell r="CK918">
            <v>0</v>
          </cell>
          <cell r="CL918">
            <v>0</v>
          </cell>
          <cell r="CM918">
            <v>0</v>
          </cell>
          <cell r="CN918">
            <v>0</v>
          </cell>
          <cell r="CO918">
            <v>0</v>
          </cell>
          <cell r="CP918">
            <v>0</v>
          </cell>
          <cell r="CQ918">
            <v>0</v>
          </cell>
          <cell r="CR918">
            <v>0</v>
          </cell>
          <cell r="CS918">
            <v>0</v>
          </cell>
          <cell r="CT918">
            <v>0</v>
          </cell>
          <cell r="CU918">
            <v>0</v>
          </cell>
          <cell r="CV918">
            <v>0</v>
          </cell>
          <cell r="CW918">
            <v>0</v>
          </cell>
          <cell r="CX918">
            <v>0</v>
          </cell>
          <cell r="CY918">
            <v>0</v>
          </cell>
          <cell r="CZ918">
            <v>0</v>
          </cell>
          <cell r="DA918">
            <v>0</v>
          </cell>
          <cell r="DB918">
            <v>0</v>
          </cell>
          <cell r="DC918">
            <v>0</v>
          </cell>
          <cell r="DD918">
            <v>0</v>
          </cell>
          <cell r="DE918">
            <v>0</v>
          </cell>
          <cell r="DF918">
            <v>0</v>
          </cell>
          <cell r="DG918">
            <v>0</v>
          </cell>
          <cell r="DH918">
            <v>0</v>
          </cell>
          <cell r="DI918">
            <v>0</v>
          </cell>
          <cell r="DJ918">
            <v>0</v>
          </cell>
          <cell r="DK918">
            <v>0</v>
          </cell>
          <cell r="DL918">
            <v>0</v>
          </cell>
          <cell r="DM918">
            <v>0</v>
          </cell>
          <cell r="DN918">
            <v>0</v>
          </cell>
          <cell r="DO918">
            <v>0</v>
          </cell>
          <cell r="DP918">
            <v>0</v>
          </cell>
          <cell r="DQ918">
            <v>0</v>
          </cell>
          <cell r="DR918">
            <v>0</v>
          </cell>
          <cell r="DS918">
            <v>0</v>
          </cell>
          <cell r="DT918">
            <v>0</v>
          </cell>
          <cell r="DU918">
            <v>0</v>
          </cell>
          <cell r="DV918">
            <v>0</v>
          </cell>
          <cell r="DW918">
            <v>0</v>
          </cell>
          <cell r="DX918">
            <v>0</v>
          </cell>
          <cell r="DY918">
            <v>0</v>
          </cell>
          <cell r="DZ918">
            <v>0</v>
          </cell>
          <cell r="EA918">
            <v>0</v>
          </cell>
          <cell r="EB918">
            <v>0</v>
          </cell>
          <cell r="EC918">
            <v>0</v>
          </cell>
          <cell r="ED918">
            <v>0</v>
          </cell>
          <cell r="EE918">
            <v>0</v>
          </cell>
        </row>
        <row r="919">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cell r="BZ919">
            <v>0</v>
          </cell>
          <cell r="CA919">
            <v>0</v>
          </cell>
          <cell r="CB919">
            <v>0</v>
          </cell>
          <cell r="CC919">
            <v>0</v>
          </cell>
          <cell r="CD919">
            <v>0</v>
          </cell>
          <cell r="CE919">
            <v>0</v>
          </cell>
          <cell r="CF919">
            <v>0</v>
          </cell>
          <cell r="CG919">
            <v>0</v>
          </cell>
          <cell r="CH919">
            <v>0</v>
          </cell>
          <cell r="CI919">
            <v>0</v>
          </cell>
          <cell r="CJ919">
            <v>0</v>
          </cell>
          <cell r="CK919">
            <v>0</v>
          </cell>
          <cell r="CL919">
            <v>0</v>
          </cell>
          <cell r="CM919">
            <v>0</v>
          </cell>
          <cell r="CN919">
            <v>0</v>
          </cell>
          <cell r="CO919">
            <v>0</v>
          </cell>
          <cell r="CP919">
            <v>0</v>
          </cell>
          <cell r="CQ919">
            <v>0</v>
          </cell>
          <cell r="CR919">
            <v>0</v>
          </cell>
          <cell r="CS919">
            <v>0</v>
          </cell>
          <cell r="CT919">
            <v>0</v>
          </cell>
          <cell r="CU919">
            <v>0</v>
          </cell>
          <cell r="CV919">
            <v>0</v>
          </cell>
          <cell r="CW919">
            <v>0</v>
          </cell>
          <cell r="CX919">
            <v>0</v>
          </cell>
          <cell r="CY919">
            <v>0</v>
          </cell>
          <cell r="CZ919">
            <v>0</v>
          </cell>
          <cell r="DA919">
            <v>0</v>
          </cell>
          <cell r="DB919">
            <v>0</v>
          </cell>
          <cell r="DC919">
            <v>0</v>
          </cell>
          <cell r="DD919">
            <v>0</v>
          </cell>
          <cell r="DE919">
            <v>0</v>
          </cell>
          <cell r="DF919">
            <v>0</v>
          </cell>
          <cell r="DG919">
            <v>0</v>
          </cell>
          <cell r="DH919">
            <v>0</v>
          </cell>
          <cell r="DI919">
            <v>0</v>
          </cell>
          <cell r="DJ919">
            <v>0</v>
          </cell>
          <cell r="DK919">
            <v>0</v>
          </cell>
          <cell r="DL919">
            <v>0</v>
          </cell>
          <cell r="DM919">
            <v>0</v>
          </cell>
          <cell r="DN919">
            <v>0</v>
          </cell>
          <cell r="DO919">
            <v>0</v>
          </cell>
          <cell r="DP919">
            <v>0</v>
          </cell>
          <cell r="DQ919">
            <v>0</v>
          </cell>
          <cell r="DR919">
            <v>0</v>
          </cell>
          <cell r="DS919">
            <v>0</v>
          </cell>
          <cell r="DT919">
            <v>0</v>
          </cell>
          <cell r="DU919">
            <v>0</v>
          </cell>
          <cell r="DV919">
            <v>0</v>
          </cell>
          <cell r="DW919">
            <v>0</v>
          </cell>
          <cell r="DX919">
            <v>0</v>
          </cell>
          <cell r="DY919">
            <v>0</v>
          </cell>
          <cell r="DZ919">
            <v>0</v>
          </cell>
          <cell r="EA919">
            <v>0</v>
          </cell>
          <cell r="EB919">
            <v>0</v>
          </cell>
          <cell r="EC919">
            <v>0</v>
          </cell>
          <cell r="ED919">
            <v>0</v>
          </cell>
          <cell r="EE919">
            <v>0</v>
          </cell>
        </row>
        <row r="920">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cell r="BZ920">
            <v>0</v>
          </cell>
          <cell r="CA920">
            <v>0</v>
          </cell>
          <cell r="CB920">
            <v>0</v>
          </cell>
          <cell r="CC920">
            <v>0</v>
          </cell>
          <cell r="CD920">
            <v>0</v>
          </cell>
          <cell r="CE920">
            <v>0</v>
          </cell>
          <cell r="CF920">
            <v>0</v>
          </cell>
          <cell r="CG920">
            <v>0</v>
          </cell>
          <cell r="CH920">
            <v>0</v>
          </cell>
          <cell r="CI920">
            <v>0</v>
          </cell>
          <cell r="CJ920">
            <v>0</v>
          </cell>
          <cell r="CK920">
            <v>0</v>
          </cell>
          <cell r="CL920">
            <v>0</v>
          </cell>
          <cell r="CM920">
            <v>0</v>
          </cell>
          <cell r="CN920">
            <v>0</v>
          </cell>
          <cell r="CO920">
            <v>0</v>
          </cell>
          <cell r="CP920">
            <v>0</v>
          </cell>
          <cell r="CQ920">
            <v>0</v>
          </cell>
          <cell r="CR920">
            <v>0</v>
          </cell>
          <cell r="CS920">
            <v>0</v>
          </cell>
          <cell r="CT920">
            <v>0</v>
          </cell>
          <cell r="CU920">
            <v>0</v>
          </cell>
          <cell r="CV920">
            <v>0</v>
          </cell>
          <cell r="CW920">
            <v>0</v>
          </cell>
          <cell r="CX920">
            <v>0</v>
          </cell>
          <cell r="CY920">
            <v>0</v>
          </cell>
          <cell r="CZ920">
            <v>0</v>
          </cell>
          <cell r="DA920">
            <v>0</v>
          </cell>
          <cell r="DB920">
            <v>0</v>
          </cell>
          <cell r="DC920">
            <v>0</v>
          </cell>
          <cell r="DD920">
            <v>0</v>
          </cell>
          <cell r="DE920">
            <v>0</v>
          </cell>
          <cell r="DF920">
            <v>0</v>
          </cell>
          <cell r="DG920">
            <v>0</v>
          </cell>
          <cell r="DH920">
            <v>0</v>
          </cell>
          <cell r="DI920">
            <v>0</v>
          </cell>
          <cell r="DJ920">
            <v>0</v>
          </cell>
          <cell r="DK920">
            <v>0</v>
          </cell>
          <cell r="DL920">
            <v>0</v>
          </cell>
          <cell r="DM920">
            <v>0</v>
          </cell>
          <cell r="DN920">
            <v>0</v>
          </cell>
          <cell r="DO920">
            <v>0</v>
          </cell>
          <cell r="DP920">
            <v>0</v>
          </cell>
          <cell r="DQ920">
            <v>0</v>
          </cell>
          <cell r="DR920">
            <v>0</v>
          </cell>
          <cell r="DS920">
            <v>0</v>
          </cell>
          <cell r="DT920">
            <v>0</v>
          </cell>
          <cell r="DU920">
            <v>0</v>
          </cell>
          <cell r="DV920">
            <v>0</v>
          </cell>
          <cell r="DW920">
            <v>0</v>
          </cell>
          <cell r="DX920">
            <v>0</v>
          </cell>
          <cell r="DY920">
            <v>0</v>
          </cell>
          <cell r="DZ920">
            <v>0</v>
          </cell>
          <cell r="EA920">
            <v>0</v>
          </cell>
          <cell r="EB920">
            <v>0</v>
          </cell>
          <cell r="EC920">
            <v>0</v>
          </cell>
          <cell r="ED920">
            <v>0</v>
          </cell>
          <cell r="EE920">
            <v>0</v>
          </cell>
        </row>
        <row r="921">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cell r="BZ921">
            <v>0</v>
          </cell>
          <cell r="CA921">
            <v>0</v>
          </cell>
          <cell r="CB921">
            <v>0</v>
          </cell>
          <cell r="CC921">
            <v>0</v>
          </cell>
          <cell r="CD921">
            <v>0</v>
          </cell>
          <cell r="CE921">
            <v>0</v>
          </cell>
          <cell r="CF921">
            <v>0</v>
          </cell>
          <cell r="CG921">
            <v>0</v>
          </cell>
          <cell r="CH921">
            <v>0</v>
          </cell>
          <cell r="CI921">
            <v>0</v>
          </cell>
          <cell r="CJ921">
            <v>0</v>
          </cell>
          <cell r="CK921">
            <v>0</v>
          </cell>
          <cell r="CL921">
            <v>0</v>
          </cell>
          <cell r="CM921">
            <v>0</v>
          </cell>
          <cell r="CN921">
            <v>0</v>
          </cell>
          <cell r="CO921">
            <v>0</v>
          </cell>
          <cell r="CP921">
            <v>0</v>
          </cell>
          <cell r="CQ921">
            <v>0</v>
          </cell>
          <cell r="CR921">
            <v>0</v>
          </cell>
          <cell r="CS921">
            <v>0</v>
          </cell>
          <cell r="CT921">
            <v>0</v>
          </cell>
          <cell r="CU921">
            <v>0</v>
          </cell>
          <cell r="CV921">
            <v>0</v>
          </cell>
          <cell r="CW921">
            <v>0</v>
          </cell>
          <cell r="CX921">
            <v>0</v>
          </cell>
          <cell r="CY921">
            <v>0</v>
          </cell>
          <cell r="CZ921">
            <v>0</v>
          </cell>
          <cell r="DA921">
            <v>0</v>
          </cell>
          <cell r="DB921">
            <v>0</v>
          </cell>
          <cell r="DC921">
            <v>0</v>
          </cell>
          <cell r="DD921">
            <v>0</v>
          </cell>
          <cell r="DE921">
            <v>0</v>
          </cell>
          <cell r="DF921">
            <v>0</v>
          </cell>
          <cell r="DG921">
            <v>0</v>
          </cell>
          <cell r="DH921">
            <v>0</v>
          </cell>
          <cell r="DI921">
            <v>0</v>
          </cell>
          <cell r="DJ921">
            <v>0</v>
          </cell>
          <cell r="DK921">
            <v>0</v>
          </cell>
          <cell r="DL921">
            <v>0</v>
          </cell>
          <cell r="DM921">
            <v>0</v>
          </cell>
          <cell r="DN921">
            <v>0</v>
          </cell>
          <cell r="DO921">
            <v>0</v>
          </cell>
          <cell r="DP921">
            <v>0</v>
          </cell>
          <cell r="DQ921">
            <v>0</v>
          </cell>
          <cell r="DR921">
            <v>0</v>
          </cell>
          <cell r="DS921">
            <v>0</v>
          </cell>
          <cell r="DT921">
            <v>0</v>
          </cell>
          <cell r="DU921">
            <v>0</v>
          </cell>
          <cell r="DV921">
            <v>0</v>
          </cell>
          <cell r="DW921">
            <v>0</v>
          </cell>
          <cell r="DX921">
            <v>0</v>
          </cell>
          <cell r="DY921">
            <v>0</v>
          </cell>
          <cell r="DZ921">
            <v>0</v>
          </cell>
          <cell r="EA921">
            <v>0</v>
          </cell>
          <cell r="EB921">
            <v>0</v>
          </cell>
          <cell r="EC921">
            <v>0</v>
          </cell>
          <cell r="ED921">
            <v>0</v>
          </cell>
          <cell r="EE921">
            <v>0</v>
          </cell>
        </row>
        <row r="922">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cell r="BZ922">
            <v>0</v>
          </cell>
          <cell r="CA922">
            <v>0</v>
          </cell>
          <cell r="CB922">
            <v>0</v>
          </cell>
          <cell r="CC922">
            <v>0</v>
          </cell>
          <cell r="CD922">
            <v>0</v>
          </cell>
          <cell r="CE922">
            <v>0</v>
          </cell>
          <cell r="CF922">
            <v>0</v>
          </cell>
          <cell r="CG922">
            <v>0</v>
          </cell>
          <cell r="CH922">
            <v>0</v>
          </cell>
          <cell r="CI922">
            <v>0</v>
          </cell>
          <cell r="CJ922">
            <v>0</v>
          </cell>
          <cell r="CK922">
            <v>0</v>
          </cell>
          <cell r="CL922">
            <v>0</v>
          </cell>
          <cell r="CM922">
            <v>0</v>
          </cell>
          <cell r="CN922">
            <v>0</v>
          </cell>
          <cell r="CO922">
            <v>0</v>
          </cell>
          <cell r="CP922">
            <v>0</v>
          </cell>
          <cell r="CQ922">
            <v>0</v>
          </cell>
          <cell r="CR922">
            <v>0</v>
          </cell>
          <cell r="CS922">
            <v>0</v>
          </cell>
          <cell r="CT922">
            <v>0</v>
          </cell>
          <cell r="CU922">
            <v>0</v>
          </cell>
          <cell r="CV922">
            <v>0</v>
          </cell>
          <cell r="CW922">
            <v>0</v>
          </cell>
          <cell r="CX922">
            <v>0</v>
          </cell>
          <cell r="CY922">
            <v>0</v>
          </cell>
          <cell r="CZ922">
            <v>0</v>
          </cell>
          <cell r="DA922">
            <v>0</v>
          </cell>
          <cell r="DB922">
            <v>0</v>
          </cell>
          <cell r="DC922">
            <v>0</v>
          </cell>
          <cell r="DD922">
            <v>0</v>
          </cell>
          <cell r="DE922">
            <v>0</v>
          </cell>
          <cell r="DF922">
            <v>0</v>
          </cell>
          <cell r="DG922">
            <v>0</v>
          </cell>
          <cell r="DH922">
            <v>0</v>
          </cell>
          <cell r="DI922">
            <v>0</v>
          </cell>
          <cell r="DJ922">
            <v>0</v>
          </cell>
          <cell r="DK922">
            <v>0</v>
          </cell>
          <cell r="DL922">
            <v>0</v>
          </cell>
          <cell r="DM922">
            <v>0</v>
          </cell>
          <cell r="DN922">
            <v>0</v>
          </cell>
          <cell r="DO922">
            <v>0</v>
          </cell>
          <cell r="DP922">
            <v>0</v>
          </cell>
          <cell r="DQ922">
            <v>0</v>
          </cell>
          <cell r="DR922">
            <v>0</v>
          </cell>
          <cell r="DS922">
            <v>0</v>
          </cell>
          <cell r="DT922">
            <v>0</v>
          </cell>
          <cell r="DU922">
            <v>0</v>
          </cell>
          <cell r="DV922">
            <v>0</v>
          </cell>
          <cell r="DW922">
            <v>0</v>
          </cell>
          <cell r="DX922">
            <v>0</v>
          </cell>
          <cell r="DY922">
            <v>0</v>
          </cell>
          <cell r="DZ922">
            <v>0</v>
          </cell>
          <cell r="EA922">
            <v>0</v>
          </cell>
          <cell r="EB922">
            <v>0</v>
          </cell>
          <cell r="EC922">
            <v>0</v>
          </cell>
          <cell r="ED922">
            <v>0</v>
          </cell>
          <cell r="EE922">
            <v>0</v>
          </cell>
        </row>
        <row r="923">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cell r="BZ923">
            <v>0</v>
          </cell>
          <cell r="CA923">
            <v>0</v>
          </cell>
          <cell r="CB923">
            <v>0</v>
          </cell>
          <cell r="CC923">
            <v>0</v>
          </cell>
          <cell r="CD923">
            <v>0</v>
          </cell>
          <cell r="CE923">
            <v>0</v>
          </cell>
          <cell r="CF923">
            <v>0</v>
          </cell>
          <cell r="CG923">
            <v>0</v>
          </cell>
          <cell r="CH923">
            <v>0</v>
          </cell>
          <cell r="CI923">
            <v>0</v>
          </cell>
          <cell r="CJ923">
            <v>0</v>
          </cell>
          <cell r="CK923">
            <v>0</v>
          </cell>
          <cell r="CL923">
            <v>0</v>
          </cell>
          <cell r="CM923">
            <v>0</v>
          </cell>
          <cell r="CN923">
            <v>0</v>
          </cell>
          <cell r="CO923">
            <v>0</v>
          </cell>
          <cell r="CP923">
            <v>0</v>
          </cell>
          <cell r="CQ923">
            <v>0</v>
          </cell>
          <cell r="CR923">
            <v>0</v>
          </cell>
          <cell r="CS923">
            <v>0</v>
          </cell>
          <cell r="CT923">
            <v>0</v>
          </cell>
          <cell r="CU923">
            <v>0</v>
          </cell>
          <cell r="CV923">
            <v>0</v>
          </cell>
          <cell r="CW923">
            <v>0</v>
          </cell>
          <cell r="CX923">
            <v>0</v>
          </cell>
          <cell r="CY923">
            <v>0</v>
          </cell>
          <cell r="CZ923">
            <v>0</v>
          </cell>
          <cell r="DA923">
            <v>0</v>
          </cell>
          <cell r="DB923">
            <v>0</v>
          </cell>
          <cell r="DC923">
            <v>0</v>
          </cell>
          <cell r="DD923">
            <v>0</v>
          </cell>
          <cell r="DE923">
            <v>0</v>
          </cell>
          <cell r="DF923">
            <v>0</v>
          </cell>
          <cell r="DG923">
            <v>0</v>
          </cell>
          <cell r="DH923">
            <v>0</v>
          </cell>
          <cell r="DI923">
            <v>0</v>
          </cell>
          <cell r="DJ923">
            <v>0</v>
          </cell>
          <cell r="DK923">
            <v>0</v>
          </cell>
          <cell r="DL923">
            <v>0</v>
          </cell>
          <cell r="DM923">
            <v>0</v>
          </cell>
          <cell r="DN923">
            <v>0</v>
          </cell>
          <cell r="DO923">
            <v>0</v>
          </cell>
          <cell r="DP923">
            <v>0</v>
          </cell>
          <cell r="DQ923">
            <v>0</v>
          </cell>
          <cell r="DR923">
            <v>0</v>
          </cell>
          <cell r="DS923">
            <v>0</v>
          </cell>
          <cell r="DT923">
            <v>0</v>
          </cell>
          <cell r="DU923">
            <v>0</v>
          </cell>
          <cell r="DV923">
            <v>0</v>
          </cell>
          <cell r="DW923">
            <v>0</v>
          </cell>
          <cell r="DX923">
            <v>0</v>
          </cell>
          <cell r="DY923">
            <v>0</v>
          </cell>
          <cell r="DZ923">
            <v>0</v>
          </cell>
          <cell r="EA923">
            <v>0</v>
          </cell>
          <cell r="EB923">
            <v>0</v>
          </cell>
          <cell r="EC923">
            <v>0</v>
          </cell>
          <cell r="ED923">
            <v>0</v>
          </cell>
          <cell r="EE923">
            <v>0</v>
          </cell>
        </row>
        <row r="924">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0</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0</v>
          </cell>
          <cell r="BZ924">
            <v>0</v>
          </cell>
          <cell r="CA924">
            <v>0</v>
          </cell>
          <cell r="CB924">
            <v>0</v>
          </cell>
          <cell r="CC924">
            <v>0</v>
          </cell>
          <cell r="CD924">
            <v>0</v>
          </cell>
          <cell r="CE924">
            <v>0</v>
          </cell>
          <cell r="CF924">
            <v>0</v>
          </cell>
          <cell r="CG924">
            <v>0</v>
          </cell>
          <cell r="CH924">
            <v>0</v>
          </cell>
          <cell r="CI924">
            <v>0</v>
          </cell>
          <cell r="CJ924">
            <v>0</v>
          </cell>
          <cell r="CK924">
            <v>0</v>
          </cell>
          <cell r="CL924">
            <v>0</v>
          </cell>
          <cell r="CM924">
            <v>0</v>
          </cell>
          <cell r="CN924">
            <v>0</v>
          </cell>
          <cell r="CO924">
            <v>0</v>
          </cell>
          <cell r="CP924">
            <v>0</v>
          </cell>
          <cell r="CQ924">
            <v>0</v>
          </cell>
          <cell r="CR924">
            <v>0</v>
          </cell>
          <cell r="CS924">
            <v>0</v>
          </cell>
          <cell r="CT924">
            <v>0</v>
          </cell>
          <cell r="CU924">
            <v>0</v>
          </cell>
          <cell r="CV924">
            <v>0</v>
          </cell>
          <cell r="CW924">
            <v>0</v>
          </cell>
          <cell r="CX924">
            <v>0</v>
          </cell>
          <cell r="CY924">
            <v>0</v>
          </cell>
          <cell r="CZ924">
            <v>0</v>
          </cell>
          <cell r="DA924">
            <v>0</v>
          </cell>
          <cell r="DB924">
            <v>0</v>
          </cell>
          <cell r="DC924">
            <v>0</v>
          </cell>
          <cell r="DD924">
            <v>0</v>
          </cell>
          <cell r="DE924">
            <v>0</v>
          </cell>
          <cell r="DF924">
            <v>0</v>
          </cell>
          <cell r="DG924">
            <v>0</v>
          </cell>
          <cell r="DH924">
            <v>0</v>
          </cell>
          <cell r="DI924">
            <v>0</v>
          </cell>
          <cell r="DJ924">
            <v>0</v>
          </cell>
          <cell r="DK924">
            <v>0</v>
          </cell>
          <cell r="DL924">
            <v>0</v>
          </cell>
          <cell r="DM924">
            <v>0</v>
          </cell>
          <cell r="DN924">
            <v>0</v>
          </cell>
          <cell r="DO924">
            <v>0</v>
          </cell>
          <cell r="DP924">
            <v>0</v>
          </cell>
          <cell r="DQ924">
            <v>0</v>
          </cell>
          <cell r="DR924">
            <v>0</v>
          </cell>
          <cell r="DS924">
            <v>0</v>
          </cell>
          <cell r="DT924">
            <v>0</v>
          </cell>
          <cell r="DU924">
            <v>0</v>
          </cell>
          <cell r="DV924">
            <v>0</v>
          </cell>
          <cell r="DW924">
            <v>0</v>
          </cell>
          <cell r="DX924">
            <v>0</v>
          </cell>
          <cell r="DY924">
            <v>0</v>
          </cell>
          <cell r="DZ924">
            <v>0</v>
          </cell>
          <cell r="EA924">
            <v>0</v>
          </cell>
          <cell r="EB924">
            <v>0</v>
          </cell>
          <cell r="EC924">
            <v>0</v>
          </cell>
          <cell r="ED924">
            <v>0</v>
          </cell>
          <cell r="EE924">
            <v>0</v>
          </cell>
        </row>
        <row r="925">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0</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0</v>
          </cell>
          <cell r="BZ925">
            <v>0</v>
          </cell>
          <cell r="CA925">
            <v>0</v>
          </cell>
          <cell r="CB925">
            <v>0</v>
          </cell>
          <cell r="CC925">
            <v>0</v>
          </cell>
          <cell r="CD925">
            <v>0</v>
          </cell>
          <cell r="CE925">
            <v>0</v>
          </cell>
          <cell r="CF925">
            <v>0</v>
          </cell>
          <cell r="CG925">
            <v>0</v>
          </cell>
          <cell r="CH925">
            <v>0</v>
          </cell>
          <cell r="CI925">
            <v>0</v>
          </cell>
          <cell r="CJ925">
            <v>0</v>
          </cell>
          <cell r="CK925">
            <v>0</v>
          </cell>
          <cell r="CL925">
            <v>0</v>
          </cell>
          <cell r="CM925">
            <v>0</v>
          </cell>
          <cell r="CN925">
            <v>0</v>
          </cell>
          <cell r="CO925">
            <v>0</v>
          </cell>
          <cell r="CP925">
            <v>0</v>
          </cell>
          <cell r="CQ925">
            <v>0</v>
          </cell>
          <cell r="CR925">
            <v>0</v>
          </cell>
          <cell r="CS925">
            <v>0</v>
          </cell>
          <cell r="CT925">
            <v>0</v>
          </cell>
          <cell r="CU925">
            <v>0</v>
          </cell>
          <cell r="CV925">
            <v>0</v>
          </cell>
          <cell r="CW925">
            <v>0</v>
          </cell>
          <cell r="CX925">
            <v>0</v>
          </cell>
          <cell r="CY925">
            <v>0</v>
          </cell>
          <cell r="CZ925">
            <v>0</v>
          </cell>
          <cell r="DA925">
            <v>0</v>
          </cell>
          <cell r="DB925">
            <v>0</v>
          </cell>
          <cell r="DC925">
            <v>0</v>
          </cell>
          <cell r="DD925">
            <v>0</v>
          </cell>
          <cell r="DE925">
            <v>0</v>
          </cell>
          <cell r="DF925">
            <v>0</v>
          </cell>
          <cell r="DG925">
            <v>0</v>
          </cell>
          <cell r="DH925">
            <v>0</v>
          </cell>
          <cell r="DI925">
            <v>0</v>
          </cell>
          <cell r="DJ925">
            <v>0</v>
          </cell>
          <cell r="DK925">
            <v>0</v>
          </cell>
          <cell r="DL925">
            <v>0</v>
          </cell>
          <cell r="DM925">
            <v>0</v>
          </cell>
          <cell r="DN925">
            <v>0</v>
          </cell>
          <cell r="DO925">
            <v>0</v>
          </cell>
          <cell r="DP925">
            <v>0</v>
          </cell>
          <cell r="DQ925">
            <v>0</v>
          </cell>
          <cell r="DR925">
            <v>0</v>
          </cell>
          <cell r="DS925">
            <v>0</v>
          </cell>
          <cell r="DT925">
            <v>0</v>
          </cell>
          <cell r="DU925">
            <v>0</v>
          </cell>
          <cell r="DV925">
            <v>0</v>
          </cell>
          <cell r="DW925">
            <v>0</v>
          </cell>
          <cell r="DX925">
            <v>0</v>
          </cell>
          <cell r="DY925">
            <v>0</v>
          </cell>
          <cell r="DZ925">
            <v>0</v>
          </cell>
          <cell r="EA925">
            <v>0</v>
          </cell>
          <cell r="EB925">
            <v>0</v>
          </cell>
          <cell r="EC925">
            <v>0</v>
          </cell>
          <cell r="ED925">
            <v>0</v>
          </cell>
          <cell r="EE925">
            <v>0</v>
          </cell>
        </row>
        <row r="926">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cell r="BZ926">
            <v>0</v>
          </cell>
          <cell r="CA926">
            <v>0</v>
          </cell>
          <cell r="CB926">
            <v>0</v>
          </cell>
          <cell r="CC926">
            <v>0</v>
          </cell>
          <cell r="CD926">
            <v>0</v>
          </cell>
          <cell r="CE926">
            <v>0</v>
          </cell>
          <cell r="CF926">
            <v>0</v>
          </cell>
          <cell r="CG926">
            <v>0</v>
          </cell>
          <cell r="CH926">
            <v>0</v>
          </cell>
          <cell r="CI926">
            <v>0</v>
          </cell>
          <cell r="CJ926">
            <v>0</v>
          </cell>
          <cell r="CK926">
            <v>0</v>
          </cell>
          <cell r="CL926">
            <v>0</v>
          </cell>
          <cell r="CM926">
            <v>0</v>
          </cell>
          <cell r="CN926">
            <v>0</v>
          </cell>
          <cell r="CO926">
            <v>0</v>
          </cell>
          <cell r="CP926">
            <v>0</v>
          </cell>
          <cell r="CQ926">
            <v>0</v>
          </cell>
          <cell r="CR926">
            <v>0</v>
          </cell>
          <cell r="CS926">
            <v>0</v>
          </cell>
          <cell r="CT926">
            <v>0</v>
          </cell>
          <cell r="CU926">
            <v>0</v>
          </cell>
          <cell r="CV926">
            <v>0</v>
          </cell>
          <cell r="CW926">
            <v>0</v>
          </cell>
          <cell r="CX926">
            <v>0</v>
          </cell>
          <cell r="CY926">
            <v>0</v>
          </cell>
          <cell r="CZ926">
            <v>0</v>
          </cell>
          <cell r="DA926">
            <v>0</v>
          </cell>
          <cell r="DB926">
            <v>0</v>
          </cell>
          <cell r="DC926">
            <v>0</v>
          </cell>
          <cell r="DD926">
            <v>0</v>
          </cell>
          <cell r="DE926">
            <v>0</v>
          </cell>
          <cell r="DF926">
            <v>0</v>
          </cell>
          <cell r="DG926">
            <v>0</v>
          </cell>
          <cell r="DH926">
            <v>0</v>
          </cell>
          <cell r="DI926">
            <v>0</v>
          </cell>
          <cell r="DJ926">
            <v>0</v>
          </cell>
          <cell r="DK926">
            <v>0</v>
          </cell>
          <cell r="DL926">
            <v>0</v>
          </cell>
          <cell r="DM926">
            <v>0</v>
          </cell>
          <cell r="DN926">
            <v>0</v>
          </cell>
          <cell r="DO926">
            <v>0</v>
          </cell>
          <cell r="DP926">
            <v>0</v>
          </cell>
          <cell r="DQ926">
            <v>0</v>
          </cell>
          <cell r="DR926">
            <v>0</v>
          </cell>
          <cell r="DS926">
            <v>0</v>
          </cell>
          <cell r="DT926">
            <v>0</v>
          </cell>
          <cell r="DU926">
            <v>0</v>
          </cell>
          <cell r="DV926">
            <v>0</v>
          </cell>
          <cell r="DW926">
            <v>0</v>
          </cell>
          <cell r="DX926">
            <v>0</v>
          </cell>
          <cell r="DY926">
            <v>0</v>
          </cell>
          <cell r="DZ926">
            <v>0</v>
          </cell>
          <cell r="EA926">
            <v>0</v>
          </cell>
          <cell r="EB926">
            <v>0</v>
          </cell>
          <cell r="EC926">
            <v>0</v>
          </cell>
          <cell r="ED926">
            <v>0</v>
          </cell>
          <cell r="EE926">
            <v>0</v>
          </cell>
        </row>
        <row r="927">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cell r="BZ927">
            <v>0</v>
          </cell>
          <cell r="CA927">
            <v>0</v>
          </cell>
          <cell r="CB927">
            <v>0</v>
          </cell>
          <cell r="CC927">
            <v>0</v>
          </cell>
          <cell r="CD927">
            <v>0</v>
          </cell>
          <cell r="CE927">
            <v>0</v>
          </cell>
          <cell r="CF927">
            <v>0</v>
          </cell>
          <cell r="CG927">
            <v>0</v>
          </cell>
          <cell r="CH927">
            <v>0</v>
          </cell>
          <cell r="CI927">
            <v>0</v>
          </cell>
          <cell r="CJ927">
            <v>0</v>
          </cell>
          <cell r="CK927">
            <v>0</v>
          </cell>
          <cell r="CL927">
            <v>0</v>
          </cell>
          <cell r="CM927">
            <v>0</v>
          </cell>
          <cell r="CN927">
            <v>0</v>
          </cell>
          <cell r="CO927">
            <v>0</v>
          </cell>
          <cell r="CP927">
            <v>0</v>
          </cell>
          <cell r="CQ927">
            <v>0</v>
          </cell>
          <cell r="CR927">
            <v>0</v>
          </cell>
          <cell r="CS927">
            <v>0</v>
          </cell>
          <cell r="CT927">
            <v>0</v>
          </cell>
          <cell r="CU927">
            <v>0</v>
          </cell>
          <cell r="CV927">
            <v>0</v>
          </cell>
          <cell r="CW927">
            <v>0</v>
          </cell>
          <cell r="CX927">
            <v>0</v>
          </cell>
          <cell r="CY927">
            <v>0</v>
          </cell>
          <cell r="CZ927">
            <v>0</v>
          </cell>
          <cell r="DA927">
            <v>0</v>
          </cell>
          <cell r="DB927">
            <v>0</v>
          </cell>
          <cell r="DC927">
            <v>0</v>
          </cell>
          <cell r="DD927">
            <v>0</v>
          </cell>
          <cell r="DE927">
            <v>0</v>
          </cell>
          <cell r="DF927">
            <v>0</v>
          </cell>
          <cell r="DG927">
            <v>0</v>
          </cell>
          <cell r="DH927">
            <v>0</v>
          </cell>
          <cell r="DI927">
            <v>0</v>
          </cell>
          <cell r="DJ927">
            <v>0</v>
          </cell>
          <cell r="DK927">
            <v>0</v>
          </cell>
          <cell r="DL927">
            <v>0</v>
          </cell>
          <cell r="DM927">
            <v>0</v>
          </cell>
          <cell r="DN927">
            <v>0</v>
          </cell>
          <cell r="DO927">
            <v>0</v>
          </cell>
          <cell r="DP927">
            <v>0</v>
          </cell>
          <cell r="DQ927">
            <v>0</v>
          </cell>
          <cell r="DR927">
            <v>0</v>
          </cell>
          <cell r="DS927">
            <v>0</v>
          </cell>
          <cell r="DT927">
            <v>0</v>
          </cell>
          <cell r="DU927">
            <v>0</v>
          </cell>
          <cell r="DV927">
            <v>0</v>
          </cell>
          <cell r="DW927">
            <v>0</v>
          </cell>
          <cell r="DX927">
            <v>0</v>
          </cell>
          <cell r="DY927">
            <v>0</v>
          </cell>
          <cell r="DZ927">
            <v>0</v>
          </cell>
          <cell r="EA927">
            <v>0</v>
          </cell>
          <cell r="EB927">
            <v>0</v>
          </cell>
          <cell r="EC927">
            <v>0</v>
          </cell>
          <cell r="ED927">
            <v>0</v>
          </cell>
          <cell r="EE927">
            <v>0</v>
          </cell>
        </row>
        <row r="928">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cell r="BZ928">
            <v>0</v>
          </cell>
          <cell r="CA928">
            <v>0</v>
          </cell>
          <cell r="CB928">
            <v>0</v>
          </cell>
          <cell r="CC928">
            <v>0</v>
          </cell>
          <cell r="CD928">
            <v>0</v>
          </cell>
          <cell r="CE928">
            <v>0</v>
          </cell>
          <cell r="CF928">
            <v>0</v>
          </cell>
          <cell r="CG928">
            <v>0</v>
          </cell>
          <cell r="CH928">
            <v>0</v>
          </cell>
          <cell r="CI928">
            <v>0</v>
          </cell>
          <cell r="CJ928">
            <v>0</v>
          </cell>
          <cell r="CK928">
            <v>0</v>
          </cell>
          <cell r="CL928">
            <v>0</v>
          </cell>
          <cell r="CM928">
            <v>0</v>
          </cell>
          <cell r="CN928">
            <v>0</v>
          </cell>
          <cell r="CO928">
            <v>0</v>
          </cell>
          <cell r="CP928">
            <v>0</v>
          </cell>
          <cell r="CQ928">
            <v>0</v>
          </cell>
          <cell r="CR928">
            <v>0</v>
          </cell>
          <cell r="CS928">
            <v>0</v>
          </cell>
          <cell r="CT928">
            <v>0</v>
          </cell>
          <cell r="CU928">
            <v>0</v>
          </cell>
          <cell r="CV928">
            <v>0</v>
          </cell>
          <cell r="CW928">
            <v>0</v>
          </cell>
          <cell r="CX928">
            <v>0</v>
          </cell>
          <cell r="CY928">
            <v>0</v>
          </cell>
          <cell r="CZ928">
            <v>0</v>
          </cell>
          <cell r="DA928">
            <v>0</v>
          </cell>
          <cell r="DB928">
            <v>0</v>
          </cell>
          <cell r="DC928">
            <v>0</v>
          </cell>
          <cell r="DD928">
            <v>0</v>
          </cell>
          <cell r="DE928">
            <v>0</v>
          </cell>
          <cell r="DF928">
            <v>0</v>
          </cell>
          <cell r="DG928">
            <v>0</v>
          </cell>
          <cell r="DH928">
            <v>0</v>
          </cell>
          <cell r="DI928">
            <v>0</v>
          </cell>
          <cell r="DJ928">
            <v>0</v>
          </cell>
          <cell r="DK928">
            <v>0</v>
          </cell>
          <cell r="DL928">
            <v>0</v>
          </cell>
          <cell r="DM928">
            <v>0</v>
          </cell>
          <cell r="DN928">
            <v>0</v>
          </cell>
          <cell r="DO928">
            <v>0</v>
          </cell>
          <cell r="DP928">
            <v>0</v>
          </cell>
          <cell r="DQ928">
            <v>0</v>
          </cell>
          <cell r="DR928">
            <v>0</v>
          </cell>
          <cell r="DS928">
            <v>0</v>
          </cell>
          <cell r="DT928">
            <v>0</v>
          </cell>
          <cell r="DU928">
            <v>0</v>
          </cell>
          <cell r="DV928">
            <v>0</v>
          </cell>
          <cell r="DW928">
            <v>0</v>
          </cell>
          <cell r="DX928">
            <v>0</v>
          </cell>
          <cell r="DY928">
            <v>0</v>
          </cell>
          <cell r="DZ928">
            <v>0</v>
          </cell>
          <cell r="EA928">
            <v>0</v>
          </cell>
          <cell r="EB928">
            <v>0</v>
          </cell>
          <cell r="EC928">
            <v>0</v>
          </cell>
          <cell r="ED928">
            <v>0</v>
          </cell>
          <cell r="EE928">
            <v>0</v>
          </cell>
        </row>
        <row r="929">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cell r="BZ929">
            <v>0</v>
          </cell>
          <cell r="CA929">
            <v>0</v>
          </cell>
          <cell r="CB929">
            <v>0</v>
          </cell>
          <cell r="CC929">
            <v>0</v>
          </cell>
          <cell r="CD929">
            <v>0</v>
          </cell>
          <cell r="CE929">
            <v>0</v>
          </cell>
          <cell r="CF929">
            <v>0</v>
          </cell>
          <cell r="CG929">
            <v>0</v>
          </cell>
          <cell r="CH929">
            <v>0</v>
          </cell>
          <cell r="CI929">
            <v>0</v>
          </cell>
          <cell r="CJ929">
            <v>0</v>
          </cell>
          <cell r="CK929">
            <v>0</v>
          </cell>
          <cell r="CL929">
            <v>0</v>
          </cell>
          <cell r="CM929">
            <v>0</v>
          </cell>
          <cell r="CN929">
            <v>0</v>
          </cell>
          <cell r="CO929">
            <v>0</v>
          </cell>
          <cell r="CP929">
            <v>0</v>
          </cell>
          <cell r="CQ929">
            <v>0</v>
          </cell>
          <cell r="CR929">
            <v>0</v>
          </cell>
          <cell r="CS929">
            <v>0</v>
          </cell>
          <cell r="CT929">
            <v>0</v>
          </cell>
          <cell r="CU929">
            <v>0</v>
          </cell>
          <cell r="CV929">
            <v>0</v>
          </cell>
          <cell r="CW929">
            <v>0</v>
          </cell>
          <cell r="CX929">
            <v>0</v>
          </cell>
          <cell r="CY929">
            <v>0</v>
          </cell>
          <cell r="CZ929">
            <v>0</v>
          </cell>
          <cell r="DA929">
            <v>0</v>
          </cell>
          <cell r="DB929">
            <v>0</v>
          </cell>
          <cell r="DC929">
            <v>0</v>
          </cell>
          <cell r="DD929">
            <v>0</v>
          </cell>
          <cell r="DE929">
            <v>0</v>
          </cell>
          <cell r="DF929">
            <v>0</v>
          </cell>
          <cell r="DG929">
            <v>0</v>
          </cell>
          <cell r="DH929">
            <v>0</v>
          </cell>
          <cell r="DI929">
            <v>0</v>
          </cell>
          <cell r="DJ929">
            <v>0</v>
          </cell>
          <cell r="DK929">
            <v>0</v>
          </cell>
          <cell r="DL929">
            <v>0</v>
          </cell>
          <cell r="DM929">
            <v>0</v>
          </cell>
          <cell r="DN929">
            <v>0</v>
          </cell>
          <cell r="DO929">
            <v>0</v>
          </cell>
          <cell r="DP929">
            <v>0</v>
          </cell>
          <cell r="DQ929">
            <v>0</v>
          </cell>
          <cell r="DR929">
            <v>0</v>
          </cell>
          <cell r="DS929">
            <v>0</v>
          </cell>
          <cell r="DT929">
            <v>0</v>
          </cell>
          <cell r="DU929">
            <v>0</v>
          </cell>
          <cell r="DV929">
            <v>0</v>
          </cell>
          <cell r="DW929">
            <v>0</v>
          </cell>
          <cell r="DX929">
            <v>0</v>
          </cell>
          <cell r="DY929">
            <v>0</v>
          </cell>
          <cell r="DZ929">
            <v>0</v>
          </cell>
          <cell r="EA929">
            <v>0</v>
          </cell>
          <cell r="EB929">
            <v>0</v>
          </cell>
          <cell r="EC929">
            <v>0</v>
          </cell>
          <cell r="ED929">
            <v>0</v>
          </cell>
          <cell r="EE929">
            <v>0</v>
          </cell>
        </row>
        <row r="930">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cell r="BZ930">
            <v>0</v>
          </cell>
          <cell r="CA930">
            <v>0</v>
          </cell>
          <cell r="CB930">
            <v>0</v>
          </cell>
          <cell r="CC930">
            <v>0</v>
          </cell>
          <cell r="CD930">
            <v>0</v>
          </cell>
          <cell r="CE930">
            <v>0</v>
          </cell>
          <cell r="CF930">
            <v>0</v>
          </cell>
          <cell r="CG930">
            <v>0</v>
          </cell>
          <cell r="CH930">
            <v>0</v>
          </cell>
          <cell r="CI930">
            <v>0</v>
          </cell>
          <cell r="CJ930">
            <v>0</v>
          </cell>
          <cell r="CK930">
            <v>0</v>
          </cell>
          <cell r="CL930">
            <v>0</v>
          </cell>
          <cell r="CM930">
            <v>0</v>
          </cell>
          <cell r="CN930">
            <v>0</v>
          </cell>
          <cell r="CO930">
            <v>0</v>
          </cell>
          <cell r="CP930">
            <v>0</v>
          </cell>
          <cell r="CQ930">
            <v>0</v>
          </cell>
          <cell r="CR930">
            <v>0</v>
          </cell>
          <cell r="CS930">
            <v>0</v>
          </cell>
          <cell r="CT930">
            <v>0</v>
          </cell>
          <cell r="CU930">
            <v>0</v>
          </cell>
          <cell r="CV930">
            <v>0</v>
          </cell>
          <cell r="CW930">
            <v>0</v>
          </cell>
          <cell r="CX930">
            <v>0</v>
          </cell>
          <cell r="CY930">
            <v>0</v>
          </cell>
          <cell r="CZ930">
            <v>0</v>
          </cell>
          <cell r="DA930">
            <v>0</v>
          </cell>
          <cell r="DB930">
            <v>0</v>
          </cell>
          <cell r="DC930">
            <v>0</v>
          </cell>
          <cell r="DD930">
            <v>0</v>
          </cell>
          <cell r="DE930">
            <v>0</v>
          </cell>
          <cell r="DF930">
            <v>0</v>
          </cell>
          <cell r="DG930">
            <v>0</v>
          </cell>
          <cell r="DH930">
            <v>0</v>
          </cell>
          <cell r="DI930">
            <v>0</v>
          </cell>
          <cell r="DJ930">
            <v>0</v>
          </cell>
          <cell r="DK930">
            <v>0</v>
          </cell>
          <cell r="DL930">
            <v>0</v>
          </cell>
          <cell r="DM930">
            <v>0</v>
          </cell>
          <cell r="DN930">
            <v>0</v>
          </cell>
          <cell r="DO930">
            <v>0</v>
          </cell>
          <cell r="DP930">
            <v>0</v>
          </cell>
          <cell r="DQ930">
            <v>0</v>
          </cell>
          <cell r="DR930">
            <v>0</v>
          </cell>
          <cell r="DS930">
            <v>0</v>
          </cell>
          <cell r="DT930">
            <v>0</v>
          </cell>
          <cell r="DU930">
            <v>0</v>
          </cell>
          <cell r="DV930">
            <v>0</v>
          </cell>
          <cell r="DW930">
            <v>0</v>
          </cell>
          <cell r="DX930">
            <v>0</v>
          </cell>
          <cell r="DY930">
            <v>0</v>
          </cell>
          <cell r="DZ930">
            <v>0</v>
          </cell>
          <cell r="EA930">
            <v>0</v>
          </cell>
          <cell r="EB930">
            <v>0</v>
          </cell>
          <cell r="EC930">
            <v>0</v>
          </cell>
          <cell r="ED930">
            <v>0</v>
          </cell>
          <cell r="EE930">
            <v>0</v>
          </cell>
        </row>
        <row r="931">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cell r="BZ931">
            <v>0</v>
          </cell>
          <cell r="CA931">
            <v>0</v>
          </cell>
          <cell r="CB931">
            <v>0</v>
          </cell>
          <cell r="CC931">
            <v>0</v>
          </cell>
          <cell r="CD931">
            <v>0</v>
          </cell>
          <cell r="CE931">
            <v>0</v>
          </cell>
          <cell r="CF931">
            <v>0</v>
          </cell>
          <cell r="CG931">
            <v>0</v>
          </cell>
          <cell r="CH931">
            <v>0</v>
          </cell>
          <cell r="CI931">
            <v>0</v>
          </cell>
          <cell r="CJ931">
            <v>0</v>
          </cell>
          <cell r="CK931">
            <v>0</v>
          </cell>
          <cell r="CL931">
            <v>0</v>
          </cell>
          <cell r="CM931">
            <v>0</v>
          </cell>
          <cell r="CN931">
            <v>0</v>
          </cell>
          <cell r="CO931">
            <v>0</v>
          </cell>
          <cell r="CP931">
            <v>0</v>
          </cell>
          <cell r="CQ931">
            <v>0</v>
          </cell>
          <cell r="CR931">
            <v>0</v>
          </cell>
          <cell r="CS931">
            <v>0</v>
          </cell>
          <cell r="CT931">
            <v>0</v>
          </cell>
          <cell r="CU931">
            <v>0</v>
          </cell>
          <cell r="CV931">
            <v>0</v>
          </cell>
          <cell r="CW931">
            <v>0</v>
          </cell>
          <cell r="CX931">
            <v>0</v>
          </cell>
          <cell r="CY931">
            <v>0</v>
          </cell>
          <cell r="CZ931">
            <v>0</v>
          </cell>
          <cell r="DA931">
            <v>0</v>
          </cell>
          <cell r="DB931">
            <v>0</v>
          </cell>
          <cell r="DC931">
            <v>0</v>
          </cell>
          <cell r="DD931">
            <v>0</v>
          </cell>
          <cell r="DE931">
            <v>0</v>
          </cell>
          <cell r="DF931">
            <v>0</v>
          </cell>
          <cell r="DG931">
            <v>0</v>
          </cell>
          <cell r="DH931">
            <v>0</v>
          </cell>
          <cell r="DI931">
            <v>0</v>
          </cell>
          <cell r="DJ931">
            <v>0</v>
          </cell>
          <cell r="DK931">
            <v>0</v>
          </cell>
          <cell r="DL931">
            <v>0</v>
          </cell>
          <cell r="DM931">
            <v>0</v>
          </cell>
          <cell r="DN931">
            <v>0</v>
          </cell>
          <cell r="DO931">
            <v>0</v>
          </cell>
          <cell r="DP931">
            <v>0</v>
          </cell>
          <cell r="DQ931">
            <v>0</v>
          </cell>
          <cell r="DR931">
            <v>0</v>
          </cell>
          <cell r="DS931">
            <v>0</v>
          </cell>
          <cell r="DT931">
            <v>0</v>
          </cell>
          <cell r="DU931">
            <v>0</v>
          </cell>
          <cell r="DV931">
            <v>0</v>
          </cell>
          <cell r="DW931">
            <v>0</v>
          </cell>
          <cell r="DX931">
            <v>0</v>
          </cell>
          <cell r="DY931">
            <v>0</v>
          </cell>
          <cell r="DZ931">
            <v>0</v>
          </cell>
          <cell r="EA931">
            <v>0</v>
          </cell>
          <cell r="EB931">
            <v>0</v>
          </cell>
          <cell r="EC931">
            <v>0</v>
          </cell>
          <cell r="ED931">
            <v>0</v>
          </cell>
          <cell r="EE931">
            <v>0</v>
          </cell>
        </row>
        <row r="932">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cell r="BZ932">
            <v>0</v>
          </cell>
          <cell r="CA932">
            <v>0</v>
          </cell>
          <cell r="CB932">
            <v>0</v>
          </cell>
          <cell r="CC932">
            <v>0</v>
          </cell>
          <cell r="CD932">
            <v>0</v>
          </cell>
          <cell r="CE932">
            <v>0</v>
          </cell>
          <cell r="CF932">
            <v>0</v>
          </cell>
          <cell r="CG932">
            <v>0</v>
          </cell>
          <cell r="CH932">
            <v>0</v>
          </cell>
          <cell r="CI932">
            <v>0</v>
          </cell>
          <cell r="CJ932">
            <v>0</v>
          </cell>
          <cell r="CK932">
            <v>0</v>
          </cell>
          <cell r="CL932">
            <v>0</v>
          </cell>
          <cell r="CM932">
            <v>0</v>
          </cell>
          <cell r="CN932">
            <v>0</v>
          </cell>
          <cell r="CO932">
            <v>0</v>
          </cell>
          <cell r="CP932">
            <v>0</v>
          </cell>
          <cell r="CQ932">
            <v>0</v>
          </cell>
          <cell r="CR932">
            <v>0</v>
          </cell>
          <cell r="CS932">
            <v>0</v>
          </cell>
          <cell r="CT932">
            <v>0</v>
          </cell>
          <cell r="CU932">
            <v>0</v>
          </cell>
          <cell r="CV932">
            <v>0</v>
          </cell>
          <cell r="CW932">
            <v>0</v>
          </cell>
          <cell r="CX932">
            <v>0</v>
          </cell>
          <cell r="CY932">
            <v>0</v>
          </cell>
          <cell r="CZ932">
            <v>0</v>
          </cell>
          <cell r="DA932">
            <v>0</v>
          </cell>
          <cell r="DB932">
            <v>0</v>
          </cell>
          <cell r="DC932">
            <v>0</v>
          </cell>
          <cell r="DD932">
            <v>0</v>
          </cell>
          <cell r="DE932">
            <v>0</v>
          </cell>
          <cell r="DF932">
            <v>0</v>
          </cell>
          <cell r="DG932">
            <v>0</v>
          </cell>
          <cell r="DH932">
            <v>0</v>
          </cell>
          <cell r="DI932">
            <v>0</v>
          </cell>
          <cell r="DJ932">
            <v>0</v>
          </cell>
          <cell r="DK932">
            <v>0</v>
          </cell>
          <cell r="DL932">
            <v>0</v>
          </cell>
          <cell r="DM932">
            <v>0</v>
          </cell>
          <cell r="DN932">
            <v>0</v>
          </cell>
          <cell r="DO932">
            <v>0</v>
          </cell>
          <cell r="DP932">
            <v>0</v>
          </cell>
          <cell r="DQ932">
            <v>0</v>
          </cell>
          <cell r="DR932">
            <v>0</v>
          </cell>
          <cell r="DS932">
            <v>0</v>
          </cell>
          <cell r="DT932">
            <v>0</v>
          </cell>
          <cell r="DU932">
            <v>0</v>
          </cell>
          <cell r="DV932">
            <v>0</v>
          </cell>
          <cell r="DW932">
            <v>0</v>
          </cell>
          <cell r="DX932">
            <v>0</v>
          </cell>
          <cell r="DY932">
            <v>0</v>
          </cell>
          <cell r="DZ932">
            <v>0</v>
          </cell>
          <cell r="EA932">
            <v>0</v>
          </cell>
          <cell r="EB932">
            <v>0</v>
          </cell>
          <cell r="EC932">
            <v>0</v>
          </cell>
          <cell r="ED932">
            <v>0</v>
          </cell>
          <cell r="EE932">
            <v>0</v>
          </cell>
        </row>
        <row r="933">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0</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0</v>
          </cell>
          <cell r="BZ933">
            <v>0</v>
          </cell>
          <cell r="CA933">
            <v>0</v>
          </cell>
          <cell r="CB933">
            <v>0</v>
          </cell>
          <cell r="CC933">
            <v>0</v>
          </cell>
          <cell r="CD933">
            <v>0</v>
          </cell>
          <cell r="CE933">
            <v>0</v>
          </cell>
          <cell r="CF933">
            <v>0</v>
          </cell>
          <cell r="CG933">
            <v>0</v>
          </cell>
          <cell r="CH933">
            <v>0</v>
          </cell>
          <cell r="CI933">
            <v>0</v>
          </cell>
          <cell r="CJ933">
            <v>0</v>
          </cell>
          <cell r="CK933">
            <v>0</v>
          </cell>
          <cell r="CL933">
            <v>0</v>
          </cell>
          <cell r="CM933">
            <v>0</v>
          </cell>
          <cell r="CN933">
            <v>0</v>
          </cell>
          <cell r="CO933">
            <v>0</v>
          </cell>
          <cell r="CP933">
            <v>0</v>
          </cell>
          <cell r="CQ933">
            <v>0</v>
          </cell>
          <cell r="CR933">
            <v>0</v>
          </cell>
          <cell r="CS933">
            <v>0</v>
          </cell>
          <cell r="CT933">
            <v>0</v>
          </cell>
          <cell r="CU933">
            <v>0</v>
          </cell>
          <cell r="CV933">
            <v>0</v>
          </cell>
          <cell r="CW933">
            <v>0</v>
          </cell>
          <cell r="CX933">
            <v>0</v>
          </cell>
          <cell r="CY933">
            <v>0</v>
          </cell>
          <cell r="CZ933">
            <v>0</v>
          </cell>
          <cell r="DA933">
            <v>0</v>
          </cell>
          <cell r="DB933">
            <v>0</v>
          </cell>
          <cell r="DC933">
            <v>0</v>
          </cell>
          <cell r="DD933">
            <v>0</v>
          </cell>
          <cell r="DE933">
            <v>0</v>
          </cell>
          <cell r="DF933">
            <v>0</v>
          </cell>
          <cell r="DG933">
            <v>0</v>
          </cell>
          <cell r="DH933">
            <v>0</v>
          </cell>
          <cell r="DI933">
            <v>0</v>
          </cell>
          <cell r="DJ933">
            <v>0</v>
          </cell>
          <cell r="DK933">
            <v>0</v>
          </cell>
          <cell r="DL933">
            <v>0</v>
          </cell>
          <cell r="DM933">
            <v>0</v>
          </cell>
          <cell r="DN933">
            <v>0</v>
          </cell>
          <cell r="DO933">
            <v>0</v>
          </cell>
          <cell r="DP933">
            <v>0</v>
          </cell>
          <cell r="DQ933">
            <v>0</v>
          </cell>
          <cell r="DR933">
            <v>0</v>
          </cell>
          <cell r="DS933">
            <v>0</v>
          </cell>
          <cell r="DT933">
            <v>0</v>
          </cell>
          <cell r="DU933">
            <v>0</v>
          </cell>
          <cell r="DV933">
            <v>0</v>
          </cell>
          <cell r="DW933">
            <v>0</v>
          </cell>
          <cell r="DX933">
            <v>0</v>
          </cell>
          <cell r="DY933">
            <v>0</v>
          </cell>
          <cell r="DZ933">
            <v>0</v>
          </cell>
          <cell r="EA933">
            <v>0</v>
          </cell>
          <cell r="EB933">
            <v>0</v>
          </cell>
          <cell r="EC933">
            <v>0</v>
          </cell>
          <cell r="ED933">
            <v>0</v>
          </cell>
          <cell r="EE933">
            <v>0</v>
          </cell>
        </row>
        <row r="934">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cell r="BZ934">
            <v>0</v>
          </cell>
          <cell r="CA934">
            <v>0</v>
          </cell>
          <cell r="CB934">
            <v>0</v>
          </cell>
          <cell r="CC934">
            <v>0</v>
          </cell>
          <cell r="CD934">
            <v>0</v>
          </cell>
          <cell r="CE934">
            <v>0</v>
          </cell>
          <cell r="CF934">
            <v>0</v>
          </cell>
          <cell r="CG934">
            <v>0</v>
          </cell>
          <cell r="CH934">
            <v>0</v>
          </cell>
          <cell r="CI934">
            <v>0</v>
          </cell>
          <cell r="CJ934">
            <v>0</v>
          </cell>
          <cell r="CK934">
            <v>0</v>
          </cell>
          <cell r="CL934">
            <v>0</v>
          </cell>
          <cell r="CM934">
            <v>0</v>
          </cell>
          <cell r="CN934">
            <v>0</v>
          </cell>
          <cell r="CO934">
            <v>0</v>
          </cell>
          <cell r="CP934">
            <v>0</v>
          </cell>
          <cell r="CQ934">
            <v>0</v>
          </cell>
          <cell r="CR934">
            <v>0</v>
          </cell>
          <cell r="CS934">
            <v>0</v>
          </cell>
          <cell r="CT934">
            <v>0</v>
          </cell>
          <cell r="CU934">
            <v>0</v>
          </cell>
          <cell r="CV934">
            <v>0</v>
          </cell>
          <cell r="CW934">
            <v>0</v>
          </cell>
          <cell r="CX934">
            <v>0</v>
          </cell>
          <cell r="CY934">
            <v>0</v>
          </cell>
          <cell r="CZ934">
            <v>0</v>
          </cell>
          <cell r="DA934">
            <v>0</v>
          </cell>
          <cell r="DB934">
            <v>0</v>
          </cell>
          <cell r="DC934">
            <v>0</v>
          </cell>
          <cell r="DD934">
            <v>0</v>
          </cell>
          <cell r="DE934">
            <v>0</v>
          </cell>
          <cell r="DF934">
            <v>0</v>
          </cell>
          <cell r="DG934">
            <v>0</v>
          </cell>
          <cell r="DH934">
            <v>0</v>
          </cell>
          <cell r="DI934">
            <v>0</v>
          </cell>
          <cell r="DJ934">
            <v>0</v>
          </cell>
          <cell r="DK934">
            <v>0</v>
          </cell>
          <cell r="DL934">
            <v>0</v>
          </cell>
          <cell r="DM934">
            <v>0</v>
          </cell>
          <cell r="DN934">
            <v>0</v>
          </cell>
          <cell r="DO934">
            <v>0</v>
          </cell>
          <cell r="DP934">
            <v>0</v>
          </cell>
          <cell r="DQ934">
            <v>0</v>
          </cell>
          <cell r="DR934">
            <v>0</v>
          </cell>
          <cell r="DS934">
            <v>0</v>
          </cell>
          <cell r="DT934">
            <v>0</v>
          </cell>
          <cell r="DU934">
            <v>0</v>
          </cell>
          <cell r="DV934">
            <v>0</v>
          </cell>
          <cell r="DW934">
            <v>0</v>
          </cell>
          <cell r="DX934">
            <v>0</v>
          </cell>
          <cell r="DY934">
            <v>0</v>
          </cell>
          <cell r="DZ934">
            <v>0</v>
          </cell>
          <cell r="EA934">
            <v>0</v>
          </cell>
          <cell r="EB934">
            <v>0</v>
          </cell>
          <cell r="EC934">
            <v>0</v>
          </cell>
          <cell r="ED934">
            <v>0</v>
          </cell>
          <cell r="EE934">
            <v>0</v>
          </cell>
        </row>
        <row r="935">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cell r="BZ935">
            <v>0</v>
          </cell>
          <cell r="CA935">
            <v>0</v>
          </cell>
          <cell r="CB935">
            <v>0</v>
          </cell>
          <cell r="CC935">
            <v>0</v>
          </cell>
          <cell r="CD935">
            <v>0</v>
          </cell>
          <cell r="CE935">
            <v>0</v>
          </cell>
          <cell r="CF935">
            <v>0</v>
          </cell>
          <cell r="CG935">
            <v>0</v>
          </cell>
          <cell r="CH935">
            <v>0</v>
          </cell>
          <cell r="CI935">
            <v>0</v>
          </cell>
          <cell r="CJ935">
            <v>0</v>
          </cell>
          <cell r="CK935">
            <v>0</v>
          </cell>
          <cell r="CL935">
            <v>0</v>
          </cell>
          <cell r="CM935">
            <v>0</v>
          </cell>
          <cell r="CN935">
            <v>0</v>
          </cell>
          <cell r="CO935">
            <v>0</v>
          </cell>
          <cell r="CP935">
            <v>0</v>
          </cell>
          <cell r="CQ935">
            <v>0</v>
          </cell>
          <cell r="CR935">
            <v>0</v>
          </cell>
          <cell r="CS935">
            <v>0</v>
          </cell>
          <cell r="CT935">
            <v>0</v>
          </cell>
          <cell r="CU935">
            <v>0</v>
          </cell>
          <cell r="CV935">
            <v>0</v>
          </cell>
          <cell r="CW935">
            <v>0</v>
          </cell>
          <cell r="CX935">
            <v>0</v>
          </cell>
          <cell r="CY935">
            <v>0</v>
          </cell>
          <cell r="CZ935">
            <v>0</v>
          </cell>
          <cell r="DA935">
            <v>0</v>
          </cell>
          <cell r="DB935">
            <v>0</v>
          </cell>
          <cell r="DC935">
            <v>0</v>
          </cell>
          <cell r="DD935">
            <v>0</v>
          </cell>
          <cell r="DE935">
            <v>0</v>
          </cell>
          <cell r="DF935">
            <v>0</v>
          </cell>
          <cell r="DG935">
            <v>0</v>
          </cell>
          <cell r="DH935">
            <v>0</v>
          </cell>
          <cell r="DI935">
            <v>0</v>
          </cell>
          <cell r="DJ935">
            <v>0</v>
          </cell>
          <cell r="DK935">
            <v>0</v>
          </cell>
          <cell r="DL935">
            <v>0</v>
          </cell>
          <cell r="DM935">
            <v>0</v>
          </cell>
          <cell r="DN935">
            <v>0</v>
          </cell>
          <cell r="DO935">
            <v>0</v>
          </cell>
          <cell r="DP935">
            <v>0</v>
          </cell>
          <cell r="DQ935">
            <v>0</v>
          </cell>
          <cell r="DR935">
            <v>0</v>
          </cell>
          <cell r="DS935">
            <v>0</v>
          </cell>
          <cell r="DT935">
            <v>0</v>
          </cell>
          <cell r="DU935">
            <v>0</v>
          </cell>
          <cell r="DV935">
            <v>0</v>
          </cell>
          <cell r="DW935">
            <v>0</v>
          </cell>
          <cell r="DX935">
            <v>0</v>
          </cell>
          <cell r="DY935">
            <v>0</v>
          </cell>
          <cell r="DZ935">
            <v>0</v>
          </cell>
          <cell r="EA935">
            <v>0</v>
          </cell>
          <cell r="EB935">
            <v>0</v>
          </cell>
          <cell r="EC935">
            <v>0</v>
          </cell>
          <cell r="ED935">
            <v>0</v>
          </cell>
          <cell r="EE935">
            <v>0</v>
          </cell>
        </row>
        <row r="936">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v>0</v>
          </cell>
          <cell r="CJ936">
            <v>0</v>
          </cell>
          <cell r="CK936">
            <v>0</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0</v>
          </cell>
          <cell r="CZ936">
            <v>0</v>
          </cell>
          <cell r="DA936">
            <v>0</v>
          </cell>
          <cell r="DB936">
            <v>0</v>
          </cell>
          <cell r="DC936">
            <v>0</v>
          </cell>
          <cell r="DD936">
            <v>0</v>
          </cell>
          <cell r="DE936">
            <v>0</v>
          </cell>
          <cell r="DF936">
            <v>0</v>
          </cell>
          <cell r="DG936">
            <v>0</v>
          </cell>
          <cell r="DH936">
            <v>0</v>
          </cell>
          <cell r="DI936">
            <v>0</v>
          </cell>
          <cell r="DJ936">
            <v>0</v>
          </cell>
          <cell r="DK936">
            <v>0</v>
          </cell>
          <cell r="DL936">
            <v>0</v>
          </cell>
          <cell r="DM936">
            <v>0</v>
          </cell>
          <cell r="DN936">
            <v>0</v>
          </cell>
          <cell r="DO936">
            <v>0</v>
          </cell>
          <cell r="DP936">
            <v>0</v>
          </cell>
          <cell r="DQ936">
            <v>0</v>
          </cell>
          <cell r="DR936">
            <v>0</v>
          </cell>
          <cell r="DS936">
            <v>0</v>
          </cell>
          <cell r="DT936">
            <v>0</v>
          </cell>
          <cell r="DU936">
            <v>0</v>
          </cell>
          <cell r="DV936">
            <v>0</v>
          </cell>
          <cell r="DW936">
            <v>0</v>
          </cell>
          <cell r="DX936">
            <v>0</v>
          </cell>
          <cell r="DY936">
            <v>0</v>
          </cell>
          <cell r="DZ936">
            <v>0</v>
          </cell>
          <cell r="EA936">
            <v>0</v>
          </cell>
          <cell r="EB936">
            <v>0</v>
          </cell>
          <cell r="EC936">
            <v>0</v>
          </cell>
          <cell r="ED936">
            <v>0</v>
          </cell>
          <cell r="EE936">
            <v>0</v>
          </cell>
        </row>
        <row r="937">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cell r="BZ937">
            <v>0</v>
          </cell>
          <cell r="CA937">
            <v>0</v>
          </cell>
          <cell r="CB937">
            <v>0</v>
          </cell>
          <cell r="CC937">
            <v>0</v>
          </cell>
          <cell r="CD937">
            <v>0</v>
          </cell>
          <cell r="CE937">
            <v>0</v>
          </cell>
          <cell r="CF937">
            <v>0</v>
          </cell>
          <cell r="CG937">
            <v>0</v>
          </cell>
          <cell r="CH937">
            <v>0</v>
          </cell>
          <cell r="CI937">
            <v>0</v>
          </cell>
          <cell r="CJ937">
            <v>0</v>
          </cell>
          <cell r="CK937">
            <v>0</v>
          </cell>
          <cell r="CL937">
            <v>0</v>
          </cell>
          <cell r="CM937">
            <v>0</v>
          </cell>
          <cell r="CN937">
            <v>0</v>
          </cell>
          <cell r="CO937">
            <v>0</v>
          </cell>
          <cell r="CP937">
            <v>0</v>
          </cell>
          <cell r="CQ937">
            <v>0</v>
          </cell>
          <cell r="CR937">
            <v>0</v>
          </cell>
          <cell r="CS937">
            <v>0</v>
          </cell>
          <cell r="CT937">
            <v>0</v>
          </cell>
          <cell r="CU937">
            <v>0</v>
          </cell>
          <cell r="CV937">
            <v>0</v>
          </cell>
          <cell r="CW937">
            <v>0</v>
          </cell>
          <cell r="CX937">
            <v>0</v>
          </cell>
          <cell r="CY937">
            <v>0</v>
          </cell>
          <cell r="CZ937">
            <v>0</v>
          </cell>
          <cell r="DA937">
            <v>0</v>
          </cell>
          <cell r="DB937">
            <v>0</v>
          </cell>
          <cell r="DC937">
            <v>0</v>
          </cell>
          <cell r="DD937">
            <v>0</v>
          </cell>
          <cell r="DE937">
            <v>0</v>
          </cell>
          <cell r="DF937">
            <v>0</v>
          </cell>
          <cell r="DG937">
            <v>0</v>
          </cell>
          <cell r="DH937">
            <v>0</v>
          </cell>
          <cell r="DI937">
            <v>0</v>
          </cell>
          <cell r="DJ937">
            <v>0</v>
          </cell>
          <cell r="DK937">
            <v>0</v>
          </cell>
          <cell r="DL937">
            <v>0</v>
          </cell>
          <cell r="DM937">
            <v>0</v>
          </cell>
          <cell r="DN937">
            <v>0</v>
          </cell>
          <cell r="DO937">
            <v>0</v>
          </cell>
          <cell r="DP937">
            <v>0</v>
          </cell>
          <cell r="DQ937">
            <v>0</v>
          </cell>
          <cell r="DR937">
            <v>0</v>
          </cell>
          <cell r="DS937">
            <v>0</v>
          </cell>
          <cell r="DT937">
            <v>0</v>
          </cell>
          <cell r="DU937">
            <v>0</v>
          </cell>
          <cell r="DV937">
            <v>0</v>
          </cell>
          <cell r="DW937">
            <v>0</v>
          </cell>
          <cell r="DX937">
            <v>0</v>
          </cell>
          <cell r="DY937">
            <v>0</v>
          </cell>
          <cell r="DZ937">
            <v>0</v>
          </cell>
          <cell r="EA937">
            <v>0</v>
          </cell>
          <cell r="EB937">
            <v>0</v>
          </cell>
          <cell r="EC937">
            <v>0</v>
          </cell>
          <cell r="ED937">
            <v>0</v>
          </cell>
          <cell r="EE937">
            <v>0</v>
          </cell>
        </row>
        <row r="938">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cell r="BZ938">
            <v>0</v>
          </cell>
          <cell r="CA938">
            <v>0</v>
          </cell>
          <cell r="CB938">
            <v>0</v>
          </cell>
          <cell r="CC938">
            <v>0</v>
          </cell>
          <cell r="CD938">
            <v>0</v>
          </cell>
          <cell r="CE938">
            <v>0</v>
          </cell>
          <cell r="CF938">
            <v>0</v>
          </cell>
          <cell r="CG938">
            <v>0</v>
          </cell>
          <cell r="CH938">
            <v>0</v>
          </cell>
          <cell r="CI938">
            <v>0</v>
          </cell>
          <cell r="CJ938">
            <v>0</v>
          </cell>
          <cell r="CK938">
            <v>0</v>
          </cell>
          <cell r="CL938">
            <v>0</v>
          </cell>
          <cell r="CM938">
            <v>0</v>
          </cell>
          <cell r="CN938">
            <v>0</v>
          </cell>
          <cell r="CO938">
            <v>0</v>
          </cell>
          <cell r="CP938">
            <v>0</v>
          </cell>
          <cell r="CQ938">
            <v>0</v>
          </cell>
          <cell r="CR938">
            <v>0</v>
          </cell>
          <cell r="CS938">
            <v>0</v>
          </cell>
          <cell r="CT938">
            <v>0</v>
          </cell>
          <cell r="CU938">
            <v>0</v>
          </cell>
          <cell r="CV938">
            <v>0</v>
          </cell>
          <cell r="CW938">
            <v>0</v>
          </cell>
          <cell r="CX938">
            <v>0</v>
          </cell>
          <cell r="CY938">
            <v>0</v>
          </cell>
          <cell r="CZ938">
            <v>0</v>
          </cell>
          <cell r="DA938">
            <v>0</v>
          </cell>
          <cell r="DB938">
            <v>0</v>
          </cell>
          <cell r="DC938">
            <v>0</v>
          </cell>
          <cell r="DD938">
            <v>0</v>
          </cell>
          <cell r="DE938">
            <v>0</v>
          </cell>
          <cell r="DF938">
            <v>0</v>
          </cell>
          <cell r="DG938">
            <v>0</v>
          </cell>
          <cell r="DH938">
            <v>0</v>
          </cell>
          <cell r="DI938">
            <v>0</v>
          </cell>
          <cell r="DJ938">
            <v>0</v>
          </cell>
          <cell r="DK938">
            <v>0</v>
          </cell>
          <cell r="DL938">
            <v>0</v>
          </cell>
          <cell r="DM938">
            <v>0</v>
          </cell>
          <cell r="DN938">
            <v>0</v>
          </cell>
          <cell r="DO938">
            <v>0</v>
          </cell>
          <cell r="DP938">
            <v>0</v>
          </cell>
          <cell r="DQ938">
            <v>0</v>
          </cell>
          <cell r="DR938">
            <v>0</v>
          </cell>
          <cell r="DS938">
            <v>0</v>
          </cell>
          <cell r="DT938">
            <v>0</v>
          </cell>
          <cell r="DU938">
            <v>0</v>
          </cell>
          <cell r="DV938">
            <v>0</v>
          </cell>
          <cell r="DW938">
            <v>0</v>
          </cell>
          <cell r="DX938">
            <v>0</v>
          </cell>
          <cell r="DY938">
            <v>0</v>
          </cell>
          <cell r="DZ938">
            <v>0</v>
          </cell>
          <cell r="EA938">
            <v>0</v>
          </cell>
          <cell r="EB938">
            <v>0</v>
          </cell>
          <cell r="EC938">
            <v>0</v>
          </cell>
          <cell r="ED938">
            <v>0</v>
          </cell>
          <cell r="EE938">
            <v>0</v>
          </cell>
        </row>
        <row r="939">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cell r="BZ939">
            <v>0</v>
          </cell>
          <cell r="CA939">
            <v>0</v>
          </cell>
          <cell r="CB939">
            <v>0</v>
          </cell>
          <cell r="CC939">
            <v>0</v>
          </cell>
          <cell r="CD939">
            <v>0</v>
          </cell>
          <cell r="CE939">
            <v>0</v>
          </cell>
          <cell r="CF939">
            <v>0</v>
          </cell>
          <cell r="CG939">
            <v>0</v>
          </cell>
          <cell r="CH939">
            <v>0</v>
          </cell>
          <cell r="CI939">
            <v>0</v>
          </cell>
          <cell r="CJ939">
            <v>0</v>
          </cell>
          <cell r="CK939">
            <v>0</v>
          </cell>
          <cell r="CL939">
            <v>0</v>
          </cell>
          <cell r="CM939">
            <v>0</v>
          </cell>
          <cell r="CN939">
            <v>0</v>
          </cell>
          <cell r="CO939">
            <v>0</v>
          </cell>
          <cell r="CP939">
            <v>0</v>
          </cell>
          <cell r="CQ939">
            <v>0</v>
          </cell>
          <cell r="CR939">
            <v>0</v>
          </cell>
          <cell r="CS939">
            <v>0</v>
          </cell>
          <cell r="CT939">
            <v>0</v>
          </cell>
          <cell r="CU939">
            <v>0</v>
          </cell>
          <cell r="CV939">
            <v>0</v>
          </cell>
          <cell r="CW939">
            <v>0</v>
          </cell>
          <cell r="CX939">
            <v>0</v>
          </cell>
          <cell r="CY939">
            <v>0</v>
          </cell>
          <cell r="CZ939">
            <v>0</v>
          </cell>
          <cell r="DA939">
            <v>0</v>
          </cell>
          <cell r="DB939">
            <v>0</v>
          </cell>
          <cell r="DC939">
            <v>0</v>
          </cell>
          <cell r="DD939">
            <v>0</v>
          </cell>
          <cell r="DE939">
            <v>0</v>
          </cell>
          <cell r="DF939">
            <v>0</v>
          </cell>
          <cell r="DG939">
            <v>0</v>
          </cell>
          <cell r="DH939">
            <v>0</v>
          </cell>
          <cell r="DI939">
            <v>0</v>
          </cell>
          <cell r="DJ939">
            <v>0</v>
          </cell>
          <cell r="DK939">
            <v>0</v>
          </cell>
          <cell r="DL939">
            <v>0</v>
          </cell>
          <cell r="DM939">
            <v>0</v>
          </cell>
          <cell r="DN939">
            <v>0</v>
          </cell>
          <cell r="DO939">
            <v>0</v>
          </cell>
          <cell r="DP939">
            <v>0</v>
          </cell>
          <cell r="DQ939">
            <v>0</v>
          </cell>
          <cell r="DR939">
            <v>0</v>
          </cell>
          <cell r="DS939">
            <v>0</v>
          </cell>
          <cell r="DT939">
            <v>0</v>
          </cell>
          <cell r="DU939">
            <v>0</v>
          </cell>
          <cell r="DV939">
            <v>0</v>
          </cell>
          <cell r="DW939">
            <v>0</v>
          </cell>
          <cell r="DX939">
            <v>0</v>
          </cell>
          <cell r="DY939">
            <v>0</v>
          </cell>
          <cell r="DZ939">
            <v>0</v>
          </cell>
          <cell r="EA939">
            <v>0</v>
          </cell>
          <cell r="EB939">
            <v>0</v>
          </cell>
          <cell r="EC939">
            <v>0</v>
          </cell>
          <cell r="ED939">
            <v>0</v>
          </cell>
          <cell r="EE939">
            <v>0</v>
          </cell>
        </row>
        <row r="940">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cell r="BZ940">
            <v>0</v>
          </cell>
          <cell r="CA940">
            <v>0</v>
          </cell>
          <cell r="CB940">
            <v>0</v>
          </cell>
          <cell r="CC940">
            <v>0</v>
          </cell>
          <cell r="CD940">
            <v>0</v>
          </cell>
          <cell r="CE940">
            <v>0</v>
          </cell>
          <cell r="CF940">
            <v>0</v>
          </cell>
          <cell r="CG940">
            <v>0</v>
          </cell>
          <cell r="CH940">
            <v>0</v>
          </cell>
          <cell r="CI940">
            <v>0</v>
          </cell>
          <cell r="CJ940">
            <v>0</v>
          </cell>
          <cell r="CK940">
            <v>0</v>
          </cell>
          <cell r="CL940">
            <v>0</v>
          </cell>
          <cell r="CM940">
            <v>0</v>
          </cell>
          <cell r="CN940">
            <v>0</v>
          </cell>
          <cell r="CO940">
            <v>0</v>
          </cell>
          <cell r="CP940">
            <v>0</v>
          </cell>
          <cell r="CQ940">
            <v>0</v>
          </cell>
          <cell r="CR940">
            <v>0</v>
          </cell>
          <cell r="CS940">
            <v>0</v>
          </cell>
          <cell r="CT940">
            <v>0</v>
          </cell>
          <cell r="CU940">
            <v>0</v>
          </cell>
          <cell r="CV940">
            <v>0</v>
          </cell>
          <cell r="CW940">
            <v>0</v>
          </cell>
          <cell r="CX940">
            <v>0</v>
          </cell>
          <cell r="CY940">
            <v>0</v>
          </cell>
          <cell r="CZ940">
            <v>0</v>
          </cell>
          <cell r="DA940">
            <v>0</v>
          </cell>
          <cell r="DB940">
            <v>0</v>
          </cell>
          <cell r="DC940">
            <v>0</v>
          </cell>
          <cell r="DD940">
            <v>0</v>
          </cell>
          <cell r="DE940">
            <v>0</v>
          </cell>
          <cell r="DF940">
            <v>0</v>
          </cell>
          <cell r="DG940">
            <v>0</v>
          </cell>
          <cell r="DH940">
            <v>0</v>
          </cell>
          <cell r="DI940">
            <v>0</v>
          </cell>
          <cell r="DJ940">
            <v>0</v>
          </cell>
          <cell r="DK940">
            <v>0</v>
          </cell>
          <cell r="DL940">
            <v>0</v>
          </cell>
          <cell r="DM940">
            <v>0</v>
          </cell>
          <cell r="DN940">
            <v>0</v>
          </cell>
          <cell r="DO940">
            <v>0</v>
          </cell>
          <cell r="DP940">
            <v>0</v>
          </cell>
          <cell r="DQ940">
            <v>0</v>
          </cell>
          <cell r="DR940">
            <v>0</v>
          </cell>
          <cell r="DS940">
            <v>0</v>
          </cell>
          <cell r="DT940">
            <v>0</v>
          </cell>
          <cell r="DU940">
            <v>0</v>
          </cell>
          <cell r="DV940">
            <v>0</v>
          </cell>
          <cell r="DW940">
            <v>0</v>
          </cell>
          <cell r="DX940">
            <v>0</v>
          </cell>
          <cell r="DY940">
            <v>0</v>
          </cell>
          <cell r="DZ940">
            <v>0</v>
          </cell>
          <cell r="EA940">
            <v>0</v>
          </cell>
          <cell r="EB940">
            <v>0</v>
          </cell>
          <cell r="EC940">
            <v>0</v>
          </cell>
          <cell r="ED940">
            <v>0</v>
          </cell>
        </row>
        <row r="941">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cell r="BZ941">
            <v>0</v>
          </cell>
          <cell r="CA941">
            <v>0</v>
          </cell>
          <cell r="CB941">
            <v>0</v>
          </cell>
          <cell r="CC941">
            <v>0</v>
          </cell>
          <cell r="CD941">
            <v>0</v>
          </cell>
          <cell r="CE941">
            <v>0</v>
          </cell>
          <cell r="CF941">
            <v>0</v>
          </cell>
          <cell r="CG941">
            <v>0</v>
          </cell>
          <cell r="CH941">
            <v>0</v>
          </cell>
          <cell r="CI941">
            <v>0</v>
          </cell>
          <cell r="CJ941">
            <v>0</v>
          </cell>
          <cell r="CK941">
            <v>0</v>
          </cell>
          <cell r="CL941">
            <v>0</v>
          </cell>
          <cell r="CM941">
            <v>0</v>
          </cell>
          <cell r="CN941">
            <v>0</v>
          </cell>
          <cell r="CO941">
            <v>0</v>
          </cell>
          <cell r="CP941">
            <v>0</v>
          </cell>
          <cell r="CQ941">
            <v>0</v>
          </cell>
          <cell r="CR941">
            <v>0</v>
          </cell>
          <cell r="CS941">
            <v>0</v>
          </cell>
          <cell r="CT941">
            <v>0</v>
          </cell>
          <cell r="CU941">
            <v>0</v>
          </cell>
          <cell r="CV941">
            <v>0</v>
          </cell>
          <cell r="CW941">
            <v>0</v>
          </cell>
          <cell r="CX941">
            <v>0</v>
          </cell>
          <cell r="CY941">
            <v>0</v>
          </cell>
          <cell r="CZ941">
            <v>0</v>
          </cell>
          <cell r="DA941">
            <v>0</v>
          </cell>
          <cell r="DB941">
            <v>0</v>
          </cell>
          <cell r="DC941">
            <v>0</v>
          </cell>
          <cell r="DD941">
            <v>0</v>
          </cell>
          <cell r="DE941">
            <v>0</v>
          </cell>
          <cell r="DF941">
            <v>0</v>
          </cell>
          <cell r="DG941">
            <v>0</v>
          </cell>
          <cell r="DH941">
            <v>0</v>
          </cell>
          <cell r="DI941">
            <v>0</v>
          </cell>
          <cell r="DJ941">
            <v>0</v>
          </cell>
          <cell r="DK941">
            <v>0</v>
          </cell>
          <cell r="DL941">
            <v>0</v>
          </cell>
          <cell r="DM941">
            <v>0</v>
          </cell>
          <cell r="DN941">
            <v>0</v>
          </cell>
          <cell r="DO941">
            <v>0</v>
          </cell>
          <cell r="DP941">
            <v>0</v>
          </cell>
          <cell r="DQ941">
            <v>0</v>
          </cell>
          <cell r="DR941">
            <v>0</v>
          </cell>
          <cell r="DS941">
            <v>0</v>
          </cell>
          <cell r="DT941">
            <v>0</v>
          </cell>
          <cell r="DU941">
            <v>0</v>
          </cell>
          <cell r="DV941">
            <v>0</v>
          </cell>
          <cell r="DW941">
            <v>0</v>
          </cell>
          <cell r="DX941">
            <v>0</v>
          </cell>
          <cell r="DY941">
            <v>0</v>
          </cell>
          <cell r="DZ941">
            <v>0</v>
          </cell>
          <cell r="EA941">
            <v>0</v>
          </cell>
          <cell r="EB941">
            <v>0</v>
          </cell>
          <cell r="EC941">
            <v>0</v>
          </cell>
          <cell r="ED941">
            <v>0</v>
          </cell>
          <cell r="EE941">
            <v>0</v>
          </cell>
        </row>
        <row r="942">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cell r="BZ942">
            <v>0</v>
          </cell>
          <cell r="CA942">
            <v>0</v>
          </cell>
          <cell r="CB942">
            <v>0</v>
          </cell>
          <cell r="CC942">
            <v>0</v>
          </cell>
          <cell r="CD942">
            <v>0</v>
          </cell>
          <cell r="CE942">
            <v>0</v>
          </cell>
          <cell r="CF942">
            <v>0</v>
          </cell>
          <cell r="CG942">
            <v>0</v>
          </cell>
          <cell r="CH942">
            <v>0</v>
          </cell>
          <cell r="CI942">
            <v>0</v>
          </cell>
          <cell r="CJ942">
            <v>0</v>
          </cell>
          <cell r="CK942">
            <v>0</v>
          </cell>
          <cell r="CL942">
            <v>0</v>
          </cell>
          <cell r="CM942">
            <v>0</v>
          </cell>
          <cell r="CN942">
            <v>0</v>
          </cell>
          <cell r="CO942">
            <v>0</v>
          </cell>
          <cell r="CP942">
            <v>0</v>
          </cell>
          <cell r="CQ942">
            <v>0</v>
          </cell>
          <cell r="CR942">
            <v>0</v>
          </cell>
          <cell r="CS942">
            <v>0</v>
          </cell>
          <cell r="CT942">
            <v>0</v>
          </cell>
          <cell r="CU942">
            <v>0</v>
          </cell>
          <cell r="CV942">
            <v>0</v>
          </cell>
          <cell r="CW942">
            <v>0</v>
          </cell>
          <cell r="CX942">
            <v>0</v>
          </cell>
          <cell r="CY942">
            <v>0</v>
          </cell>
          <cell r="CZ942">
            <v>0</v>
          </cell>
          <cell r="DA942">
            <v>0</v>
          </cell>
          <cell r="DB942">
            <v>0</v>
          </cell>
          <cell r="DC942">
            <v>0</v>
          </cell>
          <cell r="DD942">
            <v>0</v>
          </cell>
          <cell r="DE942">
            <v>0</v>
          </cell>
          <cell r="DF942">
            <v>0</v>
          </cell>
          <cell r="DG942">
            <v>0</v>
          </cell>
          <cell r="DH942">
            <v>0</v>
          </cell>
          <cell r="DI942">
            <v>0</v>
          </cell>
          <cell r="DJ942">
            <v>0</v>
          </cell>
          <cell r="DK942">
            <v>0</v>
          </cell>
          <cell r="DL942">
            <v>0</v>
          </cell>
          <cell r="DM942">
            <v>0</v>
          </cell>
          <cell r="DN942">
            <v>0</v>
          </cell>
          <cell r="DO942">
            <v>0</v>
          </cell>
          <cell r="DP942">
            <v>0</v>
          </cell>
          <cell r="DQ942">
            <v>0</v>
          </cell>
          <cell r="DR942">
            <v>0</v>
          </cell>
          <cell r="DS942">
            <v>0</v>
          </cell>
          <cell r="DT942">
            <v>0</v>
          </cell>
          <cell r="DU942">
            <v>0</v>
          </cell>
          <cell r="DV942">
            <v>0</v>
          </cell>
          <cell r="DW942">
            <v>0</v>
          </cell>
          <cell r="DX942">
            <v>0</v>
          </cell>
          <cell r="DY942">
            <v>0</v>
          </cell>
          <cell r="DZ942">
            <v>0</v>
          </cell>
          <cell r="EA942">
            <v>0</v>
          </cell>
          <cell r="EB942">
            <v>0</v>
          </cell>
          <cell r="EC942">
            <v>0</v>
          </cell>
          <cell r="ED942">
            <v>0</v>
          </cell>
        </row>
        <row r="943">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cell r="BZ943">
            <v>0</v>
          </cell>
          <cell r="CA943">
            <v>0</v>
          </cell>
          <cell r="CB943">
            <v>0</v>
          </cell>
          <cell r="CC943">
            <v>0</v>
          </cell>
          <cell r="CD943">
            <v>0</v>
          </cell>
          <cell r="CE943">
            <v>0</v>
          </cell>
          <cell r="CF943">
            <v>0</v>
          </cell>
          <cell r="CG943">
            <v>0</v>
          </cell>
          <cell r="CH943">
            <v>0</v>
          </cell>
          <cell r="CI943">
            <v>0</v>
          </cell>
          <cell r="CJ943">
            <v>0</v>
          </cell>
          <cell r="CK943">
            <v>0</v>
          </cell>
          <cell r="CL943">
            <v>0</v>
          </cell>
          <cell r="CM943">
            <v>0</v>
          </cell>
          <cell r="CN943">
            <v>0</v>
          </cell>
          <cell r="CO943">
            <v>0</v>
          </cell>
          <cell r="CP943">
            <v>0</v>
          </cell>
          <cell r="CQ943">
            <v>0</v>
          </cell>
          <cell r="CR943">
            <v>0</v>
          </cell>
          <cell r="CS943">
            <v>0</v>
          </cell>
          <cell r="CT943">
            <v>0</v>
          </cell>
          <cell r="CU943">
            <v>0</v>
          </cell>
          <cell r="CV943">
            <v>0</v>
          </cell>
          <cell r="CW943">
            <v>0</v>
          </cell>
          <cell r="CX943">
            <v>0</v>
          </cell>
          <cell r="CY943">
            <v>0</v>
          </cell>
          <cell r="CZ943">
            <v>0</v>
          </cell>
          <cell r="DA943">
            <v>0</v>
          </cell>
          <cell r="DB943">
            <v>0</v>
          </cell>
          <cell r="DC943">
            <v>0</v>
          </cell>
          <cell r="DD943">
            <v>0</v>
          </cell>
          <cell r="DE943">
            <v>0</v>
          </cell>
          <cell r="DF943">
            <v>0</v>
          </cell>
          <cell r="DG943">
            <v>0</v>
          </cell>
          <cell r="DH943">
            <v>0</v>
          </cell>
          <cell r="DI943">
            <v>0</v>
          </cell>
          <cell r="DJ943">
            <v>0</v>
          </cell>
          <cell r="DK943">
            <v>0</v>
          </cell>
          <cell r="DL943">
            <v>0</v>
          </cell>
          <cell r="DM943">
            <v>0</v>
          </cell>
          <cell r="DN943">
            <v>0</v>
          </cell>
          <cell r="DO943">
            <v>0</v>
          </cell>
          <cell r="DP943">
            <v>0</v>
          </cell>
          <cell r="DQ943">
            <v>0</v>
          </cell>
          <cell r="DR943">
            <v>0</v>
          </cell>
          <cell r="DS943">
            <v>0</v>
          </cell>
          <cell r="DT943">
            <v>0</v>
          </cell>
          <cell r="DU943">
            <v>0</v>
          </cell>
          <cell r="DV943">
            <v>0</v>
          </cell>
          <cell r="DW943">
            <v>0</v>
          </cell>
          <cell r="DX943">
            <v>0</v>
          </cell>
          <cell r="DY943">
            <v>0</v>
          </cell>
          <cell r="DZ943">
            <v>0</v>
          </cell>
          <cell r="EA943">
            <v>0</v>
          </cell>
          <cell r="EB943">
            <v>0</v>
          </cell>
          <cell r="EC943">
            <v>0</v>
          </cell>
          <cell r="ED943">
            <v>0</v>
          </cell>
        </row>
        <row r="944">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cell r="BZ944">
            <v>0</v>
          </cell>
          <cell r="CA944">
            <v>0</v>
          </cell>
          <cell r="CB944">
            <v>0</v>
          </cell>
          <cell r="CC944">
            <v>0</v>
          </cell>
          <cell r="CD944">
            <v>0</v>
          </cell>
          <cell r="CE944">
            <v>0</v>
          </cell>
          <cell r="CF944">
            <v>0</v>
          </cell>
          <cell r="CG944">
            <v>0</v>
          </cell>
          <cell r="CH944">
            <v>0</v>
          </cell>
          <cell r="CI944">
            <v>0</v>
          </cell>
          <cell r="CJ944">
            <v>0</v>
          </cell>
          <cell r="CK944">
            <v>0</v>
          </cell>
          <cell r="CL944">
            <v>0</v>
          </cell>
          <cell r="CM944">
            <v>0</v>
          </cell>
          <cell r="CN944">
            <v>0</v>
          </cell>
          <cell r="CO944">
            <v>0</v>
          </cell>
          <cell r="CP944">
            <v>0</v>
          </cell>
          <cell r="CQ944">
            <v>0</v>
          </cell>
          <cell r="CR944">
            <v>0</v>
          </cell>
          <cell r="CS944">
            <v>0</v>
          </cell>
          <cell r="CT944">
            <v>0</v>
          </cell>
          <cell r="CU944">
            <v>0</v>
          </cell>
          <cell r="CV944">
            <v>0</v>
          </cell>
          <cell r="CW944">
            <v>0</v>
          </cell>
          <cell r="CX944">
            <v>0</v>
          </cell>
          <cell r="CY944">
            <v>0</v>
          </cell>
          <cell r="CZ944">
            <v>0</v>
          </cell>
          <cell r="DA944">
            <v>0</v>
          </cell>
          <cell r="DB944">
            <v>0</v>
          </cell>
          <cell r="DC944">
            <v>0</v>
          </cell>
          <cell r="DD944">
            <v>0</v>
          </cell>
          <cell r="DE944">
            <v>0</v>
          </cell>
          <cell r="DF944">
            <v>0</v>
          </cell>
          <cell r="DG944">
            <v>0</v>
          </cell>
          <cell r="DH944">
            <v>0</v>
          </cell>
          <cell r="DI944">
            <v>0</v>
          </cell>
          <cell r="DJ944">
            <v>0</v>
          </cell>
          <cell r="DK944">
            <v>0</v>
          </cell>
          <cell r="DL944">
            <v>0</v>
          </cell>
          <cell r="DM944">
            <v>0</v>
          </cell>
          <cell r="DN944">
            <v>0</v>
          </cell>
          <cell r="DO944">
            <v>0</v>
          </cell>
          <cell r="DP944">
            <v>0</v>
          </cell>
          <cell r="DQ944">
            <v>0</v>
          </cell>
          <cell r="DR944">
            <v>0</v>
          </cell>
          <cell r="DS944">
            <v>0</v>
          </cell>
          <cell r="DT944">
            <v>0</v>
          </cell>
          <cell r="DU944">
            <v>0</v>
          </cell>
          <cell r="DV944">
            <v>0</v>
          </cell>
          <cell r="DW944">
            <v>0</v>
          </cell>
          <cell r="DX944">
            <v>0</v>
          </cell>
          <cell r="DY944">
            <v>0</v>
          </cell>
          <cell r="DZ944">
            <v>0</v>
          </cell>
          <cell r="EA944">
            <v>0</v>
          </cell>
          <cell r="EB944">
            <v>0</v>
          </cell>
          <cell r="EC944">
            <v>0</v>
          </cell>
          <cell r="ED944">
            <v>0</v>
          </cell>
          <cell r="EE944">
            <v>0</v>
          </cell>
        </row>
        <row r="945">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cell r="BZ945">
            <v>0</v>
          </cell>
          <cell r="CA945">
            <v>0</v>
          </cell>
          <cell r="CB945">
            <v>0</v>
          </cell>
          <cell r="CC945">
            <v>0</v>
          </cell>
          <cell r="CD945">
            <v>0</v>
          </cell>
          <cell r="CE945">
            <v>0</v>
          </cell>
          <cell r="CF945">
            <v>0</v>
          </cell>
          <cell r="CG945">
            <v>0</v>
          </cell>
          <cell r="CH945">
            <v>0</v>
          </cell>
          <cell r="CI945">
            <v>0</v>
          </cell>
          <cell r="CJ945">
            <v>0</v>
          </cell>
          <cell r="CK945">
            <v>0</v>
          </cell>
          <cell r="CL945">
            <v>0</v>
          </cell>
          <cell r="CM945">
            <v>0</v>
          </cell>
          <cell r="CN945">
            <v>0</v>
          </cell>
          <cell r="CO945">
            <v>0</v>
          </cell>
          <cell r="CP945">
            <v>0</v>
          </cell>
          <cell r="CQ945">
            <v>0</v>
          </cell>
          <cell r="CR945">
            <v>0</v>
          </cell>
          <cell r="CS945">
            <v>0</v>
          </cell>
          <cell r="CT945">
            <v>0</v>
          </cell>
          <cell r="CU945">
            <v>0</v>
          </cell>
          <cell r="CV945">
            <v>0</v>
          </cell>
          <cell r="CW945">
            <v>0</v>
          </cell>
          <cell r="CX945">
            <v>0</v>
          </cell>
          <cell r="CY945">
            <v>0</v>
          </cell>
          <cell r="CZ945">
            <v>0</v>
          </cell>
          <cell r="DA945">
            <v>0</v>
          </cell>
          <cell r="DB945">
            <v>0</v>
          </cell>
          <cell r="DC945">
            <v>0</v>
          </cell>
          <cell r="DD945">
            <v>0</v>
          </cell>
          <cell r="DE945">
            <v>0</v>
          </cell>
          <cell r="DF945">
            <v>0</v>
          </cell>
          <cell r="DG945">
            <v>0</v>
          </cell>
          <cell r="DH945">
            <v>0</v>
          </cell>
          <cell r="DI945">
            <v>0</v>
          </cell>
          <cell r="DJ945">
            <v>0</v>
          </cell>
          <cell r="DK945">
            <v>0</v>
          </cell>
          <cell r="DL945">
            <v>0</v>
          </cell>
          <cell r="DM945">
            <v>0</v>
          </cell>
          <cell r="DN945">
            <v>0</v>
          </cell>
          <cell r="DO945">
            <v>0</v>
          </cell>
          <cell r="DP945">
            <v>0</v>
          </cell>
          <cell r="DQ945">
            <v>0</v>
          </cell>
          <cell r="DR945">
            <v>0</v>
          </cell>
          <cell r="DS945">
            <v>0</v>
          </cell>
          <cell r="DT945">
            <v>0</v>
          </cell>
          <cell r="DU945">
            <v>0</v>
          </cell>
          <cell r="DV945">
            <v>0</v>
          </cell>
          <cell r="DW945">
            <v>0</v>
          </cell>
          <cell r="DX945">
            <v>0</v>
          </cell>
          <cell r="DY945">
            <v>0</v>
          </cell>
          <cell r="DZ945">
            <v>0</v>
          </cell>
          <cell r="EA945">
            <v>0</v>
          </cell>
          <cell r="EB945">
            <v>0</v>
          </cell>
          <cell r="EC945">
            <v>0</v>
          </cell>
          <cell r="ED945">
            <v>0</v>
          </cell>
          <cell r="EE945">
            <v>0</v>
          </cell>
        </row>
        <row r="946">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cell r="BZ946">
            <v>0</v>
          </cell>
          <cell r="CA946">
            <v>0</v>
          </cell>
          <cell r="CB946">
            <v>0</v>
          </cell>
          <cell r="CC946">
            <v>0</v>
          </cell>
          <cell r="CD946">
            <v>0</v>
          </cell>
          <cell r="CE946">
            <v>0</v>
          </cell>
          <cell r="CF946">
            <v>0</v>
          </cell>
          <cell r="CG946">
            <v>0</v>
          </cell>
          <cell r="CH946">
            <v>0</v>
          </cell>
          <cell r="CI946">
            <v>0</v>
          </cell>
          <cell r="CJ946">
            <v>0</v>
          </cell>
          <cell r="CK946">
            <v>0</v>
          </cell>
          <cell r="CL946">
            <v>0</v>
          </cell>
          <cell r="CM946">
            <v>0</v>
          </cell>
          <cell r="CN946">
            <v>0</v>
          </cell>
          <cell r="CO946">
            <v>0</v>
          </cell>
          <cell r="CP946">
            <v>0</v>
          </cell>
          <cell r="CQ946">
            <v>0</v>
          </cell>
          <cell r="CR946">
            <v>0</v>
          </cell>
          <cell r="CS946">
            <v>0</v>
          </cell>
          <cell r="CT946">
            <v>0</v>
          </cell>
          <cell r="CU946">
            <v>0</v>
          </cell>
          <cell r="CV946">
            <v>0</v>
          </cell>
          <cell r="CW946">
            <v>0</v>
          </cell>
          <cell r="CX946">
            <v>0</v>
          </cell>
          <cell r="CY946">
            <v>0</v>
          </cell>
          <cell r="CZ946">
            <v>0</v>
          </cell>
          <cell r="DA946">
            <v>0</v>
          </cell>
          <cell r="DB946">
            <v>0</v>
          </cell>
          <cell r="DC946">
            <v>0</v>
          </cell>
          <cell r="DD946">
            <v>0</v>
          </cell>
          <cell r="DE946">
            <v>0</v>
          </cell>
          <cell r="DF946">
            <v>0</v>
          </cell>
          <cell r="DG946">
            <v>0</v>
          </cell>
          <cell r="DH946">
            <v>0</v>
          </cell>
          <cell r="DI946">
            <v>0</v>
          </cell>
          <cell r="DJ946">
            <v>0</v>
          </cell>
          <cell r="DK946">
            <v>0</v>
          </cell>
          <cell r="DL946">
            <v>0</v>
          </cell>
          <cell r="DM946">
            <v>0</v>
          </cell>
          <cell r="DN946">
            <v>0</v>
          </cell>
          <cell r="DO946">
            <v>0</v>
          </cell>
          <cell r="DP946">
            <v>0</v>
          </cell>
          <cell r="DQ946">
            <v>0</v>
          </cell>
          <cell r="DR946">
            <v>0</v>
          </cell>
          <cell r="DS946">
            <v>0</v>
          </cell>
          <cell r="DT946">
            <v>0</v>
          </cell>
          <cell r="DU946">
            <v>0</v>
          </cell>
          <cell r="DV946">
            <v>0</v>
          </cell>
          <cell r="DW946">
            <v>0</v>
          </cell>
          <cell r="DX946">
            <v>0</v>
          </cell>
          <cell r="DY946">
            <v>0</v>
          </cell>
          <cell r="DZ946">
            <v>0</v>
          </cell>
          <cell r="EA946">
            <v>0</v>
          </cell>
          <cell r="EB946">
            <v>0</v>
          </cell>
          <cell r="EC946">
            <v>0</v>
          </cell>
          <cell r="ED946">
            <v>0</v>
          </cell>
          <cell r="EE946">
            <v>0</v>
          </cell>
        </row>
        <row r="947">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cell r="BZ947">
            <v>0</v>
          </cell>
          <cell r="CA947">
            <v>0</v>
          </cell>
          <cell r="CB947">
            <v>0</v>
          </cell>
          <cell r="CC947">
            <v>0</v>
          </cell>
          <cell r="CD947">
            <v>0</v>
          </cell>
          <cell r="CE947">
            <v>0</v>
          </cell>
          <cell r="CF947">
            <v>0</v>
          </cell>
          <cell r="CG947">
            <v>0</v>
          </cell>
          <cell r="CH947">
            <v>0</v>
          </cell>
          <cell r="CI947">
            <v>0</v>
          </cell>
          <cell r="CJ947">
            <v>0</v>
          </cell>
          <cell r="CK947">
            <v>0</v>
          </cell>
          <cell r="CL947">
            <v>0</v>
          </cell>
          <cell r="CM947">
            <v>0</v>
          </cell>
          <cell r="CN947">
            <v>0</v>
          </cell>
          <cell r="CO947">
            <v>0</v>
          </cell>
          <cell r="CP947">
            <v>0</v>
          </cell>
          <cell r="CQ947">
            <v>0</v>
          </cell>
          <cell r="CR947">
            <v>0</v>
          </cell>
          <cell r="CS947">
            <v>0</v>
          </cell>
          <cell r="CT947">
            <v>0</v>
          </cell>
          <cell r="CU947">
            <v>0</v>
          </cell>
          <cell r="CV947">
            <v>0</v>
          </cell>
          <cell r="CW947">
            <v>0</v>
          </cell>
          <cell r="CX947">
            <v>0</v>
          </cell>
          <cell r="CY947">
            <v>0</v>
          </cell>
          <cell r="CZ947">
            <v>0</v>
          </cell>
          <cell r="DA947">
            <v>0</v>
          </cell>
          <cell r="DB947">
            <v>0</v>
          </cell>
          <cell r="DC947">
            <v>0</v>
          </cell>
          <cell r="DD947">
            <v>0</v>
          </cell>
          <cell r="DE947">
            <v>0</v>
          </cell>
          <cell r="DF947">
            <v>0</v>
          </cell>
          <cell r="DG947">
            <v>0</v>
          </cell>
          <cell r="DH947">
            <v>0</v>
          </cell>
          <cell r="DI947">
            <v>0</v>
          </cell>
          <cell r="DJ947">
            <v>0</v>
          </cell>
          <cell r="DK947">
            <v>0</v>
          </cell>
          <cell r="DL947">
            <v>0</v>
          </cell>
          <cell r="DM947">
            <v>0</v>
          </cell>
          <cell r="DN947">
            <v>0</v>
          </cell>
          <cell r="DO947">
            <v>0</v>
          </cell>
          <cell r="DP947">
            <v>0</v>
          </cell>
          <cell r="DQ947">
            <v>0</v>
          </cell>
          <cell r="DR947">
            <v>0</v>
          </cell>
          <cell r="DS947">
            <v>0</v>
          </cell>
          <cell r="DT947">
            <v>0</v>
          </cell>
          <cell r="DU947">
            <v>0</v>
          </cell>
          <cell r="DV947">
            <v>0</v>
          </cell>
          <cell r="DW947">
            <v>0</v>
          </cell>
          <cell r="DX947">
            <v>0</v>
          </cell>
          <cell r="DY947">
            <v>0</v>
          </cell>
          <cell r="DZ947">
            <v>0</v>
          </cell>
          <cell r="EA947">
            <v>0</v>
          </cell>
          <cell r="EB947">
            <v>0</v>
          </cell>
          <cell r="EC947">
            <v>0</v>
          </cell>
          <cell r="ED947">
            <v>0</v>
          </cell>
          <cell r="EE947">
            <v>0</v>
          </cell>
        </row>
        <row r="948">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0</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0</v>
          </cell>
          <cell r="BZ948">
            <v>0</v>
          </cell>
          <cell r="CA948">
            <v>0</v>
          </cell>
          <cell r="CB948">
            <v>0</v>
          </cell>
          <cell r="CC948">
            <v>0</v>
          </cell>
          <cell r="CD948">
            <v>0</v>
          </cell>
          <cell r="CE948">
            <v>0</v>
          </cell>
          <cell r="CF948">
            <v>0</v>
          </cell>
          <cell r="CG948">
            <v>0</v>
          </cell>
          <cell r="CH948">
            <v>0</v>
          </cell>
          <cell r="CI948">
            <v>0</v>
          </cell>
          <cell r="CJ948">
            <v>0</v>
          </cell>
          <cell r="CK948">
            <v>0</v>
          </cell>
          <cell r="CL948">
            <v>0</v>
          </cell>
          <cell r="CM948">
            <v>0</v>
          </cell>
          <cell r="CN948">
            <v>0</v>
          </cell>
          <cell r="CO948">
            <v>0</v>
          </cell>
          <cell r="CP948">
            <v>0</v>
          </cell>
          <cell r="CQ948">
            <v>0</v>
          </cell>
          <cell r="CR948">
            <v>0</v>
          </cell>
          <cell r="CS948">
            <v>0</v>
          </cell>
          <cell r="CT948">
            <v>0</v>
          </cell>
          <cell r="CU948">
            <v>0</v>
          </cell>
          <cell r="CV948">
            <v>0</v>
          </cell>
          <cell r="CW948">
            <v>0</v>
          </cell>
          <cell r="CX948">
            <v>0</v>
          </cell>
          <cell r="CY948">
            <v>0</v>
          </cell>
          <cell r="CZ948">
            <v>0</v>
          </cell>
          <cell r="DA948">
            <v>0</v>
          </cell>
          <cell r="DB948">
            <v>0</v>
          </cell>
          <cell r="DC948">
            <v>0</v>
          </cell>
          <cell r="DD948">
            <v>0</v>
          </cell>
          <cell r="DE948">
            <v>0</v>
          </cell>
          <cell r="DF948">
            <v>0</v>
          </cell>
          <cell r="DG948">
            <v>0</v>
          </cell>
          <cell r="DH948">
            <v>0</v>
          </cell>
          <cell r="DI948">
            <v>0</v>
          </cell>
          <cell r="DJ948">
            <v>0</v>
          </cell>
          <cell r="DK948">
            <v>0</v>
          </cell>
          <cell r="DL948">
            <v>0</v>
          </cell>
          <cell r="DM948">
            <v>0</v>
          </cell>
          <cell r="DN948">
            <v>0</v>
          </cell>
          <cell r="DO948">
            <v>0</v>
          </cell>
          <cell r="DP948">
            <v>0</v>
          </cell>
          <cell r="DQ948">
            <v>0</v>
          </cell>
          <cell r="DR948">
            <v>0</v>
          </cell>
          <cell r="DS948">
            <v>0</v>
          </cell>
          <cell r="DT948">
            <v>0</v>
          </cell>
          <cell r="DU948">
            <v>0</v>
          </cell>
          <cell r="DV948">
            <v>0</v>
          </cell>
          <cell r="DW948">
            <v>0</v>
          </cell>
          <cell r="DX948">
            <v>0</v>
          </cell>
          <cell r="DY948">
            <v>0</v>
          </cell>
          <cell r="DZ948">
            <v>0</v>
          </cell>
          <cell r="EA948">
            <v>0</v>
          </cell>
          <cell r="EB948">
            <v>0</v>
          </cell>
          <cell r="EC948">
            <v>0</v>
          </cell>
          <cell r="ED948">
            <v>0</v>
          </cell>
          <cell r="EE948">
            <v>0</v>
          </cell>
        </row>
        <row r="949">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0</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0</v>
          </cell>
          <cell r="BZ949">
            <v>0</v>
          </cell>
          <cell r="CA949">
            <v>0</v>
          </cell>
          <cell r="CB949">
            <v>0</v>
          </cell>
          <cell r="CC949">
            <v>0</v>
          </cell>
          <cell r="CD949">
            <v>0</v>
          </cell>
          <cell r="CE949">
            <v>0</v>
          </cell>
          <cell r="CF949">
            <v>0</v>
          </cell>
          <cell r="CG949">
            <v>0</v>
          </cell>
          <cell r="CH949">
            <v>0</v>
          </cell>
          <cell r="CI949">
            <v>0</v>
          </cell>
          <cell r="CJ949">
            <v>0</v>
          </cell>
          <cell r="CK949">
            <v>0</v>
          </cell>
          <cell r="CL949">
            <v>0</v>
          </cell>
          <cell r="CM949">
            <v>0</v>
          </cell>
          <cell r="CN949">
            <v>0</v>
          </cell>
          <cell r="CO949">
            <v>0</v>
          </cell>
          <cell r="CP949">
            <v>0</v>
          </cell>
          <cell r="CQ949">
            <v>0</v>
          </cell>
          <cell r="CR949">
            <v>0</v>
          </cell>
          <cell r="CS949">
            <v>0</v>
          </cell>
          <cell r="CT949">
            <v>0</v>
          </cell>
          <cell r="CU949">
            <v>0</v>
          </cell>
          <cell r="CV949">
            <v>0</v>
          </cell>
          <cell r="CW949">
            <v>0</v>
          </cell>
          <cell r="CX949">
            <v>0</v>
          </cell>
          <cell r="CY949">
            <v>0</v>
          </cell>
          <cell r="CZ949">
            <v>0</v>
          </cell>
          <cell r="DA949">
            <v>0</v>
          </cell>
          <cell r="DB949">
            <v>0</v>
          </cell>
          <cell r="DC949">
            <v>0</v>
          </cell>
          <cell r="DD949">
            <v>0</v>
          </cell>
          <cell r="DE949">
            <v>0</v>
          </cell>
          <cell r="DF949">
            <v>0</v>
          </cell>
          <cell r="DG949">
            <v>0</v>
          </cell>
          <cell r="DH949">
            <v>0</v>
          </cell>
          <cell r="DI949">
            <v>0</v>
          </cell>
          <cell r="DJ949">
            <v>0</v>
          </cell>
          <cell r="DK949">
            <v>0</v>
          </cell>
          <cell r="DL949">
            <v>0</v>
          </cell>
          <cell r="DM949">
            <v>0</v>
          </cell>
          <cell r="DN949">
            <v>0</v>
          </cell>
          <cell r="DO949">
            <v>0</v>
          </cell>
          <cell r="DP949">
            <v>0</v>
          </cell>
          <cell r="DQ949">
            <v>0</v>
          </cell>
          <cell r="DR949">
            <v>0</v>
          </cell>
          <cell r="DS949">
            <v>0</v>
          </cell>
          <cell r="DT949">
            <v>0</v>
          </cell>
          <cell r="DU949">
            <v>0</v>
          </cell>
          <cell r="DV949">
            <v>0</v>
          </cell>
          <cell r="DW949">
            <v>0</v>
          </cell>
          <cell r="DX949">
            <v>0</v>
          </cell>
          <cell r="DY949">
            <v>0</v>
          </cell>
          <cell r="DZ949">
            <v>0</v>
          </cell>
          <cell r="EA949">
            <v>0</v>
          </cell>
          <cell r="EB949">
            <v>0</v>
          </cell>
          <cell r="EC949">
            <v>0</v>
          </cell>
          <cell r="ED949">
            <v>0</v>
          </cell>
          <cell r="EE949">
            <v>0</v>
          </cell>
        </row>
        <row r="950">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cell r="BZ950">
            <v>0</v>
          </cell>
          <cell r="CA950">
            <v>0</v>
          </cell>
          <cell r="CB950">
            <v>0</v>
          </cell>
          <cell r="CC950">
            <v>0</v>
          </cell>
          <cell r="CD950">
            <v>0</v>
          </cell>
          <cell r="CE950">
            <v>0</v>
          </cell>
          <cell r="CF950">
            <v>0</v>
          </cell>
          <cell r="CG950">
            <v>0</v>
          </cell>
          <cell r="CH950">
            <v>0</v>
          </cell>
          <cell r="CI950">
            <v>0</v>
          </cell>
          <cell r="CJ950">
            <v>0</v>
          </cell>
          <cell r="CK950">
            <v>0</v>
          </cell>
          <cell r="CL950">
            <v>0</v>
          </cell>
          <cell r="CM950">
            <v>0</v>
          </cell>
          <cell r="CN950">
            <v>0</v>
          </cell>
          <cell r="CO950">
            <v>0</v>
          </cell>
          <cell r="CP950">
            <v>0</v>
          </cell>
          <cell r="CQ950">
            <v>0</v>
          </cell>
          <cell r="CR950">
            <v>0</v>
          </cell>
          <cell r="CS950">
            <v>0</v>
          </cell>
          <cell r="CT950">
            <v>0</v>
          </cell>
          <cell r="CU950">
            <v>0</v>
          </cell>
          <cell r="CV950">
            <v>0</v>
          </cell>
          <cell r="CW950">
            <v>0</v>
          </cell>
          <cell r="CX950">
            <v>0</v>
          </cell>
          <cell r="CY950">
            <v>0</v>
          </cell>
          <cell r="CZ950">
            <v>0</v>
          </cell>
          <cell r="DA950">
            <v>0</v>
          </cell>
          <cell r="DB950">
            <v>0</v>
          </cell>
          <cell r="DC950">
            <v>0</v>
          </cell>
          <cell r="DD950">
            <v>0</v>
          </cell>
          <cell r="DE950">
            <v>0</v>
          </cell>
          <cell r="DF950">
            <v>0</v>
          </cell>
          <cell r="DG950">
            <v>0</v>
          </cell>
          <cell r="DH950">
            <v>0</v>
          </cell>
          <cell r="DI950">
            <v>0</v>
          </cell>
          <cell r="DJ950">
            <v>0</v>
          </cell>
          <cell r="DK950">
            <v>0</v>
          </cell>
          <cell r="DL950">
            <v>0</v>
          </cell>
          <cell r="DM950">
            <v>0</v>
          </cell>
          <cell r="DN950">
            <v>0</v>
          </cell>
          <cell r="DO950">
            <v>0</v>
          </cell>
          <cell r="DP950">
            <v>0</v>
          </cell>
          <cell r="DQ950">
            <v>0</v>
          </cell>
          <cell r="DR950">
            <v>0</v>
          </cell>
          <cell r="DS950">
            <v>0</v>
          </cell>
          <cell r="DT950">
            <v>0</v>
          </cell>
          <cell r="DU950">
            <v>0</v>
          </cell>
          <cell r="DV950">
            <v>0</v>
          </cell>
          <cell r="DW950">
            <v>0</v>
          </cell>
          <cell r="DX950">
            <v>0</v>
          </cell>
          <cell r="DY950">
            <v>0</v>
          </cell>
          <cell r="DZ950">
            <v>0</v>
          </cell>
          <cell r="EA950">
            <v>0</v>
          </cell>
          <cell r="EB950">
            <v>0</v>
          </cell>
          <cell r="EC950">
            <v>0</v>
          </cell>
          <cell r="ED950">
            <v>0</v>
          </cell>
          <cell r="EE950">
            <v>0</v>
          </cell>
        </row>
        <row r="951">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cell r="BZ951">
            <v>0</v>
          </cell>
          <cell r="CA951">
            <v>0</v>
          </cell>
          <cell r="CB951">
            <v>0</v>
          </cell>
          <cell r="CC951">
            <v>0</v>
          </cell>
          <cell r="CD951">
            <v>0</v>
          </cell>
          <cell r="CE951">
            <v>0</v>
          </cell>
          <cell r="CF951">
            <v>0</v>
          </cell>
          <cell r="CG951">
            <v>0</v>
          </cell>
          <cell r="CH951">
            <v>0</v>
          </cell>
          <cell r="CI951">
            <v>0</v>
          </cell>
          <cell r="CJ951">
            <v>0</v>
          </cell>
          <cell r="CK951">
            <v>0</v>
          </cell>
          <cell r="CL951">
            <v>0</v>
          </cell>
          <cell r="CM951">
            <v>0</v>
          </cell>
          <cell r="CN951">
            <v>0</v>
          </cell>
          <cell r="CO951">
            <v>0</v>
          </cell>
          <cell r="CP951">
            <v>0</v>
          </cell>
          <cell r="CQ951">
            <v>0</v>
          </cell>
          <cell r="CR951">
            <v>0</v>
          </cell>
          <cell r="CS951">
            <v>0</v>
          </cell>
          <cell r="CT951">
            <v>0</v>
          </cell>
          <cell r="CU951">
            <v>0</v>
          </cell>
          <cell r="CV951">
            <v>0</v>
          </cell>
          <cell r="CW951">
            <v>0</v>
          </cell>
          <cell r="CX951">
            <v>0</v>
          </cell>
          <cell r="CY951">
            <v>0</v>
          </cell>
          <cell r="CZ951">
            <v>0</v>
          </cell>
          <cell r="DA951">
            <v>0</v>
          </cell>
          <cell r="DB951">
            <v>0</v>
          </cell>
          <cell r="DC951">
            <v>0</v>
          </cell>
          <cell r="DD951">
            <v>0</v>
          </cell>
          <cell r="DE951">
            <v>0</v>
          </cell>
          <cell r="DF951">
            <v>0</v>
          </cell>
          <cell r="DG951">
            <v>0</v>
          </cell>
          <cell r="DH951">
            <v>0</v>
          </cell>
          <cell r="DI951">
            <v>0</v>
          </cell>
          <cell r="DJ951">
            <v>0</v>
          </cell>
          <cell r="DK951">
            <v>0</v>
          </cell>
          <cell r="DL951">
            <v>0</v>
          </cell>
          <cell r="DM951">
            <v>0</v>
          </cell>
          <cell r="DN951">
            <v>0</v>
          </cell>
          <cell r="DO951">
            <v>0</v>
          </cell>
          <cell r="DP951">
            <v>0</v>
          </cell>
          <cell r="DQ951">
            <v>0</v>
          </cell>
          <cell r="DR951">
            <v>0</v>
          </cell>
          <cell r="DS951">
            <v>0</v>
          </cell>
          <cell r="DT951">
            <v>0</v>
          </cell>
          <cell r="DU951">
            <v>0</v>
          </cell>
          <cell r="DV951">
            <v>0</v>
          </cell>
          <cell r="DW951">
            <v>0</v>
          </cell>
          <cell r="DX951">
            <v>0</v>
          </cell>
          <cell r="DY951">
            <v>0</v>
          </cell>
          <cell r="DZ951">
            <v>0</v>
          </cell>
          <cell r="EA951">
            <v>0</v>
          </cell>
          <cell r="EB951">
            <v>0</v>
          </cell>
          <cell r="EC951">
            <v>0</v>
          </cell>
          <cell r="ED951">
            <v>0</v>
          </cell>
          <cell r="EE951">
            <v>0</v>
          </cell>
        </row>
        <row r="952">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0</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0</v>
          </cell>
          <cell r="BZ952">
            <v>0</v>
          </cell>
          <cell r="CA952">
            <v>0</v>
          </cell>
          <cell r="CB952">
            <v>0</v>
          </cell>
          <cell r="CC952">
            <v>0</v>
          </cell>
          <cell r="CD952">
            <v>0</v>
          </cell>
          <cell r="CE952">
            <v>0</v>
          </cell>
          <cell r="CF952">
            <v>0</v>
          </cell>
          <cell r="CG952">
            <v>0</v>
          </cell>
          <cell r="CH952">
            <v>0</v>
          </cell>
          <cell r="CI952">
            <v>0</v>
          </cell>
          <cell r="CJ952">
            <v>0</v>
          </cell>
          <cell r="CK952">
            <v>0</v>
          </cell>
          <cell r="CL952">
            <v>0</v>
          </cell>
          <cell r="CM952">
            <v>0</v>
          </cell>
          <cell r="CN952">
            <v>0</v>
          </cell>
          <cell r="CO952">
            <v>0</v>
          </cell>
          <cell r="CP952">
            <v>0</v>
          </cell>
          <cell r="CQ952">
            <v>0</v>
          </cell>
          <cell r="CR952">
            <v>0</v>
          </cell>
          <cell r="CS952">
            <v>0</v>
          </cell>
          <cell r="CT952">
            <v>0</v>
          </cell>
          <cell r="CU952">
            <v>0</v>
          </cell>
          <cell r="CV952">
            <v>0</v>
          </cell>
          <cell r="CW952">
            <v>0</v>
          </cell>
          <cell r="CX952">
            <v>0</v>
          </cell>
          <cell r="CY952">
            <v>0</v>
          </cell>
          <cell r="CZ952">
            <v>0</v>
          </cell>
          <cell r="DA952">
            <v>0</v>
          </cell>
          <cell r="DB952">
            <v>0</v>
          </cell>
          <cell r="DC952">
            <v>0</v>
          </cell>
          <cell r="DD952">
            <v>0</v>
          </cell>
          <cell r="DE952">
            <v>0</v>
          </cell>
          <cell r="DF952">
            <v>0</v>
          </cell>
          <cell r="DG952">
            <v>0</v>
          </cell>
          <cell r="DH952">
            <v>0</v>
          </cell>
          <cell r="DI952">
            <v>0</v>
          </cell>
          <cell r="DJ952">
            <v>0</v>
          </cell>
          <cell r="DK952">
            <v>0</v>
          </cell>
          <cell r="DL952">
            <v>0</v>
          </cell>
          <cell r="DM952">
            <v>0</v>
          </cell>
          <cell r="DN952">
            <v>0</v>
          </cell>
          <cell r="DO952">
            <v>0</v>
          </cell>
          <cell r="DP952">
            <v>0</v>
          </cell>
          <cell r="DQ952">
            <v>0</v>
          </cell>
          <cell r="DR952">
            <v>0</v>
          </cell>
          <cell r="DS952">
            <v>0</v>
          </cell>
          <cell r="DT952">
            <v>0</v>
          </cell>
          <cell r="DU952">
            <v>0</v>
          </cell>
          <cell r="DV952">
            <v>0</v>
          </cell>
          <cell r="DW952">
            <v>0</v>
          </cell>
          <cell r="DX952">
            <v>0</v>
          </cell>
          <cell r="DY952">
            <v>0</v>
          </cell>
          <cell r="DZ952">
            <v>0</v>
          </cell>
          <cell r="EA952">
            <v>0</v>
          </cell>
          <cell r="EB952">
            <v>0</v>
          </cell>
          <cell r="EC952">
            <v>0</v>
          </cell>
          <cell r="ED952">
            <v>0</v>
          </cell>
          <cell r="EE952">
            <v>0</v>
          </cell>
        </row>
        <row r="953">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0</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0</v>
          </cell>
          <cell r="CZ953">
            <v>0</v>
          </cell>
          <cell r="DA953">
            <v>0</v>
          </cell>
          <cell r="DB953">
            <v>0</v>
          </cell>
          <cell r="DC953">
            <v>0</v>
          </cell>
          <cell r="DD953">
            <v>0</v>
          </cell>
          <cell r="DE953">
            <v>0</v>
          </cell>
          <cell r="DF953">
            <v>0</v>
          </cell>
          <cell r="DG953">
            <v>0</v>
          </cell>
          <cell r="DH953">
            <v>0</v>
          </cell>
          <cell r="DI953">
            <v>0</v>
          </cell>
          <cell r="DJ953">
            <v>0</v>
          </cell>
          <cell r="DK953">
            <v>0</v>
          </cell>
          <cell r="DL953">
            <v>0</v>
          </cell>
          <cell r="DM953">
            <v>0</v>
          </cell>
          <cell r="DN953">
            <v>0</v>
          </cell>
          <cell r="DO953">
            <v>0</v>
          </cell>
          <cell r="DP953">
            <v>0</v>
          </cell>
          <cell r="DQ953">
            <v>0</v>
          </cell>
          <cell r="DR953">
            <v>0</v>
          </cell>
          <cell r="DS953">
            <v>0</v>
          </cell>
          <cell r="DT953">
            <v>0</v>
          </cell>
          <cell r="DU953">
            <v>0</v>
          </cell>
          <cell r="DV953">
            <v>0</v>
          </cell>
          <cell r="DW953">
            <v>0</v>
          </cell>
          <cell r="DX953">
            <v>0</v>
          </cell>
          <cell r="DY953">
            <v>0</v>
          </cell>
          <cell r="DZ953">
            <v>0</v>
          </cell>
          <cell r="EA953">
            <v>0</v>
          </cell>
          <cell r="EB953">
            <v>0</v>
          </cell>
          <cell r="EC953">
            <v>0</v>
          </cell>
          <cell r="ED953">
            <v>0</v>
          </cell>
          <cell r="EE953">
            <v>0</v>
          </cell>
        </row>
        <row r="954">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cell r="BZ954">
            <v>0</v>
          </cell>
          <cell r="CA954">
            <v>0</v>
          </cell>
          <cell r="CB954">
            <v>0</v>
          </cell>
          <cell r="CC954">
            <v>0</v>
          </cell>
          <cell r="CD954">
            <v>0</v>
          </cell>
          <cell r="CE954">
            <v>0</v>
          </cell>
          <cell r="CF954">
            <v>0</v>
          </cell>
          <cell r="CG954">
            <v>0</v>
          </cell>
          <cell r="CH954">
            <v>0</v>
          </cell>
          <cell r="CI954">
            <v>0</v>
          </cell>
          <cell r="CJ954">
            <v>0</v>
          </cell>
          <cell r="CK954">
            <v>0</v>
          </cell>
          <cell r="CL954">
            <v>0</v>
          </cell>
          <cell r="CM954">
            <v>0</v>
          </cell>
          <cell r="CN954">
            <v>0</v>
          </cell>
          <cell r="CO954">
            <v>0</v>
          </cell>
          <cell r="CP954">
            <v>0</v>
          </cell>
          <cell r="CQ954">
            <v>0</v>
          </cell>
          <cell r="CR954">
            <v>0</v>
          </cell>
          <cell r="CS954">
            <v>0</v>
          </cell>
          <cell r="CT954">
            <v>0</v>
          </cell>
          <cell r="CU954">
            <v>0</v>
          </cell>
          <cell r="CV954">
            <v>0</v>
          </cell>
          <cell r="CW954">
            <v>0</v>
          </cell>
          <cell r="CX954">
            <v>0</v>
          </cell>
          <cell r="CY954">
            <v>0</v>
          </cell>
          <cell r="CZ954">
            <v>0</v>
          </cell>
          <cell r="DA954">
            <v>0</v>
          </cell>
          <cell r="DB954">
            <v>0</v>
          </cell>
          <cell r="DC954">
            <v>0</v>
          </cell>
          <cell r="DD954">
            <v>0</v>
          </cell>
          <cell r="DE954">
            <v>0</v>
          </cell>
          <cell r="DF954">
            <v>0</v>
          </cell>
          <cell r="DG954">
            <v>0</v>
          </cell>
          <cell r="DH954">
            <v>0</v>
          </cell>
          <cell r="DI954">
            <v>0</v>
          </cell>
          <cell r="DJ954">
            <v>0</v>
          </cell>
          <cell r="DK954">
            <v>0</v>
          </cell>
          <cell r="DL954">
            <v>0</v>
          </cell>
          <cell r="DM954">
            <v>0</v>
          </cell>
          <cell r="DN954">
            <v>0</v>
          </cell>
          <cell r="DO954">
            <v>0</v>
          </cell>
          <cell r="DP954">
            <v>0</v>
          </cell>
          <cell r="DQ954">
            <v>0</v>
          </cell>
          <cell r="DR954">
            <v>0</v>
          </cell>
          <cell r="DS954">
            <v>0</v>
          </cell>
          <cell r="DT954">
            <v>0</v>
          </cell>
          <cell r="DU954">
            <v>0</v>
          </cell>
          <cell r="DV954">
            <v>0</v>
          </cell>
          <cell r="DW954">
            <v>0</v>
          </cell>
          <cell r="DX954">
            <v>0</v>
          </cell>
          <cell r="DY954">
            <v>0</v>
          </cell>
          <cell r="DZ954">
            <v>0</v>
          </cell>
          <cell r="EA954">
            <v>0</v>
          </cell>
          <cell r="EB954">
            <v>0</v>
          </cell>
          <cell r="EC954">
            <v>0</v>
          </cell>
          <cell r="ED954">
            <v>0</v>
          </cell>
          <cell r="EE954">
            <v>0</v>
          </cell>
        </row>
        <row r="955">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v>0</v>
          </cell>
          <cell r="CJ955">
            <v>0</v>
          </cell>
          <cell r="CK955">
            <v>0</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0</v>
          </cell>
          <cell r="CZ955">
            <v>0</v>
          </cell>
          <cell r="DA955">
            <v>0</v>
          </cell>
          <cell r="DB955">
            <v>0</v>
          </cell>
          <cell r="DC955">
            <v>0</v>
          </cell>
          <cell r="DD955">
            <v>0</v>
          </cell>
          <cell r="DE955">
            <v>0</v>
          </cell>
          <cell r="DF955">
            <v>0</v>
          </cell>
          <cell r="DG955">
            <v>0</v>
          </cell>
          <cell r="DH955">
            <v>0</v>
          </cell>
          <cell r="DI955">
            <v>0</v>
          </cell>
          <cell r="DJ955">
            <v>0</v>
          </cell>
          <cell r="DK955">
            <v>0</v>
          </cell>
          <cell r="DL955">
            <v>0</v>
          </cell>
          <cell r="DM955">
            <v>0</v>
          </cell>
          <cell r="DN955">
            <v>0</v>
          </cell>
          <cell r="DO955">
            <v>0</v>
          </cell>
          <cell r="DP955">
            <v>0</v>
          </cell>
          <cell r="DQ955">
            <v>0</v>
          </cell>
          <cell r="DR955">
            <v>0</v>
          </cell>
          <cell r="DS955">
            <v>0</v>
          </cell>
          <cell r="DT955">
            <v>0</v>
          </cell>
          <cell r="DU955">
            <v>0</v>
          </cell>
          <cell r="DV955">
            <v>0</v>
          </cell>
          <cell r="DW955">
            <v>0</v>
          </cell>
          <cell r="DX955">
            <v>0</v>
          </cell>
          <cell r="DY955">
            <v>0</v>
          </cell>
          <cell r="DZ955">
            <v>0</v>
          </cell>
          <cell r="EA955">
            <v>0</v>
          </cell>
          <cell r="EB955">
            <v>0</v>
          </cell>
          <cell r="EC955">
            <v>0</v>
          </cell>
          <cell r="ED955">
            <v>0</v>
          </cell>
          <cell r="EE955">
            <v>0</v>
          </cell>
        </row>
        <row r="956">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cell r="BZ956">
            <v>0</v>
          </cell>
          <cell r="CA956">
            <v>0</v>
          </cell>
          <cell r="CB956">
            <v>0</v>
          </cell>
          <cell r="CC956">
            <v>0</v>
          </cell>
          <cell r="CD956">
            <v>0</v>
          </cell>
          <cell r="CE956">
            <v>0</v>
          </cell>
          <cell r="CF956">
            <v>0</v>
          </cell>
          <cell r="CG956">
            <v>0</v>
          </cell>
          <cell r="CH956">
            <v>0</v>
          </cell>
          <cell r="CI956">
            <v>0</v>
          </cell>
          <cell r="CJ956">
            <v>0</v>
          </cell>
          <cell r="CK956">
            <v>0</v>
          </cell>
          <cell r="CL956">
            <v>0</v>
          </cell>
          <cell r="CM956">
            <v>0</v>
          </cell>
          <cell r="CN956">
            <v>0</v>
          </cell>
          <cell r="CO956">
            <v>0</v>
          </cell>
          <cell r="CP956">
            <v>0</v>
          </cell>
          <cell r="CQ956">
            <v>0</v>
          </cell>
          <cell r="CR956">
            <v>0</v>
          </cell>
          <cell r="CS956">
            <v>0</v>
          </cell>
          <cell r="CT956">
            <v>0</v>
          </cell>
          <cell r="CU956">
            <v>0</v>
          </cell>
          <cell r="CV956">
            <v>0</v>
          </cell>
          <cell r="CW956">
            <v>0</v>
          </cell>
          <cell r="CX956">
            <v>0</v>
          </cell>
          <cell r="CY956">
            <v>0</v>
          </cell>
          <cell r="CZ956">
            <v>0</v>
          </cell>
          <cell r="DA956">
            <v>0</v>
          </cell>
          <cell r="DB956">
            <v>0</v>
          </cell>
          <cell r="DC956">
            <v>0</v>
          </cell>
          <cell r="DD956">
            <v>0</v>
          </cell>
          <cell r="DE956">
            <v>0</v>
          </cell>
          <cell r="DF956">
            <v>0</v>
          </cell>
          <cell r="DG956">
            <v>0</v>
          </cell>
          <cell r="DH956">
            <v>0</v>
          </cell>
          <cell r="DI956">
            <v>0</v>
          </cell>
          <cell r="DJ956">
            <v>0</v>
          </cell>
          <cell r="DK956">
            <v>0</v>
          </cell>
          <cell r="DL956">
            <v>0</v>
          </cell>
          <cell r="DM956">
            <v>0</v>
          </cell>
          <cell r="DN956">
            <v>0</v>
          </cell>
          <cell r="DO956">
            <v>0</v>
          </cell>
          <cell r="DP956">
            <v>0</v>
          </cell>
          <cell r="DQ956">
            <v>0</v>
          </cell>
          <cell r="DR956">
            <v>0</v>
          </cell>
          <cell r="DS956">
            <v>0</v>
          </cell>
          <cell r="DT956">
            <v>0</v>
          </cell>
          <cell r="DU956">
            <v>0</v>
          </cell>
          <cell r="DV956">
            <v>0</v>
          </cell>
          <cell r="DW956">
            <v>0</v>
          </cell>
          <cell r="DX956">
            <v>0</v>
          </cell>
          <cell r="DY956">
            <v>0</v>
          </cell>
          <cell r="DZ956">
            <v>0</v>
          </cell>
          <cell r="EA956">
            <v>0</v>
          </cell>
          <cell r="EB956">
            <v>0</v>
          </cell>
          <cell r="EC956">
            <v>0</v>
          </cell>
          <cell r="ED956">
            <v>0</v>
          </cell>
          <cell r="EE956">
            <v>0</v>
          </cell>
        </row>
        <row r="957">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0</v>
          </cell>
          <cell r="BL957">
            <v>0</v>
          </cell>
          <cell r="BM957">
            <v>0</v>
          </cell>
          <cell r="BN957">
            <v>0</v>
          </cell>
          <cell r="BO957">
            <v>0</v>
          </cell>
          <cell r="BP957">
            <v>0</v>
          </cell>
          <cell r="BQ957">
            <v>0</v>
          </cell>
          <cell r="BR957">
            <v>0</v>
          </cell>
          <cell r="BS957">
            <v>0</v>
          </cell>
          <cell r="BT957">
            <v>0</v>
          </cell>
          <cell r="BU957">
            <v>0</v>
          </cell>
          <cell r="BV957">
            <v>0</v>
          </cell>
          <cell r="BW957">
            <v>0</v>
          </cell>
          <cell r="BX957">
            <v>0</v>
          </cell>
          <cell r="BY957">
            <v>0</v>
          </cell>
          <cell r="BZ957">
            <v>0</v>
          </cell>
          <cell r="CA957">
            <v>0</v>
          </cell>
          <cell r="CB957">
            <v>0</v>
          </cell>
          <cell r="CC957">
            <v>0</v>
          </cell>
          <cell r="CD957">
            <v>0</v>
          </cell>
          <cell r="CE957">
            <v>0</v>
          </cell>
          <cell r="CF957">
            <v>0</v>
          </cell>
          <cell r="CG957">
            <v>0</v>
          </cell>
          <cell r="CH957">
            <v>0</v>
          </cell>
          <cell r="CI957">
            <v>0</v>
          </cell>
          <cell r="CJ957">
            <v>0</v>
          </cell>
          <cell r="CK957">
            <v>0</v>
          </cell>
          <cell r="CL957">
            <v>0</v>
          </cell>
          <cell r="CM957">
            <v>0</v>
          </cell>
          <cell r="CN957">
            <v>0</v>
          </cell>
          <cell r="CO957">
            <v>0</v>
          </cell>
          <cell r="CP957">
            <v>0</v>
          </cell>
          <cell r="CQ957">
            <v>0</v>
          </cell>
          <cell r="CR957">
            <v>0</v>
          </cell>
          <cell r="CS957">
            <v>0</v>
          </cell>
          <cell r="CT957">
            <v>0</v>
          </cell>
          <cell r="CU957">
            <v>0</v>
          </cell>
          <cell r="CV957">
            <v>0</v>
          </cell>
          <cell r="CW957">
            <v>0</v>
          </cell>
          <cell r="CX957">
            <v>0</v>
          </cell>
          <cell r="CY957">
            <v>0</v>
          </cell>
          <cell r="CZ957">
            <v>0</v>
          </cell>
          <cell r="DA957">
            <v>0</v>
          </cell>
          <cell r="DB957">
            <v>0</v>
          </cell>
          <cell r="DC957">
            <v>0</v>
          </cell>
          <cell r="DD957">
            <v>0</v>
          </cell>
          <cell r="DE957">
            <v>0</v>
          </cell>
          <cell r="DF957">
            <v>0</v>
          </cell>
          <cell r="DG957">
            <v>0</v>
          </cell>
          <cell r="DH957">
            <v>0</v>
          </cell>
          <cell r="DI957">
            <v>0</v>
          </cell>
          <cell r="DJ957">
            <v>0</v>
          </cell>
          <cell r="DK957">
            <v>0</v>
          </cell>
          <cell r="DL957">
            <v>0</v>
          </cell>
          <cell r="DM957">
            <v>0</v>
          </cell>
          <cell r="DN957">
            <v>0</v>
          </cell>
          <cell r="DO957">
            <v>0</v>
          </cell>
          <cell r="DP957">
            <v>0</v>
          </cell>
          <cell r="DQ957">
            <v>0</v>
          </cell>
          <cell r="DR957">
            <v>0</v>
          </cell>
          <cell r="DS957">
            <v>0</v>
          </cell>
          <cell r="DT957">
            <v>0</v>
          </cell>
          <cell r="DU957">
            <v>0</v>
          </cell>
          <cell r="DV957">
            <v>0</v>
          </cell>
          <cell r="DW957">
            <v>0</v>
          </cell>
          <cell r="DX957">
            <v>0</v>
          </cell>
          <cell r="DY957">
            <v>0</v>
          </cell>
          <cell r="DZ957">
            <v>0</v>
          </cell>
          <cell r="EA957">
            <v>0</v>
          </cell>
          <cell r="EB957">
            <v>0</v>
          </cell>
          <cell r="EC957">
            <v>0</v>
          </cell>
          <cell r="ED957">
            <v>0</v>
          </cell>
          <cell r="EE957">
            <v>0</v>
          </cell>
        </row>
        <row r="958">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cell r="BZ958">
            <v>0</v>
          </cell>
          <cell r="CA958">
            <v>0</v>
          </cell>
          <cell r="CB958">
            <v>0</v>
          </cell>
          <cell r="CC958">
            <v>0</v>
          </cell>
          <cell r="CD958">
            <v>0</v>
          </cell>
          <cell r="CE958">
            <v>0</v>
          </cell>
          <cell r="CF958">
            <v>0</v>
          </cell>
          <cell r="CG958">
            <v>0</v>
          </cell>
          <cell r="CH958">
            <v>0</v>
          </cell>
          <cell r="CI958">
            <v>0</v>
          </cell>
          <cell r="CJ958">
            <v>0</v>
          </cell>
          <cell r="CK958">
            <v>0</v>
          </cell>
          <cell r="CL958">
            <v>0</v>
          </cell>
          <cell r="CM958">
            <v>0</v>
          </cell>
          <cell r="CN958">
            <v>0</v>
          </cell>
          <cell r="CO958">
            <v>0</v>
          </cell>
          <cell r="CP958">
            <v>0</v>
          </cell>
          <cell r="CQ958">
            <v>0</v>
          </cell>
          <cell r="CR958">
            <v>0</v>
          </cell>
          <cell r="CS958">
            <v>0</v>
          </cell>
          <cell r="CT958">
            <v>0</v>
          </cell>
          <cell r="CU958">
            <v>0</v>
          </cell>
          <cell r="CV958">
            <v>0</v>
          </cell>
          <cell r="CW958">
            <v>0</v>
          </cell>
          <cell r="CX958">
            <v>0</v>
          </cell>
          <cell r="CY958">
            <v>0</v>
          </cell>
          <cell r="CZ958">
            <v>0</v>
          </cell>
          <cell r="DA958">
            <v>0</v>
          </cell>
          <cell r="DB958">
            <v>0</v>
          </cell>
          <cell r="DC958">
            <v>0</v>
          </cell>
          <cell r="DD958">
            <v>0</v>
          </cell>
          <cell r="DE958">
            <v>0</v>
          </cell>
          <cell r="DF958">
            <v>0</v>
          </cell>
          <cell r="DG958">
            <v>0</v>
          </cell>
          <cell r="DH958">
            <v>0</v>
          </cell>
          <cell r="DI958">
            <v>0</v>
          </cell>
          <cell r="DJ958">
            <v>0</v>
          </cell>
          <cell r="DK958">
            <v>0</v>
          </cell>
          <cell r="DL958">
            <v>0</v>
          </cell>
          <cell r="DM958">
            <v>0</v>
          </cell>
          <cell r="DN958">
            <v>0</v>
          </cell>
          <cell r="DO958">
            <v>0</v>
          </cell>
          <cell r="DP958">
            <v>0</v>
          </cell>
          <cell r="DQ958">
            <v>0</v>
          </cell>
          <cell r="DR958">
            <v>0</v>
          </cell>
          <cell r="DS958">
            <v>0</v>
          </cell>
          <cell r="DT958">
            <v>0</v>
          </cell>
          <cell r="DU958">
            <v>0</v>
          </cell>
          <cell r="DV958">
            <v>0</v>
          </cell>
          <cell r="DW958">
            <v>0</v>
          </cell>
          <cell r="DX958">
            <v>0</v>
          </cell>
          <cell r="DY958">
            <v>0</v>
          </cell>
          <cell r="DZ958">
            <v>0</v>
          </cell>
          <cell r="EA958">
            <v>0</v>
          </cell>
          <cell r="EB958">
            <v>0</v>
          </cell>
          <cell r="EC958">
            <v>0</v>
          </cell>
          <cell r="ED958">
            <v>0</v>
          </cell>
          <cell r="EE958">
            <v>0</v>
          </cell>
        </row>
        <row r="959">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v>0</v>
          </cell>
          <cell r="CJ959">
            <v>0</v>
          </cell>
          <cell r="CK959">
            <v>0</v>
          </cell>
          <cell r="CL959">
            <v>0</v>
          </cell>
          <cell r="CM959">
            <v>0</v>
          </cell>
          <cell r="CN959">
            <v>0</v>
          </cell>
          <cell r="CO959">
            <v>0</v>
          </cell>
          <cell r="CP959">
            <v>0</v>
          </cell>
          <cell r="CQ959">
            <v>0</v>
          </cell>
          <cell r="CR959">
            <v>0</v>
          </cell>
          <cell r="CS959">
            <v>0</v>
          </cell>
          <cell r="CT959">
            <v>0</v>
          </cell>
          <cell r="CU959">
            <v>0</v>
          </cell>
          <cell r="CV959">
            <v>0</v>
          </cell>
          <cell r="CW959">
            <v>0</v>
          </cell>
          <cell r="CX959">
            <v>0</v>
          </cell>
          <cell r="CY959">
            <v>0</v>
          </cell>
          <cell r="CZ959">
            <v>0</v>
          </cell>
          <cell r="DA959">
            <v>0</v>
          </cell>
          <cell r="DB959">
            <v>0</v>
          </cell>
          <cell r="DC959">
            <v>0</v>
          </cell>
          <cell r="DD959">
            <v>0</v>
          </cell>
          <cell r="DE959">
            <v>0</v>
          </cell>
          <cell r="DF959">
            <v>0</v>
          </cell>
          <cell r="DG959">
            <v>0</v>
          </cell>
          <cell r="DH959">
            <v>0</v>
          </cell>
          <cell r="DI959">
            <v>0</v>
          </cell>
          <cell r="DJ959">
            <v>0</v>
          </cell>
          <cell r="DK959">
            <v>0</v>
          </cell>
          <cell r="DL959">
            <v>0</v>
          </cell>
          <cell r="DM959">
            <v>0</v>
          </cell>
          <cell r="DN959">
            <v>0</v>
          </cell>
          <cell r="DO959">
            <v>0</v>
          </cell>
          <cell r="DP959">
            <v>0</v>
          </cell>
          <cell r="DQ959">
            <v>0</v>
          </cell>
          <cell r="DR959">
            <v>0</v>
          </cell>
          <cell r="DS959">
            <v>0</v>
          </cell>
          <cell r="DT959">
            <v>0</v>
          </cell>
          <cell r="DU959">
            <v>0</v>
          </cell>
          <cell r="DV959">
            <v>0</v>
          </cell>
          <cell r="DW959">
            <v>0</v>
          </cell>
          <cell r="DX959">
            <v>0</v>
          </cell>
          <cell r="DY959">
            <v>0</v>
          </cell>
          <cell r="DZ959">
            <v>0</v>
          </cell>
          <cell r="EA959">
            <v>0</v>
          </cell>
          <cell r="EB959">
            <v>0</v>
          </cell>
          <cell r="EC959">
            <v>0</v>
          </cell>
          <cell r="ED959">
            <v>0</v>
          </cell>
          <cell r="EE959">
            <v>0</v>
          </cell>
        </row>
        <row r="960">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0</v>
          </cell>
          <cell r="BL960">
            <v>0</v>
          </cell>
          <cell r="BM960">
            <v>0</v>
          </cell>
          <cell r="BN960">
            <v>0</v>
          </cell>
          <cell r="BO960">
            <v>0</v>
          </cell>
          <cell r="BP960">
            <v>0</v>
          </cell>
          <cell r="BQ960">
            <v>0</v>
          </cell>
          <cell r="BR960">
            <v>0</v>
          </cell>
          <cell r="BS960">
            <v>0</v>
          </cell>
          <cell r="BT960">
            <v>0</v>
          </cell>
          <cell r="BU960">
            <v>0</v>
          </cell>
          <cell r="BV960">
            <v>0</v>
          </cell>
          <cell r="BW960">
            <v>0</v>
          </cell>
          <cell r="BX960">
            <v>0</v>
          </cell>
          <cell r="BY960">
            <v>0</v>
          </cell>
          <cell r="BZ960">
            <v>0</v>
          </cell>
          <cell r="CA960">
            <v>0</v>
          </cell>
          <cell r="CB960">
            <v>0</v>
          </cell>
          <cell r="CC960">
            <v>0</v>
          </cell>
          <cell r="CD960">
            <v>0</v>
          </cell>
          <cell r="CE960">
            <v>0</v>
          </cell>
          <cell r="CF960">
            <v>0</v>
          </cell>
          <cell r="CG960">
            <v>0</v>
          </cell>
          <cell r="CH960">
            <v>0</v>
          </cell>
          <cell r="CI960">
            <v>0</v>
          </cell>
          <cell r="CJ960">
            <v>0</v>
          </cell>
          <cell r="CK960">
            <v>0</v>
          </cell>
          <cell r="CL960">
            <v>0</v>
          </cell>
          <cell r="CM960">
            <v>0</v>
          </cell>
          <cell r="CN960">
            <v>0</v>
          </cell>
          <cell r="CO960">
            <v>0</v>
          </cell>
          <cell r="CP960">
            <v>0</v>
          </cell>
          <cell r="CQ960">
            <v>0</v>
          </cell>
          <cell r="CR960">
            <v>0</v>
          </cell>
          <cell r="CS960">
            <v>0</v>
          </cell>
          <cell r="CT960">
            <v>0</v>
          </cell>
          <cell r="CU960">
            <v>0</v>
          </cell>
          <cell r="CV960">
            <v>0</v>
          </cell>
          <cell r="CW960">
            <v>0</v>
          </cell>
          <cell r="CX960">
            <v>0</v>
          </cell>
          <cell r="CY960">
            <v>0</v>
          </cell>
          <cell r="CZ960">
            <v>0</v>
          </cell>
          <cell r="DA960">
            <v>0</v>
          </cell>
          <cell r="DB960">
            <v>0</v>
          </cell>
          <cell r="DC960">
            <v>0</v>
          </cell>
          <cell r="DD960">
            <v>0</v>
          </cell>
          <cell r="DE960">
            <v>0</v>
          </cell>
          <cell r="DF960">
            <v>0</v>
          </cell>
          <cell r="DG960">
            <v>0</v>
          </cell>
          <cell r="DH960">
            <v>0</v>
          </cell>
          <cell r="DI960">
            <v>0</v>
          </cell>
          <cell r="DJ960">
            <v>0</v>
          </cell>
          <cell r="DK960">
            <v>0</v>
          </cell>
          <cell r="DL960">
            <v>0</v>
          </cell>
          <cell r="DM960">
            <v>0</v>
          </cell>
          <cell r="DN960">
            <v>0</v>
          </cell>
          <cell r="DO960">
            <v>0</v>
          </cell>
          <cell r="DP960">
            <v>0</v>
          </cell>
          <cell r="DQ960">
            <v>0</v>
          </cell>
          <cell r="DR960">
            <v>0</v>
          </cell>
          <cell r="DS960">
            <v>0</v>
          </cell>
          <cell r="DT960">
            <v>0</v>
          </cell>
          <cell r="DU960">
            <v>0</v>
          </cell>
          <cell r="DV960">
            <v>0</v>
          </cell>
          <cell r="DW960">
            <v>0</v>
          </cell>
          <cell r="DX960">
            <v>0</v>
          </cell>
          <cell r="DY960">
            <v>0</v>
          </cell>
          <cell r="DZ960">
            <v>0</v>
          </cell>
          <cell r="EA960">
            <v>0</v>
          </cell>
          <cell r="EB960">
            <v>0</v>
          </cell>
          <cell r="EC960">
            <v>0</v>
          </cell>
          <cell r="ED960">
            <v>0</v>
          </cell>
          <cell r="EE960">
            <v>0</v>
          </cell>
        </row>
        <row r="961">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cell r="BZ961">
            <v>0</v>
          </cell>
          <cell r="CA961">
            <v>0</v>
          </cell>
          <cell r="CB961">
            <v>0</v>
          </cell>
          <cell r="CC961">
            <v>0</v>
          </cell>
          <cell r="CD961">
            <v>0</v>
          </cell>
          <cell r="CE961">
            <v>0</v>
          </cell>
          <cell r="CF961">
            <v>0</v>
          </cell>
          <cell r="CG961">
            <v>0</v>
          </cell>
          <cell r="CH961">
            <v>0</v>
          </cell>
          <cell r="CI961">
            <v>0</v>
          </cell>
          <cell r="CJ961">
            <v>0</v>
          </cell>
          <cell r="CK961">
            <v>0</v>
          </cell>
          <cell r="CL961">
            <v>0</v>
          </cell>
          <cell r="CM961">
            <v>0</v>
          </cell>
          <cell r="CN961">
            <v>0</v>
          </cell>
          <cell r="CO961">
            <v>0</v>
          </cell>
          <cell r="CP961">
            <v>0</v>
          </cell>
          <cell r="CQ961">
            <v>0</v>
          </cell>
          <cell r="CR961">
            <v>0</v>
          </cell>
          <cell r="CS961">
            <v>0</v>
          </cell>
          <cell r="CT961">
            <v>0</v>
          </cell>
          <cell r="CU961">
            <v>0</v>
          </cell>
          <cell r="CV961">
            <v>0</v>
          </cell>
          <cell r="CW961">
            <v>0</v>
          </cell>
          <cell r="CX961">
            <v>0</v>
          </cell>
          <cell r="CY961">
            <v>0</v>
          </cell>
          <cell r="CZ961">
            <v>0</v>
          </cell>
          <cell r="DA961">
            <v>0</v>
          </cell>
          <cell r="DB961">
            <v>0</v>
          </cell>
          <cell r="DC961">
            <v>0</v>
          </cell>
          <cell r="DD961">
            <v>0</v>
          </cell>
          <cell r="DE961">
            <v>0</v>
          </cell>
          <cell r="DF961">
            <v>0</v>
          </cell>
          <cell r="DG961">
            <v>0</v>
          </cell>
          <cell r="DH961">
            <v>0</v>
          </cell>
          <cell r="DI961">
            <v>0</v>
          </cell>
          <cell r="DJ961">
            <v>0</v>
          </cell>
          <cell r="DK961">
            <v>0</v>
          </cell>
          <cell r="DL961">
            <v>0</v>
          </cell>
          <cell r="DM961">
            <v>0</v>
          </cell>
          <cell r="DN961">
            <v>0</v>
          </cell>
          <cell r="DO961">
            <v>0</v>
          </cell>
          <cell r="DP961">
            <v>0</v>
          </cell>
          <cell r="DQ961">
            <v>0</v>
          </cell>
          <cell r="DR961">
            <v>0</v>
          </cell>
          <cell r="DS961">
            <v>0</v>
          </cell>
          <cell r="DT961">
            <v>0</v>
          </cell>
          <cell r="DU961">
            <v>0</v>
          </cell>
          <cell r="DV961">
            <v>0</v>
          </cell>
          <cell r="DW961">
            <v>0</v>
          </cell>
          <cell r="DX961">
            <v>0</v>
          </cell>
          <cell r="DY961">
            <v>0</v>
          </cell>
          <cell r="DZ961">
            <v>0</v>
          </cell>
          <cell r="EA961">
            <v>0</v>
          </cell>
          <cell r="EB961">
            <v>0</v>
          </cell>
          <cell r="EC961">
            <v>0</v>
          </cell>
          <cell r="ED961">
            <v>0</v>
          </cell>
          <cell r="EE961">
            <v>0</v>
          </cell>
        </row>
        <row r="962">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cell r="BZ962">
            <v>0</v>
          </cell>
          <cell r="CA962">
            <v>0</v>
          </cell>
          <cell r="CB962">
            <v>0</v>
          </cell>
          <cell r="CC962">
            <v>0</v>
          </cell>
          <cell r="CD962">
            <v>0</v>
          </cell>
          <cell r="CE962">
            <v>0</v>
          </cell>
          <cell r="CF962">
            <v>0</v>
          </cell>
          <cell r="CG962">
            <v>0</v>
          </cell>
          <cell r="CH962">
            <v>0</v>
          </cell>
          <cell r="CI962">
            <v>0</v>
          </cell>
          <cell r="CJ962">
            <v>0</v>
          </cell>
          <cell r="CK962">
            <v>0</v>
          </cell>
          <cell r="CL962">
            <v>0</v>
          </cell>
          <cell r="CM962">
            <v>0</v>
          </cell>
          <cell r="CN962">
            <v>0</v>
          </cell>
          <cell r="CO962">
            <v>0</v>
          </cell>
          <cell r="CP962">
            <v>0</v>
          </cell>
          <cell r="CQ962">
            <v>0</v>
          </cell>
          <cell r="CR962">
            <v>0</v>
          </cell>
          <cell r="CS962">
            <v>0</v>
          </cell>
          <cell r="CT962">
            <v>0</v>
          </cell>
          <cell r="CU962">
            <v>0</v>
          </cell>
          <cell r="CV962">
            <v>0</v>
          </cell>
          <cell r="CW962">
            <v>0</v>
          </cell>
          <cell r="CX962">
            <v>0</v>
          </cell>
          <cell r="CY962">
            <v>0</v>
          </cell>
          <cell r="CZ962">
            <v>0</v>
          </cell>
          <cell r="DA962">
            <v>0</v>
          </cell>
          <cell r="DB962">
            <v>0</v>
          </cell>
          <cell r="DC962">
            <v>0</v>
          </cell>
          <cell r="DD962">
            <v>0</v>
          </cell>
          <cell r="DE962">
            <v>0</v>
          </cell>
          <cell r="DF962">
            <v>0</v>
          </cell>
          <cell r="DG962">
            <v>0</v>
          </cell>
          <cell r="DH962">
            <v>0</v>
          </cell>
          <cell r="DI962">
            <v>0</v>
          </cell>
          <cell r="DJ962">
            <v>0</v>
          </cell>
          <cell r="DK962">
            <v>0</v>
          </cell>
          <cell r="DL962">
            <v>0</v>
          </cell>
          <cell r="DM962">
            <v>0</v>
          </cell>
          <cell r="DN962">
            <v>0</v>
          </cell>
          <cell r="DO962">
            <v>0</v>
          </cell>
          <cell r="DP962">
            <v>0</v>
          </cell>
          <cell r="DQ962">
            <v>0</v>
          </cell>
          <cell r="DR962">
            <v>0</v>
          </cell>
          <cell r="DS962">
            <v>0</v>
          </cell>
          <cell r="DT962">
            <v>0</v>
          </cell>
          <cell r="DU962">
            <v>0</v>
          </cell>
          <cell r="DV962">
            <v>0</v>
          </cell>
          <cell r="DW962">
            <v>0</v>
          </cell>
          <cell r="DX962">
            <v>0</v>
          </cell>
          <cell r="DY962">
            <v>0</v>
          </cell>
          <cell r="DZ962">
            <v>0</v>
          </cell>
          <cell r="EA962">
            <v>0</v>
          </cell>
          <cell r="EB962">
            <v>0</v>
          </cell>
          <cell r="EC962">
            <v>0</v>
          </cell>
          <cell r="ED962">
            <v>0</v>
          </cell>
          <cell r="EE962">
            <v>0</v>
          </cell>
        </row>
        <row r="963">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cell r="BZ963">
            <v>0</v>
          </cell>
          <cell r="CA963">
            <v>0</v>
          </cell>
          <cell r="CB963">
            <v>0</v>
          </cell>
          <cell r="CC963">
            <v>0</v>
          </cell>
          <cell r="CD963">
            <v>0</v>
          </cell>
          <cell r="CE963">
            <v>0</v>
          </cell>
          <cell r="CF963">
            <v>0</v>
          </cell>
          <cell r="CG963">
            <v>0</v>
          </cell>
          <cell r="CH963">
            <v>0</v>
          </cell>
          <cell r="CI963">
            <v>0</v>
          </cell>
          <cell r="CJ963">
            <v>0</v>
          </cell>
          <cell r="CK963">
            <v>0</v>
          </cell>
          <cell r="CL963">
            <v>0</v>
          </cell>
          <cell r="CM963">
            <v>0</v>
          </cell>
          <cell r="CN963">
            <v>0</v>
          </cell>
          <cell r="CO963">
            <v>0</v>
          </cell>
          <cell r="CP963">
            <v>0</v>
          </cell>
          <cell r="CQ963">
            <v>0</v>
          </cell>
          <cell r="CR963">
            <v>0</v>
          </cell>
          <cell r="CS963">
            <v>0</v>
          </cell>
          <cell r="CT963">
            <v>0</v>
          </cell>
          <cell r="CU963">
            <v>0</v>
          </cell>
          <cell r="CV963">
            <v>0</v>
          </cell>
          <cell r="CW963">
            <v>0</v>
          </cell>
          <cell r="CX963">
            <v>0</v>
          </cell>
          <cell r="CY963">
            <v>0</v>
          </cell>
          <cell r="CZ963">
            <v>0</v>
          </cell>
          <cell r="DA963">
            <v>0</v>
          </cell>
          <cell r="DB963">
            <v>0</v>
          </cell>
          <cell r="DC963">
            <v>0</v>
          </cell>
          <cell r="DD963">
            <v>0</v>
          </cell>
          <cell r="DE963">
            <v>0</v>
          </cell>
          <cell r="DF963">
            <v>0</v>
          </cell>
          <cell r="DG963">
            <v>0</v>
          </cell>
          <cell r="DH963">
            <v>0</v>
          </cell>
          <cell r="DI963">
            <v>0</v>
          </cell>
          <cell r="DJ963">
            <v>0</v>
          </cell>
          <cell r="DK963">
            <v>0</v>
          </cell>
          <cell r="DL963">
            <v>0</v>
          </cell>
          <cell r="DM963">
            <v>0</v>
          </cell>
          <cell r="DN963">
            <v>0</v>
          </cell>
          <cell r="DO963">
            <v>0</v>
          </cell>
          <cell r="DP963">
            <v>0</v>
          </cell>
          <cell r="DQ963">
            <v>0</v>
          </cell>
          <cell r="DR963">
            <v>0</v>
          </cell>
          <cell r="DS963">
            <v>0</v>
          </cell>
          <cell r="DT963">
            <v>0</v>
          </cell>
          <cell r="DU963">
            <v>0</v>
          </cell>
          <cell r="DV963">
            <v>0</v>
          </cell>
          <cell r="DW963">
            <v>0</v>
          </cell>
          <cell r="DX963">
            <v>0</v>
          </cell>
          <cell r="DY963">
            <v>0</v>
          </cell>
          <cell r="DZ963">
            <v>0</v>
          </cell>
          <cell r="EA963">
            <v>0</v>
          </cell>
          <cell r="EB963">
            <v>0</v>
          </cell>
          <cell r="EC963">
            <v>0</v>
          </cell>
          <cell r="ED963">
            <v>0</v>
          </cell>
          <cell r="EE963">
            <v>0</v>
          </cell>
        </row>
        <row r="964">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cell r="BZ964">
            <v>0</v>
          </cell>
          <cell r="CA964">
            <v>0</v>
          </cell>
          <cell r="CB964">
            <v>0</v>
          </cell>
          <cell r="CC964">
            <v>0</v>
          </cell>
          <cell r="CD964">
            <v>0</v>
          </cell>
          <cell r="CE964">
            <v>0</v>
          </cell>
          <cell r="CF964">
            <v>0</v>
          </cell>
          <cell r="CG964">
            <v>0</v>
          </cell>
          <cell r="CH964">
            <v>0</v>
          </cell>
          <cell r="CI964">
            <v>0</v>
          </cell>
          <cell r="CJ964">
            <v>0</v>
          </cell>
          <cell r="CK964">
            <v>0</v>
          </cell>
          <cell r="CL964">
            <v>0</v>
          </cell>
          <cell r="CM964">
            <v>0</v>
          </cell>
          <cell r="CN964">
            <v>0</v>
          </cell>
          <cell r="CO964">
            <v>0</v>
          </cell>
          <cell r="CP964">
            <v>0</v>
          </cell>
          <cell r="CQ964">
            <v>0</v>
          </cell>
          <cell r="CR964">
            <v>0</v>
          </cell>
          <cell r="CS964">
            <v>0</v>
          </cell>
          <cell r="CT964">
            <v>0</v>
          </cell>
          <cell r="CU964">
            <v>0</v>
          </cell>
          <cell r="CV964">
            <v>0</v>
          </cell>
          <cell r="CW964">
            <v>0</v>
          </cell>
          <cell r="CX964">
            <v>0</v>
          </cell>
          <cell r="CY964">
            <v>0</v>
          </cell>
          <cell r="CZ964">
            <v>0</v>
          </cell>
          <cell r="DA964">
            <v>0</v>
          </cell>
          <cell r="DB964">
            <v>0</v>
          </cell>
          <cell r="DC964">
            <v>0</v>
          </cell>
          <cell r="DD964">
            <v>0</v>
          </cell>
          <cell r="DE964">
            <v>0</v>
          </cell>
          <cell r="DF964">
            <v>0</v>
          </cell>
          <cell r="DG964">
            <v>0</v>
          </cell>
          <cell r="DH964">
            <v>0</v>
          </cell>
          <cell r="DI964">
            <v>0</v>
          </cell>
          <cell r="DJ964">
            <v>0</v>
          </cell>
          <cell r="DK964">
            <v>0</v>
          </cell>
          <cell r="DL964">
            <v>0</v>
          </cell>
          <cell r="DM964">
            <v>0</v>
          </cell>
          <cell r="DN964">
            <v>0</v>
          </cell>
          <cell r="DO964">
            <v>0</v>
          </cell>
          <cell r="DP964">
            <v>0</v>
          </cell>
          <cell r="DQ964">
            <v>0</v>
          </cell>
          <cell r="DR964">
            <v>0</v>
          </cell>
          <cell r="DS964">
            <v>0</v>
          </cell>
          <cell r="DT964">
            <v>0</v>
          </cell>
          <cell r="DU964">
            <v>0</v>
          </cell>
          <cell r="DV964">
            <v>0</v>
          </cell>
          <cell r="DW964">
            <v>0</v>
          </cell>
          <cell r="DX964">
            <v>0</v>
          </cell>
          <cell r="DY964">
            <v>0</v>
          </cell>
          <cell r="DZ964">
            <v>0</v>
          </cell>
          <cell r="EA964">
            <v>0</v>
          </cell>
          <cell r="EB964">
            <v>0</v>
          </cell>
          <cell r="EC964">
            <v>0</v>
          </cell>
          <cell r="ED964">
            <v>0</v>
          </cell>
          <cell r="EE964">
            <v>0</v>
          </cell>
        </row>
        <row r="965">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cell r="BZ965">
            <v>0</v>
          </cell>
          <cell r="CA965">
            <v>0</v>
          </cell>
          <cell r="CB965">
            <v>0</v>
          </cell>
          <cell r="CC965">
            <v>0</v>
          </cell>
          <cell r="CD965">
            <v>0</v>
          </cell>
          <cell r="CE965">
            <v>0</v>
          </cell>
          <cell r="CF965">
            <v>0</v>
          </cell>
          <cell r="CG965">
            <v>0</v>
          </cell>
          <cell r="CH965">
            <v>0</v>
          </cell>
          <cell r="CI965">
            <v>0</v>
          </cell>
          <cell r="CJ965">
            <v>0</v>
          </cell>
          <cell r="CK965">
            <v>0</v>
          </cell>
          <cell r="CL965">
            <v>0</v>
          </cell>
          <cell r="CM965">
            <v>0</v>
          </cell>
          <cell r="CN965">
            <v>0</v>
          </cell>
          <cell r="CO965">
            <v>0</v>
          </cell>
          <cell r="CP965">
            <v>0</v>
          </cell>
          <cell r="CQ965">
            <v>0</v>
          </cell>
          <cell r="CR965">
            <v>0</v>
          </cell>
          <cell r="CS965">
            <v>0</v>
          </cell>
          <cell r="CT965">
            <v>0</v>
          </cell>
          <cell r="CU965">
            <v>0</v>
          </cell>
          <cell r="CV965">
            <v>0</v>
          </cell>
          <cell r="CW965">
            <v>0</v>
          </cell>
          <cell r="CX965">
            <v>0</v>
          </cell>
          <cell r="CY965">
            <v>0</v>
          </cell>
          <cell r="CZ965">
            <v>0</v>
          </cell>
          <cell r="DA965">
            <v>0</v>
          </cell>
          <cell r="DB965">
            <v>0</v>
          </cell>
          <cell r="DC965">
            <v>0</v>
          </cell>
          <cell r="DD965">
            <v>0</v>
          </cell>
          <cell r="DE965">
            <v>0</v>
          </cell>
          <cell r="DF965">
            <v>0</v>
          </cell>
          <cell r="DG965">
            <v>0</v>
          </cell>
          <cell r="DH965">
            <v>0</v>
          </cell>
          <cell r="DI965">
            <v>0</v>
          </cell>
          <cell r="DJ965">
            <v>0</v>
          </cell>
          <cell r="DK965">
            <v>0</v>
          </cell>
          <cell r="DL965">
            <v>0</v>
          </cell>
          <cell r="DM965">
            <v>0</v>
          </cell>
          <cell r="DN965">
            <v>0</v>
          </cell>
          <cell r="DO965">
            <v>0</v>
          </cell>
          <cell r="DP965">
            <v>0</v>
          </cell>
          <cell r="DQ965">
            <v>0</v>
          </cell>
          <cell r="DR965">
            <v>0</v>
          </cell>
          <cell r="DS965">
            <v>0</v>
          </cell>
          <cell r="DT965">
            <v>0</v>
          </cell>
          <cell r="DU965">
            <v>0</v>
          </cell>
          <cell r="DV965">
            <v>0</v>
          </cell>
          <cell r="DW965">
            <v>0</v>
          </cell>
          <cell r="DX965">
            <v>0</v>
          </cell>
          <cell r="DY965">
            <v>0</v>
          </cell>
          <cell r="DZ965">
            <v>0</v>
          </cell>
          <cell r="EA965">
            <v>0</v>
          </cell>
          <cell r="EB965">
            <v>0</v>
          </cell>
          <cell r="EC965">
            <v>0</v>
          </cell>
          <cell r="ED965">
            <v>0</v>
          </cell>
          <cell r="EE965">
            <v>0</v>
          </cell>
        </row>
        <row r="966">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cell r="BZ966">
            <v>0</v>
          </cell>
          <cell r="CA966">
            <v>0</v>
          </cell>
          <cell r="CB966">
            <v>0</v>
          </cell>
          <cell r="CC966">
            <v>0</v>
          </cell>
          <cell r="CD966">
            <v>0</v>
          </cell>
          <cell r="CE966">
            <v>0</v>
          </cell>
          <cell r="CF966">
            <v>0</v>
          </cell>
          <cell r="CG966">
            <v>0</v>
          </cell>
          <cell r="CH966">
            <v>0</v>
          </cell>
          <cell r="CI966">
            <v>0</v>
          </cell>
          <cell r="CJ966">
            <v>0</v>
          </cell>
          <cell r="CK966">
            <v>0</v>
          </cell>
          <cell r="CL966">
            <v>0</v>
          </cell>
          <cell r="CM966">
            <v>0</v>
          </cell>
          <cell r="CN966">
            <v>0</v>
          </cell>
          <cell r="CO966">
            <v>0</v>
          </cell>
          <cell r="CP966">
            <v>0</v>
          </cell>
          <cell r="CQ966">
            <v>0</v>
          </cell>
          <cell r="CR966">
            <v>0</v>
          </cell>
          <cell r="CS966">
            <v>0</v>
          </cell>
          <cell r="CT966">
            <v>0</v>
          </cell>
          <cell r="CU966">
            <v>0</v>
          </cell>
          <cell r="CV966">
            <v>0</v>
          </cell>
          <cell r="CW966">
            <v>0</v>
          </cell>
          <cell r="CX966">
            <v>0</v>
          </cell>
          <cell r="CY966">
            <v>0</v>
          </cell>
          <cell r="CZ966">
            <v>0</v>
          </cell>
          <cell r="DA966">
            <v>0</v>
          </cell>
          <cell r="DB966">
            <v>0</v>
          </cell>
          <cell r="DC966">
            <v>0</v>
          </cell>
          <cell r="DD966">
            <v>0</v>
          </cell>
          <cell r="DE966">
            <v>0</v>
          </cell>
          <cell r="DF966">
            <v>0</v>
          </cell>
          <cell r="DG966">
            <v>0</v>
          </cell>
          <cell r="DH966">
            <v>0</v>
          </cell>
          <cell r="DI966">
            <v>0</v>
          </cell>
          <cell r="DJ966">
            <v>0</v>
          </cell>
          <cell r="DK966">
            <v>0</v>
          </cell>
          <cell r="DL966">
            <v>0</v>
          </cell>
          <cell r="DM966">
            <v>0</v>
          </cell>
          <cell r="DN966">
            <v>0</v>
          </cell>
          <cell r="DO966">
            <v>0</v>
          </cell>
          <cell r="DP966">
            <v>0</v>
          </cell>
          <cell r="DQ966">
            <v>0</v>
          </cell>
          <cell r="DR966">
            <v>0</v>
          </cell>
          <cell r="DS966">
            <v>0</v>
          </cell>
          <cell r="DT966">
            <v>0</v>
          </cell>
          <cell r="DU966">
            <v>0</v>
          </cell>
          <cell r="DV966">
            <v>0</v>
          </cell>
          <cell r="DW966">
            <v>0</v>
          </cell>
          <cell r="DX966">
            <v>0</v>
          </cell>
          <cell r="DY966">
            <v>0</v>
          </cell>
          <cell r="DZ966">
            <v>0</v>
          </cell>
          <cell r="EA966">
            <v>0</v>
          </cell>
          <cell r="EB966">
            <v>0</v>
          </cell>
          <cell r="EC966">
            <v>0</v>
          </cell>
          <cell r="ED966">
            <v>0</v>
          </cell>
          <cell r="EE966">
            <v>0</v>
          </cell>
        </row>
        <row r="967">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cell r="BZ967">
            <v>0</v>
          </cell>
          <cell r="CA967">
            <v>0</v>
          </cell>
          <cell r="CB967">
            <v>0</v>
          </cell>
          <cell r="CC967">
            <v>0</v>
          </cell>
          <cell r="CD967">
            <v>0</v>
          </cell>
          <cell r="CE967">
            <v>0</v>
          </cell>
          <cell r="CF967">
            <v>0</v>
          </cell>
          <cell r="CG967">
            <v>0</v>
          </cell>
          <cell r="CH967">
            <v>0</v>
          </cell>
          <cell r="CI967">
            <v>0</v>
          </cell>
          <cell r="CJ967">
            <v>0</v>
          </cell>
          <cell r="CK967">
            <v>0</v>
          </cell>
          <cell r="CL967">
            <v>0</v>
          </cell>
          <cell r="CM967">
            <v>0</v>
          </cell>
          <cell r="CN967">
            <v>0</v>
          </cell>
          <cell r="CO967">
            <v>0</v>
          </cell>
          <cell r="CP967">
            <v>0</v>
          </cell>
          <cell r="CQ967">
            <v>0</v>
          </cell>
          <cell r="CR967">
            <v>0</v>
          </cell>
          <cell r="CS967">
            <v>0</v>
          </cell>
          <cell r="CT967">
            <v>0</v>
          </cell>
          <cell r="CU967">
            <v>0</v>
          </cell>
          <cell r="CV967">
            <v>0</v>
          </cell>
          <cell r="CW967">
            <v>0</v>
          </cell>
          <cell r="CX967">
            <v>0</v>
          </cell>
          <cell r="CY967">
            <v>0</v>
          </cell>
          <cell r="CZ967">
            <v>0</v>
          </cell>
          <cell r="DA967">
            <v>0</v>
          </cell>
          <cell r="DB967">
            <v>0</v>
          </cell>
          <cell r="DC967">
            <v>0</v>
          </cell>
          <cell r="DD967">
            <v>0</v>
          </cell>
          <cell r="DE967">
            <v>0</v>
          </cell>
          <cell r="DF967">
            <v>0</v>
          </cell>
          <cell r="DG967">
            <v>0</v>
          </cell>
          <cell r="DH967">
            <v>0</v>
          </cell>
          <cell r="DI967">
            <v>0</v>
          </cell>
          <cell r="DJ967">
            <v>0</v>
          </cell>
          <cell r="DK967">
            <v>0</v>
          </cell>
          <cell r="DL967">
            <v>0</v>
          </cell>
          <cell r="DM967">
            <v>0</v>
          </cell>
          <cell r="DN967">
            <v>0</v>
          </cell>
          <cell r="DO967">
            <v>0</v>
          </cell>
          <cell r="DP967">
            <v>0</v>
          </cell>
          <cell r="DQ967">
            <v>0</v>
          </cell>
          <cell r="DR967">
            <v>0</v>
          </cell>
          <cell r="DS967">
            <v>0</v>
          </cell>
          <cell r="DT967">
            <v>0</v>
          </cell>
          <cell r="DU967">
            <v>0</v>
          </cell>
          <cell r="DV967">
            <v>0</v>
          </cell>
          <cell r="DW967">
            <v>0</v>
          </cell>
          <cell r="DX967">
            <v>0</v>
          </cell>
          <cell r="DY967">
            <v>0</v>
          </cell>
          <cell r="DZ967">
            <v>0</v>
          </cell>
          <cell r="EA967">
            <v>0</v>
          </cell>
          <cell r="EB967">
            <v>0</v>
          </cell>
          <cell r="EC967">
            <v>0</v>
          </cell>
          <cell r="ED967">
            <v>0</v>
          </cell>
          <cell r="EE967">
            <v>0</v>
          </cell>
        </row>
        <row r="968">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cell r="BZ968">
            <v>0</v>
          </cell>
          <cell r="CA968">
            <v>0</v>
          </cell>
          <cell r="CB968">
            <v>0</v>
          </cell>
          <cell r="CC968">
            <v>0</v>
          </cell>
          <cell r="CD968">
            <v>0</v>
          </cell>
          <cell r="CE968">
            <v>0</v>
          </cell>
          <cell r="CF968">
            <v>0</v>
          </cell>
          <cell r="CG968">
            <v>0</v>
          </cell>
          <cell r="CH968">
            <v>0</v>
          </cell>
          <cell r="CI968">
            <v>0</v>
          </cell>
          <cell r="CJ968">
            <v>0</v>
          </cell>
          <cell r="CK968">
            <v>0</v>
          </cell>
          <cell r="CL968">
            <v>0</v>
          </cell>
          <cell r="CM968">
            <v>0</v>
          </cell>
          <cell r="CN968">
            <v>0</v>
          </cell>
          <cell r="CO968">
            <v>0</v>
          </cell>
          <cell r="CP968">
            <v>0</v>
          </cell>
          <cell r="CQ968">
            <v>0</v>
          </cell>
          <cell r="CR968">
            <v>0</v>
          </cell>
          <cell r="CS968">
            <v>0</v>
          </cell>
          <cell r="CT968">
            <v>0</v>
          </cell>
          <cell r="CU968">
            <v>0</v>
          </cell>
          <cell r="CV968">
            <v>0</v>
          </cell>
          <cell r="CW968">
            <v>0</v>
          </cell>
          <cell r="CX968">
            <v>0</v>
          </cell>
          <cell r="CY968">
            <v>0</v>
          </cell>
          <cell r="CZ968">
            <v>0</v>
          </cell>
          <cell r="DA968">
            <v>0</v>
          </cell>
          <cell r="DB968">
            <v>0</v>
          </cell>
          <cell r="DC968">
            <v>0</v>
          </cell>
          <cell r="DD968">
            <v>0</v>
          </cell>
          <cell r="DE968">
            <v>0</v>
          </cell>
          <cell r="DF968">
            <v>0</v>
          </cell>
          <cell r="DG968">
            <v>0</v>
          </cell>
          <cell r="DH968">
            <v>0</v>
          </cell>
          <cell r="DI968">
            <v>0</v>
          </cell>
          <cell r="DJ968">
            <v>0</v>
          </cell>
          <cell r="DK968">
            <v>0</v>
          </cell>
          <cell r="DL968">
            <v>0</v>
          </cell>
          <cell r="DM968">
            <v>0</v>
          </cell>
          <cell r="DN968">
            <v>0</v>
          </cell>
          <cell r="DO968">
            <v>0</v>
          </cell>
          <cell r="DP968">
            <v>0</v>
          </cell>
          <cell r="DQ968">
            <v>0</v>
          </cell>
          <cell r="DR968">
            <v>0</v>
          </cell>
          <cell r="DS968">
            <v>0</v>
          </cell>
          <cell r="DT968">
            <v>0</v>
          </cell>
          <cell r="DU968">
            <v>0</v>
          </cell>
          <cell r="DV968">
            <v>0</v>
          </cell>
          <cell r="DW968">
            <v>0</v>
          </cell>
          <cell r="DX968">
            <v>0</v>
          </cell>
          <cell r="DY968">
            <v>0</v>
          </cell>
          <cell r="DZ968">
            <v>0</v>
          </cell>
          <cell r="EA968">
            <v>0</v>
          </cell>
          <cell r="EB968">
            <v>0</v>
          </cell>
          <cell r="EC968">
            <v>0</v>
          </cell>
          <cell r="ED968">
            <v>0</v>
          </cell>
          <cell r="EE968">
            <v>0</v>
          </cell>
        </row>
        <row r="969">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cell r="BZ969">
            <v>0</v>
          </cell>
          <cell r="CA969">
            <v>0</v>
          </cell>
          <cell r="CB969">
            <v>0</v>
          </cell>
          <cell r="CC969">
            <v>0</v>
          </cell>
          <cell r="CD969">
            <v>0</v>
          </cell>
          <cell r="CE969">
            <v>0</v>
          </cell>
          <cell r="CF969">
            <v>0</v>
          </cell>
          <cell r="CG969">
            <v>0</v>
          </cell>
          <cell r="CH969">
            <v>0</v>
          </cell>
          <cell r="CI969">
            <v>0</v>
          </cell>
          <cell r="CJ969">
            <v>0</v>
          </cell>
          <cell r="CK969">
            <v>0</v>
          </cell>
          <cell r="CL969">
            <v>0</v>
          </cell>
          <cell r="CM969">
            <v>0</v>
          </cell>
          <cell r="CN969">
            <v>0</v>
          </cell>
          <cell r="CO969">
            <v>0</v>
          </cell>
          <cell r="CP969">
            <v>0</v>
          </cell>
          <cell r="CQ969">
            <v>0</v>
          </cell>
          <cell r="CR969">
            <v>0</v>
          </cell>
          <cell r="CS969">
            <v>0</v>
          </cell>
          <cell r="CT969">
            <v>0</v>
          </cell>
          <cell r="CU969">
            <v>0</v>
          </cell>
          <cell r="CV969">
            <v>0</v>
          </cell>
          <cell r="CW969">
            <v>0</v>
          </cell>
          <cell r="CX969">
            <v>0</v>
          </cell>
          <cell r="CY969">
            <v>0</v>
          </cell>
          <cell r="CZ969">
            <v>0</v>
          </cell>
          <cell r="DA969">
            <v>0</v>
          </cell>
          <cell r="DB969">
            <v>0</v>
          </cell>
          <cell r="DC969">
            <v>0</v>
          </cell>
          <cell r="DD969">
            <v>0</v>
          </cell>
          <cell r="DE969">
            <v>0</v>
          </cell>
          <cell r="DF969">
            <v>0</v>
          </cell>
          <cell r="DG969">
            <v>0</v>
          </cell>
          <cell r="DH969">
            <v>0</v>
          </cell>
          <cell r="DI969">
            <v>0</v>
          </cell>
          <cell r="DJ969">
            <v>0</v>
          </cell>
          <cell r="DK969">
            <v>0</v>
          </cell>
          <cell r="DL969">
            <v>0</v>
          </cell>
          <cell r="DM969">
            <v>0</v>
          </cell>
          <cell r="DN969">
            <v>0</v>
          </cell>
          <cell r="DO969">
            <v>0</v>
          </cell>
          <cell r="DP969">
            <v>0</v>
          </cell>
          <cell r="DQ969">
            <v>0</v>
          </cell>
          <cell r="DR969">
            <v>0</v>
          </cell>
          <cell r="DS969">
            <v>0</v>
          </cell>
          <cell r="DT969">
            <v>0</v>
          </cell>
          <cell r="DU969">
            <v>0</v>
          </cell>
          <cell r="DV969">
            <v>0</v>
          </cell>
          <cell r="DW969">
            <v>0</v>
          </cell>
          <cell r="DX969">
            <v>0</v>
          </cell>
          <cell r="DY969">
            <v>0</v>
          </cell>
          <cell r="DZ969">
            <v>0</v>
          </cell>
          <cell r="EA969">
            <v>0</v>
          </cell>
          <cell r="EB969">
            <v>0</v>
          </cell>
          <cell r="EC969">
            <v>0</v>
          </cell>
          <cell r="ED969">
            <v>0</v>
          </cell>
          <cell r="EE969">
            <v>0</v>
          </cell>
        </row>
        <row r="970">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cell r="BZ970">
            <v>0</v>
          </cell>
          <cell r="CA970">
            <v>0</v>
          </cell>
          <cell r="CB970">
            <v>0</v>
          </cell>
          <cell r="CC970">
            <v>0</v>
          </cell>
          <cell r="CD970">
            <v>0</v>
          </cell>
          <cell r="CE970">
            <v>0</v>
          </cell>
          <cell r="CF970">
            <v>0</v>
          </cell>
          <cell r="CG970">
            <v>0</v>
          </cell>
          <cell r="CH970">
            <v>0</v>
          </cell>
          <cell r="CI970">
            <v>0</v>
          </cell>
          <cell r="CJ970">
            <v>0</v>
          </cell>
          <cell r="CK970">
            <v>0</v>
          </cell>
          <cell r="CL970">
            <v>0</v>
          </cell>
          <cell r="CM970">
            <v>0</v>
          </cell>
          <cell r="CN970">
            <v>0</v>
          </cell>
          <cell r="CO970">
            <v>0</v>
          </cell>
          <cell r="CP970">
            <v>0</v>
          </cell>
          <cell r="CQ970">
            <v>0</v>
          </cell>
          <cell r="CR970">
            <v>0</v>
          </cell>
          <cell r="CS970">
            <v>0</v>
          </cell>
          <cell r="CT970">
            <v>0</v>
          </cell>
          <cell r="CU970">
            <v>0</v>
          </cell>
          <cell r="CV970">
            <v>0</v>
          </cell>
          <cell r="CW970">
            <v>0</v>
          </cell>
          <cell r="CX970">
            <v>0</v>
          </cell>
          <cell r="CY970">
            <v>0</v>
          </cell>
          <cell r="CZ970">
            <v>0</v>
          </cell>
          <cell r="DA970">
            <v>0</v>
          </cell>
          <cell r="DB970">
            <v>0</v>
          </cell>
          <cell r="DC970">
            <v>0</v>
          </cell>
          <cell r="DD970">
            <v>0</v>
          </cell>
          <cell r="DE970">
            <v>0</v>
          </cell>
          <cell r="DF970">
            <v>0</v>
          </cell>
          <cell r="DG970">
            <v>0</v>
          </cell>
          <cell r="DH970">
            <v>0</v>
          </cell>
          <cell r="DI970">
            <v>0</v>
          </cell>
          <cell r="DJ970">
            <v>0</v>
          </cell>
          <cell r="DK970">
            <v>0</v>
          </cell>
          <cell r="DL970">
            <v>0</v>
          </cell>
          <cell r="DM970">
            <v>0</v>
          </cell>
          <cell r="DN970">
            <v>0</v>
          </cell>
          <cell r="DO970">
            <v>0</v>
          </cell>
          <cell r="DP970">
            <v>0</v>
          </cell>
          <cell r="DQ970">
            <v>0</v>
          </cell>
          <cell r="DR970">
            <v>0</v>
          </cell>
          <cell r="DS970">
            <v>0</v>
          </cell>
          <cell r="DT970">
            <v>0</v>
          </cell>
          <cell r="DU970">
            <v>0</v>
          </cell>
          <cell r="DV970">
            <v>0</v>
          </cell>
          <cell r="DW970">
            <v>0</v>
          </cell>
          <cell r="DX970">
            <v>0</v>
          </cell>
          <cell r="DY970">
            <v>0</v>
          </cell>
          <cell r="DZ970">
            <v>0</v>
          </cell>
          <cell r="EA970">
            <v>0</v>
          </cell>
          <cell r="EB970">
            <v>0</v>
          </cell>
          <cell r="EC970">
            <v>0</v>
          </cell>
          <cell r="ED970">
            <v>0</v>
          </cell>
          <cell r="EE970">
            <v>0</v>
          </cell>
        </row>
        <row r="971">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cell r="BZ971">
            <v>0</v>
          </cell>
          <cell r="CA971">
            <v>0</v>
          </cell>
          <cell r="CB971">
            <v>0</v>
          </cell>
          <cell r="CC971">
            <v>0</v>
          </cell>
          <cell r="CD971">
            <v>0</v>
          </cell>
          <cell r="CE971">
            <v>0</v>
          </cell>
          <cell r="CF971">
            <v>0</v>
          </cell>
          <cell r="CG971">
            <v>0</v>
          </cell>
          <cell r="CH971">
            <v>0</v>
          </cell>
          <cell r="CI971">
            <v>0</v>
          </cell>
          <cell r="CJ971">
            <v>0</v>
          </cell>
          <cell r="CK971">
            <v>0</v>
          </cell>
          <cell r="CL971">
            <v>0</v>
          </cell>
          <cell r="CM971">
            <v>0</v>
          </cell>
          <cell r="CN971">
            <v>0</v>
          </cell>
          <cell r="CO971">
            <v>0</v>
          </cell>
          <cell r="CP971">
            <v>0</v>
          </cell>
          <cell r="CQ971">
            <v>0</v>
          </cell>
          <cell r="CR971">
            <v>0</v>
          </cell>
          <cell r="CS971">
            <v>0</v>
          </cell>
          <cell r="CT971">
            <v>0</v>
          </cell>
          <cell r="CU971">
            <v>0</v>
          </cell>
          <cell r="CV971">
            <v>0</v>
          </cell>
          <cell r="CW971">
            <v>0</v>
          </cell>
          <cell r="CX971">
            <v>0</v>
          </cell>
          <cell r="CY971">
            <v>0</v>
          </cell>
          <cell r="CZ971">
            <v>0</v>
          </cell>
          <cell r="DA971">
            <v>0</v>
          </cell>
          <cell r="DB971">
            <v>0</v>
          </cell>
          <cell r="DC971">
            <v>0</v>
          </cell>
          <cell r="DD971">
            <v>0</v>
          </cell>
          <cell r="DE971">
            <v>0</v>
          </cell>
          <cell r="DF971">
            <v>0</v>
          </cell>
          <cell r="DG971">
            <v>0</v>
          </cell>
          <cell r="DH971">
            <v>0</v>
          </cell>
          <cell r="DI971">
            <v>0</v>
          </cell>
          <cell r="DJ971">
            <v>0</v>
          </cell>
          <cell r="DK971">
            <v>0</v>
          </cell>
          <cell r="DL971">
            <v>0</v>
          </cell>
          <cell r="DM971">
            <v>0</v>
          </cell>
          <cell r="DN971">
            <v>0</v>
          </cell>
          <cell r="DO971">
            <v>0</v>
          </cell>
          <cell r="DP971">
            <v>0</v>
          </cell>
          <cell r="DQ971">
            <v>0</v>
          </cell>
          <cell r="DR971">
            <v>0</v>
          </cell>
          <cell r="DS971">
            <v>0</v>
          </cell>
          <cell r="DT971">
            <v>0</v>
          </cell>
          <cell r="DU971">
            <v>0</v>
          </cell>
          <cell r="DV971">
            <v>0</v>
          </cell>
          <cell r="DW971">
            <v>0</v>
          </cell>
          <cell r="DX971">
            <v>0</v>
          </cell>
          <cell r="DY971">
            <v>0</v>
          </cell>
          <cell r="DZ971">
            <v>0</v>
          </cell>
          <cell r="EA971">
            <v>0</v>
          </cell>
          <cell r="EB971">
            <v>0</v>
          </cell>
          <cell r="EC971">
            <v>0</v>
          </cell>
          <cell r="ED971">
            <v>0</v>
          </cell>
          <cell r="EE971">
            <v>0</v>
          </cell>
        </row>
        <row r="972">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cell r="BZ972">
            <v>0</v>
          </cell>
          <cell r="CA972">
            <v>0</v>
          </cell>
          <cell r="CB972">
            <v>0</v>
          </cell>
          <cell r="CC972">
            <v>0</v>
          </cell>
          <cell r="CD972">
            <v>0</v>
          </cell>
          <cell r="CE972">
            <v>0</v>
          </cell>
          <cell r="CF972">
            <v>0</v>
          </cell>
          <cell r="CG972">
            <v>0</v>
          </cell>
          <cell r="CH972">
            <v>0</v>
          </cell>
          <cell r="CI972">
            <v>0</v>
          </cell>
          <cell r="CJ972">
            <v>0</v>
          </cell>
          <cell r="CK972">
            <v>0</v>
          </cell>
          <cell r="CL972">
            <v>0</v>
          </cell>
          <cell r="CM972">
            <v>0</v>
          </cell>
          <cell r="CN972">
            <v>0</v>
          </cell>
          <cell r="CO972">
            <v>0</v>
          </cell>
          <cell r="CP972">
            <v>0</v>
          </cell>
          <cell r="CQ972">
            <v>0</v>
          </cell>
          <cell r="CR972">
            <v>0</v>
          </cell>
          <cell r="CS972">
            <v>0</v>
          </cell>
          <cell r="CT972">
            <v>0</v>
          </cell>
          <cell r="CU972">
            <v>0</v>
          </cell>
          <cell r="CV972">
            <v>0</v>
          </cell>
          <cell r="CW972">
            <v>0</v>
          </cell>
          <cell r="CX972">
            <v>0</v>
          </cell>
          <cell r="CY972">
            <v>0</v>
          </cell>
          <cell r="CZ972">
            <v>0</v>
          </cell>
          <cell r="DA972">
            <v>0</v>
          </cell>
          <cell r="DB972">
            <v>0</v>
          </cell>
          <cell r="DC972">
            <v>0</v>
          </cell>
          <cell r="DD972">
            <v>0</v>
          </cell>
          <cell r="DE972">
            <v>0</v>
          </cell>
          <cell r="DF972">
            <v>0</v>
          </cell>
          <cell r="DG972">
            <v>0</v>
          </cell>
          <cell r="DH972">
            <v>0</v>
          </cell>
          <cell r="DI972">
            <v>0</v>
          </cell>
          <cell r="DJ972">
            <v>0</v>
          </cell>
          <cell r="DK972">
            <v>0</v>
          </cell>
          <cell r="DL972">
            <v>0</v>
          </cell>
          <cell r="DM972">
            <v>0</v>
          </cell>
          <cell r="DN972">
            <v>0</v>
          </cell>
          <cell r="DO972">
            <v>0</v>
          </cell>
          <cell r="DP972">
            <v>0</v>
          </cell>
          <cell r="DQ972">
            <v>0</v>
          </cell>
          <cell r="DR972">
            <v>0</v>
          </cell>
          <cell r="DS972">
            <v>0</v>
          </cell>
          <cell r="DT972">
            <v>0</v>
          </cell>
          <cell r="DU972">
            <v>0</v>
          </cell>
          <cell r="DV972">
            <v>0</v>
          </cell>
          <cell r="DW972">
            <v>0</v>
          </cell>
          <cell r="DX972">
            <v>0</v>
          </cell>
          <cell r="DY972">
            <v>0</v>
          </cell>
          <cell r="DZ972">
            <v>0</v>
          </cell>
          <cell r="EA972">
            <v>0</v>
          </cell>
          <cell r="EB972">
            <v>0</v>
          </cell>
          <cell r="EC972">
            <v>0</v>
          </cell>
          <cell r="ED972">
            <v>0</v>
          </cell>
          <cell r="EE972">
            <v>0</v>
          </cell>
        </row>
        <row r="973">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0</v>
          </cell>
          <cell r="BZ973">
            <v>0</v>
          </cell>
          <cell r="CA973">
            <v>0</v>
          </cell>
          <cell r="CB973">
            <v>0</v>
          </cell>
          <cell r="CC973">
            <v>0</v>
          </cell>
          <cell r="CD973">
            <v>0</v>
          </cell>
          <cell r="CE973">
            <v>0</v>
          </cell>
          <cell r="CF973">
            <v>0</v>
          </cell>
          <cell r="CG973">
            <v>0</v>
          </cell>
          <cell r="CH973">
            <v>0</v>
          </cell>
          <cell r="CI973">
            <v>0</v>
          </cell>
          <cell r="CJ973">
            <v>0</v>
          </cell>
          <cell r="CK973">
            <v>0</v>
          </cell>
          <cell r="CL973">
            <v>0</v>
          </cell>
          <cell r="CM973">
            <v>0</v>
          </cell>
          <cell r="CN973">
            <v>0</v>
          </cell>
          <cell r="CO973">
            <v>0</v>
          </cell>
          <cell r="CP973">
            <v>0</v>
          </cell>
          <cell r="CQ973">
            <v>0</v>
          </cell>
          <cell r="CR973">
            <v>0</v>
          </cell>
          <cell r="CS973">
            <v>0</v>
          </cell>
          <cell r="CT973">
            <v>0</v>
          </cell>
          <cell r="CU973">
            <v>0</v>
          </cell>
          <cell r="CV973">
            <v>0</v>
          </cell>
          <cell r="CW973">
            <v>0</v>
          </cell>
          <cell r="CX973">
            <v>0</v>
          </cell>
          <cell r="CY973">
            <v>0</v>
          </cell>
          <cell r="CZ973">
            <v>0</v>
          </cell>
          <cell r="DA973">
            <v>0</v>
          </cell>
          <cell r="DB973">
            <v>0</v>
          </cell>
          <cell r="DC973">
            <v>0</v>
          </cell>
          <cell r="DD973">
            <v>0</v>
          </cell>
          <cell r="DE973">
            <v>0</v>
          </cell>
          <cell r="DF973">
            <v>0</v>
          </cell>
          <cell r="DG973">
            <v>0</v>
          </cell>
          <cell r="DH973">
            <v>0</v>
          </cell>
          <cell r="DI973">
            <v>0</v>
          </cell>
          <cell r="DJ973">
            <v>0</v>
          </cell>
          <cell r="DK973">
            <v>0</v>
          </cell>
          <cell r="DL973">
            <v>0</v>
          </cell>
          <cell r="DM973">
            <v>0</v>
          </cell>
          <cell r="DN973">
            <v>0</v>
          </cell>
          <cell r="DO973">
            <v>0</v>
          </cell>
          <cell r="DP973">
            <v>0</v>
          </cell>
          <cell r="DQ973">
            <v>0</v>
          </cell>
          <cell r="DR973">
            <v>0</v>
          </cell>
          <cell r="DS973">
            <v>0</v>
          </cell>
          <cell r="DT973">
            <v>0</v>
          </cell>
          <cell r="DU973">
            <v>0</v>
          </cell>
          <cell r="DV973">
            <v>0</v>
          </cell>
          <cell r="DW973">
            <v>0</v>
          </cell>
          <cell r="DX973">
            <v>0</v>
          </cell>
          <cell r="DY973">
            <v>0</v>
          </cell>
          <cell r="DZ973">
            <v>0</v>
          </cell>
          <cell r="EA973">
            <v>0</v>
          </cell>
          <cell r="EB973">
            <v>0</v>
          </cell>
          <cell r="EC973">
            <v>0</v>
          </cell>
          <cell r="ED973">
            <v>0</v>
          </cell>
          <cell r="EE973">
            <v>0</v>
          </cell>
        </row>
        <row r="974">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cell r="BZ974">
            <v>0</v>
          </cell>
          <cell r="CA974">
            <v>0</v>
          </cell>
          <cell r="CB974">
            <v>0</v>
          </cell>
          <cell r="CC974">
            <v>0</v>
          </cell>
          <cell r="CD974">
            <v>0</v>
          </cell>
          <cell r="CE974">
            <v>0</v>
          </cell>
          <cell r="CF974">
            <v>0</v>
          </cell>
          <cell r="CG974">
            <v>0</v>
          </cell>
          <cell r="CH974">
            <v>0</v>
          </cell>
          <cell r="CI974">
            <v>0</v>
          </cell>
          <cell r="CJ974">
            <v>0</v>
          </cell>
          <cell r="CK974">
            <v>0</v>
          </cell>
          <cell r="CL974">
            <v>0</v>
          </cell>
          <cell r="CM974">
            <v>0</v>
          </cell>
          <cell r="CN974">
            <v>0</v>
          </cell>
          <cell r="CO974">
            <v>0</v>
          </cell>
          <cell r="CP974">
            <v>0</v>
          </cell>
          <cell r="CQ974">
            <v>0</v>
          </cell>
          <cell r="CR974">
            <v>0</v>
          </cell>
          <cell r="CS974">
            <v>0</v>
          </cell>
          <cell r="CT974">
            <v>0</v>
          </cell>
          <cell r="CU974">
            <v>0</v>
          </cell>
          <cell r="CV974">
            <v>0</v>
          </cell>
          <cell r="CW974">
            <v>0</v>
          </cell>
          <cell r="CX974">
            <v>0</v>
          </cell>
          <cell r="CY974">
            <v>0</v>
          </cell>
          <cell r="CZ974">
            <v>0</v>
          </cell>
          <cell r="DA974">
            <v>0</v>
          </cell>
          <cell r="DB974">
            <v>0</v>
          </cell>
          <cell r="DC974">
            <v>0</v>
          </cell>
          <cell r="DD974">
            <v>0</v>
          </cell>
          <cell r="DE974">
            <v>0</v>
          </cell>
          <cell r="DF974">
            <v>0</v>
          </cell>
          <cell r="DG974">
            <v>0</v>
          </cell>
          <cell r="DH974">
            <v>0</v>
          </cell>
          <cell r="DI974">
            <v>0</v>
          </cell>
          <cell r="DJ974">
            <v>0</v>
          </cell>
          <cell r="DK974">
            <v>0</v>
          </cell>
          <cell r="DL974">
            <v>0</v>
          </cell>
          <cell r="DM974">
            <v>0</v>
          </cell>
          <cell r="DN974">
            <v>0</v>
          </cell>
          <cell r="DO974">
            <v>0</v>
          </cell>
          <cell r="DP974">
            <v>0</v>
          </cell>
          <cell r="DQ974">
            <v>0</v>
          </cell>
          <cell r="DR974">
            <v>0</v>
          </cell>
          <cell r="DS974">
            <v>0</v>
          </cell>
          <cell r="DT974">
            <v>0</v>
          </cell>
          <cell r="DU974">
            <v>0</v>
          </cell>
          <cell r="DV974">
            <v>0</v>
          </cell>
          <cell r="DW974">
            <v>0</v>
          </cell>
          <cell r="DX974">
            <v>0</v>
          </cell>
          <cell r="DY974">
            <v>0</v>
          </cell>
          <cell r="DZ974">
            <v>0</v>
          </cell>
          <cell r="EA974">
            <v>0</v>
          </cell>
          <cell r="EB974">
            <v>0</v>
          </cell>
          <cell r="EC974">
            <v>0</v>
          </cell>
          <cell r="ED974">
            <v>0</v>
          </cell>
          <cell r="EE974">
            <v>0</v>
          </cell>
        </row>
        <row r="975">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0</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cell r="DA975">
            <v>0</v>
          </cell>
          <cell r="DB975">
            <v>0</v>
          </cell>
          <cell r="DC975">
            <v>0</v>
          </cell>
          <cell r="DD975">
            <v>0</v>
          </cell>
          <cell r="DE975">
            <v>0</v>
          </cell>
          <cell r="DF975">
            <v>0</v>
          </cell>
          <cell r="DG975">
            <v>0</v>
          </cell>
          <cell r="DH975">
            <v>0</v>
          </cell>
          <cell r="DI975">
            <v>0</v>
          </cell>
          <cell r="DJ975">
            <v>0</v>
          </cell>
          <cell r="DK975">
            <v>0</v>
          </cell>
          <cell r="DL975">
            <v>0</v>
          </cell>
          <cell r="DM975">
            <v>0</v>
          </cell>
          <cell r="DN975">
            <v>0</v>
          </cell>
          <cell r="DO975">
            <v>0</v>
          </cell>
          <cell r="DP975">
            <v>0</v>
          </cell>
          <cell r="DQ975">
            <v>0</v>
          </cell>
          <cell r="DR975">
            <v>0</v>
          </cell>
          <cell r="DS975">
            <v>0</v>
          </cell>
          <cell r="DT975">
            <v>0</v>
          </cell>
          <cell r="DU975">
            <v>0</v>
          </cell>
          <cell r="DV975">
            <v>0</v>
          </cell>
          <cell r="DW975">
            <v>0</v>
          </cell>
          <cell r="DX975">
            <v>0</v>
          </cell>
          <cell r="DY975">
            <v>0</v>
          </cell>
          <cell r="DZ975">
            <v>0</v>
          </cell>
          <cell r="EA975">
            <v>0</v>
          </cell>
          <cell r="EB975">
            <v>0</v>
          </cell>
          <cell r="EC975">
            <v>0</v>
          </cell>
          <cell r="ED975">
            <v>0</v>
          </cell>
          <cell r="EE975">
            <v>0</v>
          </cell>
        </row>
        <row r="976">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cell r="BZ976">
            <v>0</v>
          </cell>
          <cell r="CA976">
            <v>0</v>
          </cell>
          <cell r="CB976">
            <v>0</v>
          </cell>
          <cell r="CC976">
            <v>0</v>
          </cell>
          <cell r="CD976">
            <v>0</v>
          </cell>
          <cell r="CE976">
            <v>0</v>
          </cell>
          <cell r="CF976">
            <v>0</v>
          </cell>
          <cell r="CG976">
            <v>0</v>
          </cell>
          <cell r="CH976">
            <v>0</v>
          </cell>
          <cell r="CI976">
            <v>0</v>
          </cell>
          <cell r="CJ976">
            <v>0</v>
          </cell>
          <cell r="CK976">
            <v>0</v>
          </cell>
          <cell r="CL976">
            <v>0</v>
          </cell>
          <cell r="CM976">
            <v>0</v>
          </cell>
          <cell r="CN976">
            <v>0</v>
          </cell>
          <cell r="CO976">
            <v>0</v>
          </cell>
          <cell r="CP976">
            <v>0</v>
          </cell>
          <cell r="CQ976">
            <v>0</v>
          </cell>
          <cell r="CR976">
            <v>0</v>
          </cell>
          <cell r="CS976">
            <v>0</v>
          </cell>
          <cell r="CT976">
            <v>0</v>
          </cell>
          <cell r="CU976">
            <v>0</v>
          </cell>
          <cell r="CV976">
            <v>0</v>
          </cell>
          <cell r="CW976">
            <v>0</v>
          </cell>
          <cell r="CX976">
            <v>0</v>
          </cell>
          <cell r="CY976">
            <v>0</v>
          </cell>
          <cell r="CZ976">
            <v>0</v>
          </cell>
          <cell r="DA976">
            <v>0</v>
          </cell>
          <cell r="DB976">
            <v>0</v>
          </cell>
          <cell r="DC976">
            <v>0</v>
          </cell>
          <cell r="DD976">
            <v>0</v>
          </cell>
          <cell r="DE976">
            <v>0</v>
          </cell>
          <cell r="DF976">
            <v>0</v>
          </cell>
          <cell r="DG976">
            <v>0</v>
          </cell>
          <cell r="DH976">
            <v>0</v>
          </cell>
          <cell r="DI976">
            <v>0</v>
          </cell>
          <cell r="DJ976">
            <v>0</v>
          </cell>
          <cell r="DK976">
            <v>0</v>
          </cell>
          <cell r="DL976">
            <v>0</v>
          </cell>
          <cell r="DM976">
            <v>0</v>
          </cell>
          <cell r="DN976">
            <v>0</v>
          </cell>
          <cell r="DO976">
            <v>0</v>
          </cell>
          <cell r="DP976">
            <v>0</v>
          </cell>
          <cell r="DQ976">
            <v>0</v>
          </cell>
          <cell r="DR976">
            <v>0</v>
          </cell>
          <cell r="DS976">
            <v>0</v>
          </cell>
          <cell r="DT976">
            <v>0</v>
          </cell>
          <cell r="DU976">
            <v>0</v>
          </cell>
          <cell r="DV976">
            <v>0</v>
          </cell>
          <cell r="DW976">
            <v>0</v>
          </cell>
          <cell r="DX976">
            <v>0</v>
          </cell>
          <cell r="DY976">
            <v>0</v>
          </cell>
          <cell r="DZ976">
            <v>0</v>
          </cell>
          <cell r="EA976">
            <v>0</v>
          </cell>
          <cell r="EB976">
            <v>0</v>
          </cell>
          <cell r="EC976">
            <v>0</v>
          </cell>
          <cell r="ED976">
            <v>0</v>
          </cell>
          <cell r="EE976">
            <v>0</v>
          </cell>
        </row>
        <row r="977">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cell r="BZ977">
            <v>0</v>
          </cell>
          <cell r="CA977">
            <v>0</v>
          </cell>
          <cell r="CB977">
            <v>0</v>
          </cell>
          <cell r="CC977">
            <v>0</v>
          </cell>
          <cell r="CD977">
            <v>0</v>
          </cell>
          <cell r="CE977">
            <v>0</v>
          </cell>
          <cell r="CF977">
            <v>0</v>
          </cell>
          <cell r="CG977">
            <v>0</v>
          </cell>
          <cell r="CH977">
            <v>0</v>
          </cell>
          <cell r="CI977">
            <v>0</v>
          </cell>
          <cell r="CJ977">
            <v>0</v>
          </cell>
          <cell r="CK977">
            <v>0</v>
          </cell>
          <cell r="CL977">
            <v>0</v>
          </cell>
          <cell r="CM977">
            <v>0</v>
          </cell>
          <cell r="CN977">
            <v>0</v>
          </cell>
          <cell r="CO977">
            <v>0</v>
          </cell>
          <cell r="CP977">
            <v>0</v>
          </cell>
          <cell r="CQ977">
            <v>0</v>
          </cell>
          <cell r="CR977">
            <v>0</v>
          </cell>
          <cell r="CS977">
            <v>0</v>
          </cell>
          <cell r="CT977">
            <v>0</v>
          </cell>
          <cell r="CU977">
            <v>0</v>
          </cell>
          <cell r="CV977">
            <v>0</v>
          </cell>
          <cell r="CW977">
            <v>0</v>
          </cell>
          <cell r="CX977">
            <v>0</v>
          </cell>
          <cell r="CY977">
            <v>0</v>
          </cell>
          <cell r="CZ977">
            <v>0</v>
          </cell>
          <cell r="DA977">
            <v>0</v>
          </cell>
          <cell r="DB977">
            <v>0</v>
          </cell>
          <cell r="DC977">
            <v>0</v>
          </cell>
          <cell r="DD977">
            <v>0</v>
          </cell>
          <cell r="DE977">
            <v>0</v>
          </cell>
          <cell r="DF977">
            <v>0</v>
          </cell>
          <cell r="DG977">
            <v>0</v>
          </cell>
          <cell r="DH977">
            <v>0</v>
          </cell>
          <cell r="DI977">
            <v>0</v>
          </cell>
          <cell r="DJ977">
            <v>0</v>
          </cell>
          <cell r="DK977">
            <v>0</v>
          </cell>
          <cell r="DL977">
            <v>0</v>
          </cell>
          <cell r="DM977">
            <v>0</v>
          </cell>
          <cell r="DN977">
            <v>0</v>
          </cell>
          <cell r="DO977">
            <v>0</v>
          </cell>
          <cell r="DP977">
            <v>0</v>
          </cell>
          <cell r="DQ977">
            <v>0</v>
          </cell>
          <cell r="DR977">
            <v>0</v>
          </cell>
          <cell r="DS977">
            <v>0</v>
          </cell>
          <cell r="DT977">
            <v>0</v>
          </cell>
          <cell r="DU977">
            <v>0</v>
          </cell>
          <cell r="DV977">
            <v>0</v>
          </cell>
          <cell r="DW977">
            <v>0</v>
          </cell>
          <cell r="DX977">
            <v>0</v>
          </cell>
          <cell r="DY977">
            <v>0</v>
          </cell>
          <cell r="DZ977">
            <v>0</v>
          </cell>
          <cell r="EA977">
            <v>0</v>
          </cell>
          <cell r="EB977">
            <v>0</v>
          </cell>
          <cell r="EC977">
            <v>0</v>
          </cell>
          <cell r="ED977">
            <v>0</v>
          </cell>
          <cell r="EE977">
            <v>0</v>
          </cell>
        </row>
        <row r="978">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cell r="BZ978">
            <v>0</v>
          </cell>
          <cell r="CA978">
            <v>0</v>
          </cell>
          <cell r="CB978">
            <v>0</v>
          </cell>
          <cell r="CC978">
            <v>0</v>
          </cell>
          <cell r="CD978">
            <v>0</v>
          </cell>
          <cell r="CE978">
            <v>0</v>
          </cell>
          <cell r="CF978">
            <v>0</v>
          </cell>
          <cell r="CG978">
            <v>0</v>
          </cell>
          <cell r="CH978">
            <v>0</v>
          </cell>
          <cell r="CI978">
            <v>0</v>
          </cell>
          <cell r="CJ978">
            <v>0</v>
          </cell>
          <cell r="CK978">
            <v>0</v>
          </cell>
          <cell r="CL978">
            <v>0</v>
          </cell>
          <cell r="CM978">
            <v>0</v>
          </cell>
          <cell r="CN978">
            <v>0</v>
          </cell>
          <cell r="CO978">
            <v>0</v>
          </cell>
          <cell r="CP978">
            <v>0</v>
          </cell>
          <cell r="CQ978">
            <v>0</v>
          </cell>
          <cell r="CR978">
            <v>0</v>
          </cell>
          <cell r="CS978">
            <v>0</v>
          </cell>
          <cell r="CT978">
            <v>0</v>
          </cell>
          <cell r="CU978">
            <v>0</v>
          </cell>
          <cell r="CV978">
            <v>0</v>
          </cell>
          <cell r="CW978">
            <v>0</v>
          </cell>
          <cell r="CX978">
            <v>0</v>
          </cell>
          <cell r="CY978">
            <v>0</v>
          </cell>
          <cell r="CZ978">
            <v>0</v>
          </cell>
          <cell r="DA978">
            <v>0</v>
          </cell>
          <cell r="DB978">
            <v>0</v>
          </cell>
          <cell r="DC978">
            <v>0</v>
          </cell>
          <cell r="DD978">
            <v>0</v>
          </cell>
          <cell r="DE978">
            <v>0</v>
          </cell>
          <cell r="DF978">
            <v>0</v>
          </cell>
          <cell r="DG978">
            <v>0</v>
          </cell>
          <cell r="DH978">
            <v>0</v>
          </cell>
          <cell r="DI978">
            <v>0</v>
          </cell>
          <cell r="DJ978">
            <v>0</v>
          </cell>
          <cell r="DK978">
            <v>0</v>
          </cell>
          <cell r="DL978">
            <v>0</v>
          </cell>
          <cell r="DM978">
            <v>0</v>
          </cell>
          <cell r="DN978">
            <v>0</v>
          </cell>
          <cell r="DO978">
            <v>0</v>
          </cell>
          <cell r="DP978">
            <v>0</v>
          </cell>
          <cell r="DQ978">
            <v>0</v>
          </cell>
          <cell r="DR978">
            <v>0</v>
          </cell>
          <cell r="DS978">
            <v>0</v>
          </cell>
          <cell r="DT978">
            <v>0</v>
          </cell>
          <cell r="DU978">
            <v>0</v>
          </cell>
          <cell r="DV978">
            <v>0</v>
          </cell>
          <cell r="DW978">
            <v>0</v>
          </cell>
          <cell r="DX978">
            <v>0</v>
          </cell>
          <cell r="DY978">
            <v>0</v>
          </cell>
          <cell r="DZ978">
            <v>0</v>
          </cell>
          <cell r="EA978">
            <v>0</v>
          </cell>
          <cell r="EB978">
            <v>0</v>
          </cell>
          <cell r="EC978">
            <v>0</v>
          </cell>
          <cell r="ED978">
            <v>0</v>
          </cell>
          <cell r="EE978">
            <v>0</v>
          </cell>
        </row>
        <row r="979">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cell r="BZ979">
            <v>0</v>
          </cell>
          <cell r="CA979">
            <v>0</v>
          </cell>
          <cell r="CB979">
            <v>0</v>
          </cell>
          <cell r="CC979">
            <v>0</v>
          </cell>
          <cell r="CD979">
            <v>0</v>
          </cell>
          <cell r="CE979">
            <v>0</v>
          </cell>
          <cell r="CF979">
            <v>0</v>
          </cell>
          <cell r="CG979">
            <v>0</v>
          </cell>
          <cell r="CH979">
            <v>0</v>
          </cell>
          <cell r="CI979">
            <v>0</v>
          </cell>
          <cell r="CJ979">
            <v>0</v>
          </cell>
          <cell r="CK979">
            <v>0</v>
          </cell>
          <cell r="CL979">
            <v>0</v>
          </cell>
          <cell r="CM979">
            <v>0</v>
          </cell>
          <cell r="CN979">
            <v>0</v>
          </cell>
          <cell r="CO979">
            <v>0</v>
          </cell>
          <cell r="CP979">
            <v>0</v>
          </cell>
          <cell r="CQ979">
            <v>0</v>
          </cell>
          <cell r="CR979">
            <v>0</v>
          </cell>
          <cell r="CS979">
            <v>0</v>
          </cell>
          <cell r="CT979">
            <v>0</v>
          </cell>
          <cell r="CU979">
            <v>0</v>
          </cell>
          <cell r="CV979">
            <v>0</v>
          </cell>
          <cell r="CW979">
            <v>0</v>
          </cell>
          <cell r="CX979">
            <v>0</v>
          </cell>
          <cell r="CY979">
            <v>0</v>
          </cell>
          <cell r="CZ979">
            <v>0</v>
          </cell>
          <cell r="DA979">
            <v>0</v>
          </cell>
          <cell r="DB979">
            <v>0</v>
          </cell>
          <cell r="DC979">
            <v>0</v>
          </cell>
          <cell r="DD979">
            <v>0</v>
          </cell>
          <cell r="DE979">
            <v>0</v>
          </cell>
          <cell r="DF979">
            <v>0</v>
          </cell>
          <cell r="DG979">
            <v>0</v>
          </cell>
          <cell r="DH979">
            <v>0</v>
          </cell>
          <cell r="DI979">
            <v>0</v>
          </cell>
          <cell r="DJ979">
            <v>0</v>
          </cell>
          <cell r="DK979">
            <v>0</v>
          </cell>
          <cell r="DL979">
            <v>0</v>
          </cell>
          <cell r="DM979">
            <v>0</v>
          </cell>
          <cell r="DN979">
            <v>0</v>
          </cell>
          <cell r="DO979">
            <v>0</v>
          </cell>
          <cell r="DP979">
            <v>0</v>
          </cell>
          <cell r="DQ979">
            <v>0</v>
          </cell>
          <cell r="DR979">
            <v>0</v>
          </cell>
          <cell r="DS979">
            <v>0</v>
          </cell>
          <cell r="DT979">
            <v>0</v>
          </cell>
          <cell r="DU979">
            <v>0</v>
          </cell>
          <cell r="DV979">
            <v>0</v>
          </cell>
          <cell r="DW979">
            <v>0</v>
          </cell>
          <cell r="DX979">
            <v>0</v>
          </cell>
          <cell r="DY979">
            <v>0</v>
          </cell>
          <cell r="DZ979">
            <v>0</v>
          </cell>
          <cell r="EA979">
            <v>0</v>
          </cell>
          <cell r="EB979">
            <v>0</v>
          </cell>
          <cell r="EC979">
            <v>0</v>
          </cell>
          <cell r="ED979">
            <v>0</v>
          </cell>
          <cell r="EE979">
            <v>0</v>
          </cell>
        </row>
        <row r="980">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cell r="BZ980">
            <v>0</v>
          </cell>
          <cell r="CA980">
            <v>0</v>
          </cell>
          <cell r="CB980">
            <v>0</v>
          </cell>
          <cell r="CC980">
            <v>0</v>
          </cell>
          <cell r="CD980">
            <v>0</v>
          </cell>
          <cell r="CE980">
            <v>0</v>
          </cell>
          <cell r="CF980">
            <v>0</v>
          </cell>
          <cell r="CG980">
            <v>0</v>
          </cell>
          <cell r="CH980">
            <v>0</v>
          </cell>
          <cell r="CI980">
            <v>0</v>
          </cell>
          <cell r="CJ980">
            <v>0</v>
          </cell>
          <cell r="CK980">
            <v>0</v>
          </cell>
          <cell r="CL980">
            <v>0</v>
          </cell>
          <cell r="CM980">
            <v>0</v>
          </cell>
          <cell r="CN980">
            <v>0</v>
          </cell>
          <cell r="CO980">
            <v>0</v>
          </cell>
          <cell r="CP980">
            <v>0</v>
          </cell>
          <cell r="CQ980">
            <v>0</v>
          </cell>
          <cell r="CR980">
            <v>0</v>
          </cell>
          <cell r="CS980">
            <v>0</v>
          </cell>
          <cell r="CT980">
            <v>0</v>
          </cell>
          <cell r="CU980">
            <v>0</v>
          </cell>
          <cell r="CV980">
            <v>0</v>
          </cell>
          <cell r="CW980">
            <v>0</v>
          </cell>
          <cell r="CX980">
            <v>0</v>
          </cell>
          <cell r="CY980">
            <v>0</v>
          </cell>
          <cell r="CZ980">
            <v>0</v>
          </cell>
          <cell r="DA980">
            <v>0</v>
          </cell>
          <cell r="DB980">
            <v>0</v>
          </cell>
          <cell r="DC980">
            <v>0</v>
          </cell>
          <cell r="DD980">
            <v>0</v>
          </cell>
          <cell r="DE980">
            <v>0</v>
          </cell>
          <cell r="DF980">
            <v>0</v>
          </cell>
          <cell r="DG980">
            <v>0</v>
          </cell>
          <cell r="DH980">
            <v>0</v>
          </cell>
          <cell r="DI980">
            <v>0</v>
          </cell>
          <cell r="DJ980">
            <v>0</v>
          </cell>
          <cell r="DK980">
            <v>0</v>
          </cell>
          <cell r="DL980">
            <v>0</v>
          </cell>
          <cell r="DM980">
            <v>0</v>
          </cell>
          <cell r="DN980">
            <v>0</v>
          </cell>
          <cell r="DO980">
            <v>0</v>
          </cell>
          <cell r="DP980">
            <v>0</v>
          </cell>
          <cell r="DQ980">
            <v>0</v>
          </cell>
          <cell r="DR980">
            <v>0</v>
          </cell>
          <cell r="DS980">
            <v>0</v>
          </cell>
          <cell r="DT980">
            <v>0</v>
          </cell>
          <cell r="DU980">
            <v>0</v>
          </cell>
          <cell r="DV980">
            <v>0</v>
          </cell>
          <cell r="DW980">
            <v>0</v>
          </cell>
          <cell r="DX980">
            <v>0</v>
          </cell>
          <cell r="DY980">
            <v>0</v>
          </cell>
          <cell r="DZ980">
            <v>0</v>
          </cell>
          <cell r="EA980">
            <v>0</v>
          </cell>
          <cell r="EB980">
            <v>0</v>
          </cell>
          <cell r="EC980">
            <v>0</v>
          </cell>
          <cell r="ED980">
            <v>0</v>
          </cell>
          <cell r="EE980">
            <v>0</v>
          </cell>
        </row>
        <row r="981">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0</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0</v>
          </cell>
          <cell r="BZ981">
            <v>0</v>
          </cell>
          <cell r="CA981">
            <v>0</v>
          </cell>
          <cell r="CB981">
            <v>0</v>
          </cell>
          <cell r="CC981">
            <v>0</v>
          </cell>
          <cell r="CD981">
            <v>0</v>
          </cell>
          <cell r="CE981">
            <v>0</v>
          </cell>
          <cell r="CF981">
            <v>0</v>
          </cell>
          <cell r="CG981">
            <v>0</v>
          </cell>
          <cell r="CH981">
            <v>0</v>
          </cell>
          <cell r="CI981">
            <v>0</v>
          </cell>
          <cell r="CJ981">
            <v>0</v>
          </cell>
          <cell r="CK981">
            <v>0</v>
          </cell>
          <cell r="CL981">
            <v>0</v>
          </cell>
          <cell r="CM981">
            <v>0</v>
          </cell>
          <cell r="CN981">
            <v>0</v>
          </cell>
          <cell r="CO981">
            <v>0</v>
          </cell>
          <cell r="CP981">
            <v>0</v>
          </cell>
          <cell r="CQ981">
            <v>0</v>
          </cell>
          <cell r="CR981">
            <v>0</v>
          </cell>
          <cell r="CS981">
            <v>0</v>
          </cell>
          <cell r="CT981">
            <v>0</v>
          </cell>
          <cell r="CU981">
            <v>0</v>
          </cell>
          <cell r="CV981">
            <v>0</v>
          </cell>
          <cell r="CW981">
            <v>0</v>
          </cell>
          <cell r="CX981">
            <v>0</v>
          </cell>
          <cell r="CY981">
            <v>0</v>
          </cell>
          <cell r="CZ981">
            <v>0</v>
          </cell>
          <cell r="DA981">
            <v>0</v>
          </cell>
          <cell r="DB981">
            <v>0</v>
          </cell>
          <cell r="DC981">
            <v>0</v>
          </cell>
          <cell r="DD981">
            <v>0</v>
          </cell>
          <cell r="DE981">
            <v>0</v>
          </cell>
          <cell r="DF981">
            <v>0</v>
          </cell>
          <cell r="DG981">
            <v>0</v>
          </cell>
          <cell r="DH981">
            <v>0</v>
          </cell>
          <cell r="DI981">
            <v>0</v>
          </cell>
          <cell r="DJ981">
            <v>0</v>
          </cell>
          <cell r="DK981">
            <v>0</v>
          </cell>
          <cell r="DL981">
            <v>0</v>
          </cell>
          <cell r="DM981">
            <v>0</v>
          </cell>
          <cell r="DN981">
            <v>0</v>
          </cell>
          <cell r="DO981">
            <v>0</v>
          </cell>
          <cell r="DP981">
            <v>0</v>
          </cell>
          <cell r="DQ981">
            <v>0</v>
          </cell>
          <cell r="DR981">
            <v>0</v>
          </cell>
          <cell r="DS981">
            <v>0</v>
          </cell>
          <cell r="DT981">
            <v>0</v>
          </cell>
          <cell r="DU981">
            <v>0</v>
          </cell>
          <cell r="DV981">
            <v>0</v>
          </cell>
          <cell r="DW981">
            <v>0</v>
          </cell>
          <cell r="DX981">
            <v>0</v>
          </cell>
          <cell r="DY981">
            <v>0</v>
          </cell>
          <cell r="DZ981">
            <v>0</v>
          </cell>
          <cell r="EA981">
            <v>0</v>
          </cell>
          <cell r="EB981">
            <v>0</v>
          </cell>
          <cell r="EC981">
            <v>0</v>
          </cell>
          <cell r="ED981">
            <v>0</v>
          </cell>
          <cell r="EE981">
            <v>0</v>
          </cell>
        </row>
        <row r="982">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v>0</v>
          </cell>
          <cell r="CJ982">
            <v>0</v>
          </cell>
          <cell r="CK982">
            <v>0</v>
          </cell>
          <cell r="CL982">
            <v>0</v>
          </cell>
          <cell r="CM982">
            <v>0</v>
          </cell>
          <cell r="CN982">
            <v>0</v>
          </cell>
          <cell r="CO982">
            <v>0</v>
          </cell>
          <cell r="CP982">
            <v>0</v>
          </cell>
          <cell r="CQ982">
            <v>0</v>
          </cell>
          <cell r="CR982">
            <v>0</v>
          </cell>
          <cell r="CS982">
            <v>0</v>
          </cell>
          <cell r="CT982">
            <v>0</v>
          </cell>
          <cell r="CU982">
            <v>0</v>
          </cell>
          <cell r="CV982">
            <v>0</v>
          </cell>
          <cell r="CW982">
            <v>0</v>
          </cell>
          <cell r="CX982">
            <v>0</v>
          </cell>
          <cell r="CY982">
            <v>0</v>
          </cell>
          <cell r="CZ982">
            <v>0</v>
          </cell>
          <cell r="DA982">
            <v>0</v>
          </cell>
          <cell r="DB982">
            <v>0</v>
          </cell>
          <cell r="DC982">
            <v>0</v>
          </cell>
          <cell r="DD982">
            <v>0</v>
          </cell>
          <cell r="DE982">
            <v>0</v>
          </cell>
          <cell r="DF982">
            <v>0</v>
          </cell>
          <cell r="DG982">
            <v>0</v>
          </cell>
          <cell r="DH982">
            <v>0</v>
          </cell>
          <cell r="DI982">
            <v>0</v>
          </cell>
          <cell r="DJ982">
            <v>0</v>
          </cell>
          <cell r="DK982">
            <v>0</v>
          </cell>
          <cell r="DL982">
            <v>0</v>
          </cell>
          <cell r="DM982">
            <v>0</v>
          </cell>
          <cell r="DN982">
            <v>0</v>
          </cell>
          <cell r="DO982">
            <v>0</v>
          </cell>
          <cell r="DP982">
            <v>0</v>
          </cell>
          <cell r="DQ982">
            <v>0</v>
          </cell>
          <cell r="DR982">
            <v>0</v>
          </cell>
          <cell r="DS982">
            <v>0</v>
          </cell>
          <cell r="DT982">
            <v>0</v>
          </cell>
          <cell r="DU982">
            <v>0</v>
          </cell>
          <cell r="DV982">
            <v>0</v>
          </cell>
          <cell r="DW982">
            <v>0</v>
          </cell>
          <cell r="DX982">
            <v>0</v>
          </cell>
          <cell r="DY982">
            <v>0</v>
          </cell>
          <cell r="DZ982">
            <v>0</v>
          </cell>
          <cell r="EA982">
            <v>0</v>
          </cell>
          <cell r="EB982">
            <v>0</v>
          </cell>
          <cell r="EC982">
            <v>0</v>
          </cell>
          <cell r="ED982">
            <v>0</v>
          </cell>
          <cell r="EE982">
            <v>0</v>
          </cell>
        </row>
        <row r="983">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cell r="BZ983">
            <v>0</v>
          </cell>
          <cell r="CA983">
            <v>0</v>
          </cell>
          <cell r="CB983">
            <v>0</v>
          </cell>
          <cell r="CC983">
            <v>0</v>
          </cell>
          <cell r="CD983">
            <v>0</v>
          </cell>
          <cell r="CE983">
            <v>0</v>
          </cell>
          <cell r="CF983">
            <v>0</v>
          </cell>
          <cell r="CG983">
            <v>0</v>
          </cell>
          <cell r="CH983">
            <v>0</v>
          </cell>
          <cell r="CI983">
            <v>0</v>
          </cell>
          <cell r="CJ983">
            <v>0</v>
          </cell>
          <cell r="CK983">
            <v>0</v>
          </cell>
          <cell r="CL983">
            <v>0</v>
          </cell>
          <cell r="CM983">
            <v>0</v>
          </cell>
          <cell r="CN983">
            <v>0</v>
          </cell>
          <cell r="CO983">
            <v>0</v>
          </cell>
          <cell r="CP983">
            <v>0</v>
          </cell>
          <cell r="CQ983">
            <v>0</v>
          </cell>
          <cell r="CR983">
            <v>0</v>
          </cell>
          <cell r="CS983">
            <v>0</v>
          </cell>
          <cell r="CT983">
            <v>0</v>
          </cell>
          <cell r="CU983">
            <v>0</v>
          </cell>
          <cell r="CV983">
            <v>0</v>
          </cell>
          <cell r="CW983">
            <v>0</v>
          </cell>
          <cell r="CX983">
            <v>0</v>
          </cell>
          <cell r="CY983">
            <v>0</v>
          </cell>
          <cell r="CZ983">
            <v>0</v>
          </cell>
          <cell r="DA983">
            <v>0</v>
          </cell>
          <cell r="DB983">
            <v>0</v>
          </cell>
          <cell r="DC983">
            <v>0</v>
          </cell>
          <cell r="DD983">
            <v>0</v>
          </cell>
          <cell r="DE983">
            <v>0</v>
          </cell>
          <cell r="DF983">
            <v>0</v>
          </cell>
          <cell r="DG983">
            <v>0</v>
          </cell>
          <cell r="DH983">
            <v>0</v>
          </cell>
          <cell r="DI983">
            <v>0</v>
          </cell>
          <cell r="DJ983">
            <v>0</v>
          </cell>
          <cell r="DK983">
            <v>0</v>
          </cell>
          <cell r="DL983">
            <v>0</v>
          </cell>
          <cell r="DM983">
            <v>0</v>
          </cell>
          <cell r="DN983">
            <v>0</v>
          </cell>
          <cell r="DO983">
            <v>0</v>
          </cell>
          <cell r="DP983">
            <v>0</v>
          </cell>
          <cell r="DQ983">
            <v>0</v>
          </cell>
          <cell r="DR983">
            <v>0</v>
          </cell>
          <cell r="DS983">
            <v>0</v>
          </cell>
          <cell r="DT983">
            <v>0</v>
          </cell>
          <cell r="DU983">
            <v>0</v>
          </cell>
          <cell r="DV983">
            <v>0</v>
          </cell>
          <cell r="DW983">
            <v>0</v>
          </cell>
          <cell r="DX983">
            <v>0</v>
          </cell>
          <cell r="DY983">
            <v>0</v>
          </cell>
          <cell r="DZ983">
            <v>0</v>
          </cell>
          <cell r="EA983">
            <v>0</v>
          </cell>
          <cell r="EB983">
            <v>0</v>
          </cell>
          <cell r="EC983">
            <v>0</v>
          </cell>
          <cell r="ED983">
            <v>0</v>
          </cell>
          <cell r="EE983">
            <v>0</v>
          </cell>
        </row>
        <row r="984">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0</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0</v>
          </cell>
          <cell r="BZ984">
            <v>0</v>
          </cell>
          <cell r="CA984">
            <v>0</v>
          </cell>
          <cell r="CB984">
            <v>0</v>
          </cell>
          <cell r="CC984">
            <v>0</v>
          </cell>
          <cell r="CD984">
            <v>0</v>
          </cell>
          <cell r="CE984">
            <v>0</v>
          </cell>
          <cell r="CF984">
            <v>0</v>
          </cell>
          <cell r="CG984">
            <v>0</v>
          </cell>
          <cell r="CH984">
            <v>0</v>
          </cell>
          <cell r="CI984">
            <v>0</v>
          </cell>
          <cell r="CJ984">
            <v>0</v>
          </cell>
          <cell r="CK984">
            <v>0</v>
          </cell>
          <cell r="CL984">
            <v>0</v>
          </cell>
          <cell r="CM984">
            <v>0</v>
          </cell>
          <cell r="CN984">
            <v>0</v>
          </cell>
          <cell r="CO984">
            <v>0</v>
          </cell>
          <cell r="CP984">
            <v>0</v>
          </cell>
          <cell r="CQ984">
            <v>0</v>
          </cell>
          <cell r="CR984">
            <v>0</v>
          </cell>
          <cell r="CS984">
            <v>0</v>
          </cell>
          <cell r="CT984">
            <v>0</v>
          </cell>
          <cell r="CU984">
            <v>0</v>
          </cell>
          <cell r="CV984">
            <v>0</v>
          </cell>
          <cell r="CW984">
            <v>0</v>
          </cell>
          <cell r="CX984">
            <v>0</v>
          </cell>
          <cell r="CY984">
            <v>0</v>
          </cell>
          <cell r="CZ984">
            <v>0</v>
          </cell>
          <cell r="DA984">
            <v>0</v>
          </cell>
          <cell r="DB984">
            <v>0</v>
          </cell>
          <cell r="DC984">
            <v>0</v>
          </cell>
          <cell r="DD984">
            <v>0</v>
          </cell>
          <cell r="DE984">
            <v>0</v>
          </cell>
          <cell r="DF984">
            <v>0</v>
          </cell>
          <cell r="DG984">
            <v>0</v>
          </cell>
          <cell r="DH984">
            <v>0</v>
          </cell>
          <cell r="DI984">
            <v>0</v>
          </cell>
          <cell r="DJ984">
            <v>0</v>
          </cell>
          <cell r="DK984">
            <v>0</v>
          </cell>
          <cell r="DL984">
            <v>0</v>
          </cell>
          <cell r="DM984">
            <v>0</v>
          </cell>
          <cell r="DN984">
            <v>0</v>
          </cell>
          <cell r="DO984">
            <v>0</v>
          </cell>
          <cell r="DP984">
            <v>0</v>
          </cell>
          <cell r="DQ984">
            <v>0</v>
          </cell>
          <cell r="DR984">
            <v>0</v>
          </cell>
          <cell r="DS984">
            <v>0</v>
          </cell>
          <cell r="DT984">
            <v>0</v>
          </cell>
          <cell r="DU984">
            <v>0</v>
          </cell>
          <cell r="DV984">
            <v>0</v>
          </cell>
          <cell r="DW984">
            <v>0</v>
          </cell>
          <cell r="DX984">
            <v>0</v>
          </cell>
          <cell r="DY984">
            <v>0</v>
          </cell>
          <cell r="DZ984">
            <v>0</v>
          </cell>
          <cell r="EA984">
            <v>0</v>
          </cell>
          <cell r="EB984">
            <v>0</v>
          </cell>
          <cell r="EC984">
            <v>0</v>
          </cell>
          <cell r="ED984">
            <v>0</v>
          </cell>
          <cell r="EE984">
            <v>0</v>
          </cell>
        </row>
        <row r="985">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cell r="BZ985">
            <v>0</v>
          </cell>
          <cell r="CA985">
            <v>0</v>
          </cell>
          <cell r="CB985">
            <v>0</v>
          </cell>
          <cell r="CC985">
            <v>0</v>
          </cell>
          <cell r="CD985">
            <v>0</v>
          </cell>
          <cell r="CE985">
            <v>0</v>
          </cell>
          <cell r="CF985">
            <v>0</v>
          </cell>
          <cell r="CG985">
            <v>0</v>
          </cell>
          <cell r="CH985">
            <v>0</v>
          </cell>
          <cell r="CI985">
            <v>0</v>
          </cell>
          <cell r="CJ985">
            <v>0</v>
          </cell>
          <cell r="CK985">
            <v>0</v>
          </cell>
          <cell r="CL985">
            <v>0</v>
          </cell>
          <cell r="CM985">
            <v>0</v>
          </cell>
          <cell r="CN985">
            <v>0</v>
          </cell>
          <cell r="CO985">
            <v>0</v>
          </cell>
          <cell r="CP985">
            <v>0</v>
          </cell>
          <cell r="CQ985">
            <v>0</v>
          </cell>
          <cell r="CR985">
            <v>0</v>
          </cell>
          <cell r="CS985">
            <v>0</v>
          </cell>
          <cell r="CT985">
            <v>0</v>
          </cell>
          <cell r="CU985">
            <v>0</v>
          </cell>
          <cell r="CV985">
            <v>0</v>
          </cell>
          <cell r="CW985">
            <v>0</v>
          </cell>
          <cell r="CX985">
            <v>0</v>
          </cell>
          <cell r="CY985">
            <v>0</v>
          </cell>
          <cell r="CZ985">
            <v>0</v>
          </cell>
          <cell r="DA985">
            <v>0</v>
          </cell>
          <cell r="DB985">
            <v>0</v>
          </cell>
          <cell r="DC985">
            <v>0</v>
          </cell>
          <cell r="DD985">
            <v>0</v>
          </cell>
          <cell r="DE985">
            <v>0</v>
          </cell>
          <cell r="DF985">
            <v>0</v>
          </cell>
          <cell r="DG985">
            <v>0</v>
          </cell>
          <cell r="DH985">
            <v>0</v>
          </cell>
          <cell r="DI985">
            <v>0</v>
          </cell>
          <cell r="DJ985">
            <v>0</v>
          </cell>
          <cell r="DK985">
            <v>0</v>
          </cell>
          <cell r="DL985">
            <v>0</v>
          </cell>
          <cell r="DM985">
            <v>0</v>
          </cell>
          <cell r="DN985">
            <v>0</v>
          </cell>
          <cell r="DO985">
            <v>0</v>
          </cell>
          <cell r="DP985">
            <v>0</v>
          </cell>
          <cell r="DQ985">
            <v>0</v>
          </cell>
          <cell r="DR985">
            <v>0</v>
          </cell>
          <cell r="DS985">
            <v>0</v>
          </cell>
          <cell r="DT985">
            <v>0</v>
          </cell>
          <cell r="DU985">
            <v>0</v>
          </cell>
          <cell r="DV985">
            <v>0</v>
          </cell>
          <cell r="DW985">
            <v>0</v>
          </cell>
          <cell r="DX985">
            <v>0</v>
          </cell>
          <cell r="DY985">
            <v>0</v>
          </cell>
          <cell r="DZ985">
            <v>0</v>
          </cell>
          <cell r="EA985">
            <v>0</v>
          </cell>
          <cell r="EB985">
            <v>0</v>
          </cell>
          <cell r="EC985">
            <v>0</v>
          </cell>
          <cell r="ED985">
            <v>0</v>
          </cell>
          <cell r="EE985">
            <v>0</v>
          </cell>
        </row>
        <row r="986">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cell r="BZ986">
            <v>0</v>
          </cell>
          <cell r="CA986">
            <v>0</v>
          </cell>
          <cell r="CB986">
            <v>0</v>
          </cell>
          <cell r="CC986">
            <v>0</v>
          </cell>
          <cell r="CD986">
            <v>0</v>
          </cell>
          <cell r="CE986">
            <v>0</v>
          </cell>
          <cell r="CF986">
            <v>0</v>
          </cell>
          <cell r="CG986">
            <v>0</v>
          </cell>
          <cell r="CH986">
            <v>0</v>
          </cell>
          <cell r="CI986">
            <v>0</v>
          </cell>
          <cell r="CJ986">
            <v>0</v>
          </cell>
          <cell r="CK986">
            <v>0</v>
          </cell>
          <cell r="CL986">
            <v>0</v>
          </cell>
          <cell r="CM986">
            <v>0</v>
          </cell>
          <cell r="CN986">
            <v>0</v>
          </cell>
          <cell r="CO986">
            <v>0</v>
          </cell>
          <cell r="CP986">
            <v>0</v>
          </cell>
          <cell r="CQ986">
            <v>0</v>
          </cell>
          <cell r="CR986">
            <v>0</v>
          </cell>
          <cell r="CS986">
            <v>0</v>
          </cell>
          <cell r="CT986">
            <v>0</v>
          </cell>
          <cell r="CU986">
            <v>0</v>
          </cell>
          <cell r="CV986">
            <v>0</v>
          </cell>
          <cell r="CW986">
            <v>0</v>
          </cell>
          <cell r="CX986">
            <v>0</v>
          </cell>
          <cell r="CY986">
            <v>0</v>
          </cell>
          <cell r="CZ986">
            <v>0</v>
          </cell>
          <cell r="DA986">
            <v>0</v>
          </cell>
          <cell r="DB986">
            <v>0</v>
          </cell>
          <cell r="DC986">
            <v>0</v>
          </cell>
          <cell r="DD986">
            <v>0</v>
          </cell>
          <cell r="DE986">
            <v>0</v>
          </cell>
          <cell r="DF986">
            <v>0</v>
          </cell>
          <cell r="DG986">
            <v>0</v>
          </cell>
          <cell r="DH986">
            <v>0</v>
          </cell>
          <cell r="DI986">
            <v>0</v>
          </cell>
          <cell r="DJ986">
            <v>0</v>
          </cell>
          <cell r="DK986">
            <v>0</v>
          </cell>
          <cell r="DL986">
            <v>0</v>
          </cell>
          <cell r="DM986">
            <v>0</v>
          </cell>
          <cell r="DN986">
            <v>0</v>
          </cell>
          <cell r="DO986">
            <v>0</v>
          </cell>
          <cell r="DP986">
            <v>0</v>
          </cell>
          <cell r="DQ986">
            <v>0</v>
          </cell>
          <cell r="DR986">
            <v>0</v>
          </cell>
          <cell r="DS986">
            <v>0</v>
          </cell>
          <cell r="DT986">
            <v>0</v>
          </cell>
          <cell r="DU986">
            <v>0</v>
          </cell>
          <cell r="DV986">
            <v>0</v>
          </cell>
          <cell r="DW986">
            <v>0</v>
          </cell>
          <cell r="DX986">
            <v>0</v>
          </cell>
          <cell r="DY986">
            <v>0</v>
          </cell>
          <cell r="DZ986">
            <v>0</v>
          </cell>
          <cell r="EA986">
            <v>0</v>
          </cell>
          <cell r="EB986">
            <v>0</v>
          </cell>
          <cell r="EC986">
            <v>0</v>
          </cell>
          <cell r="ED986">
            <v>0</v>
          </cell>
          <cell r="EE986">
            <v>0</v>
          </cell>
        </row>
        <row r="987">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cell r="BZ987">
            <v>0</v>
          </cell>
          <cell r="CA987">
            <v>0</v>
          </cell>
          <cell r="CB987">
            <v>0</v>
          </cell>
          <cell r="CC987">
            <v>0</v>
          </cell>
          <cell r="CD987">
            <v>0</v>
          </cell>
          <cell r="CE987">
            <v>0</v>
          </cell>
          <cell r="CF987">
            <v>0</v>
          </cell>
          <cell r="CG987">
            <v>0</v>
          </cell>
          <cell r="CH987">
            <v>0</v>
          </cell>
          <cell r="CI987">
            <v>0</v>
          </cell>
          <cell r="CJ987">
            <v>0</v>
          </cell>
          <cell r="CK987">
            <v>0</v>
          </cell>
          <cell r="CL987">
            <v>0</v>
          </cell>
          <cell r="CM987">
            <v>0</v>
          </cell>
          <cell r="CN987">
            <v>0</v>
          </cell>
          <cell r="CO987">
            <v>0</v>
          </cell>
          <cell r="CP987">
            <v>0</v>
          </cell>
          <cell r="CQ987">
            <v>0</v>
          </cell>
          <cell r="CR987">
            <v>0</v>
          </cell>
          <cell r="CS987">
            <v>0</v>
          </cell>
          <cell r="CT987">
            <v>0</v>
          </cell>
          <cell r="CU987">
            <v>0</v>
          </cell>
          <cell r="CV987">
            <v>0</v>
          </cell>
          <cell r="CW987">
            <v>0</v>
          </cell>
          <cell r="CX987">
            <v>0</v>
          </cell>
          <cell r="CY987">
            <v>0</v>
          </cell>
          <cell r="CZ987">
            <v>0</v>
          </cell>
          <cell r="DA987">
            <v>0</v>
          </cell>
          <cell r="DB987">
            <v>0</v>
          </cell>
          <cell r="DC987">
            <v>0</v>
          </cell>
          <cell r="DD987">
            <v>0</v>
          </cell>
          <cell r="DE987">
            <v>0</v>
          </cell>
          <cell r="DF987">
            <v>0</v>
          </cell>
          <cell r="DG987">
            <v>0</v>
          </cell>
          <cell r="DH987">
            <v>0</v>
          </cell>
          <cell r="DI987">
            <v>0</v>
          </cell>
          <cell r="DJ987">
            <v>0</v>
          </cell>
          <cell r="DK987">
            <v>0</v>
          </cell>
          <cell r="DL987">
            <v>0</v>
          </cell>
          <cell r="DM987">
            <v>0</v>
          </cell>
          <cell r="DN987">
            <v>0</v>
          </cell>
          <cell r="DO987">
            <v>0</v>
          </cell>
          <cell r="DP987">
            <v>0</v>
          </cell>
          <cell r="DQ987">
            <v>0</v>
          </cell>
          <cell r="DR987">
            <v>0</v>
          </cell>
          <cell r="DS987">
            <v>0</v>
          </cell>
          <cell r="DT987">
            <v>0</v>
          </cell>
          <cell r="DU987">
            <v>0</v>
          </cell>
          <cell r="DV987">
            <v>0</v>
          </cell>
          <cell r="DW987">
            <v>0</v>
          </cell>
          <cell r="DX987">
            <v>0</v>
          </cell>
          <cell r="DY987">
            <v>0</v>
          </cell>
          <cell r="DZ987">
            <v>0</v>
          </cell>
          <cell r="EA987">
            <v>0</v>
          </cell>
          <cell r="EB987">
            <v>0</v>
          </cell>
          <cell r="EC987">
            <v>0</v>
          </cell>
          <cell r="ED987">
            <v>0</v>
          </cell>
          <cell r="EE987">
            <v>0</v>
          </cell>
        </row>
        <row r="988">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cell r="BZ988">
            <v>0</v>
          </cell>
          <cell r="CA988">
            <v>0</v>
          </cell>
          <cell r="CB988">
            <v>0</v>
          </cell>
          <cell r="CC988">
            <v>0</v>
          </cell>
          <cell r="CD988">
            <v>0</v>
          </cell>
          <cell r="CE988">
            <v>0</v>
          </cell>
          <cell r="CF988">
            <v>0</v>
          </cell>
          <cell r="CG988">
            <v>0</v>
          </cell>
          <cell r="CH988">
            <v>0</v>
          </cell>
          <cell r="CI988">
            <v>0</v>
          </cell>
          <cell r="CJ988">
            <v>0</v>
          </cell>
          <cell r="CK988">
            <v>0</v>
          </cell>
          <cell r="CL988">
            <v>0</v>
          </cell>
          <cell r="CM988">
            <v>0</v>
          </cell>
          <cell r="CN988">
            <v>0</v>
          </cell>
          <cell r="CO988">
            <v>0</v>
          </cell>
          <cell r="CP988">
            <v>0</v>
          </cell>
          <cell r="CQ988">
            <v>0</v>
          </cell>
          <cell r="CR988">
            <v>0</v>
          </cell>
          <cell r="CS988">
            <v>0</v>
          </cell>
          <cell r="CT988">
            <v>0</v>
          </cell>
          <cell r="CU988">
            <v>0</v>
          </cell>
          <cell r="CV988">
            <v>0</v>
          </cell>
          <cell r="CW988">
            <v>0</v>
          </cell>
          <cell r="CX988">
            <v>0</v>
          </cell>
          <cell r="CY988">
            <v>0</v>
          </cell>
          <cell r="CZ988">
            <v>0</v>
          </cell>
          <cell r="DA988">
            <v>0</v>
          </cell>
          <cell r="DB988">
            <v>0</v>
          </cell>
          <cell r="DC988">
            <v>0</v>
          </cell>
          <cell r="DD988">
            <v>0</v>
          </cell>
          <cell r="DE988">
            <v>0</v>
          </cell>
          <cell r="DF988">
            <v>0</v>
          </cell>
          <cell r="DG988">
            <v>0</v>
          </cell>
          <cell r="DH988">
            <v>0</v>
          </cell>
          <cell r="DI988">
            <v>0</v>
          </cell>
          <cell r="DJ988">
            <v>0</v>
          </cell>
          <cell r="DK988">
            <v>0</v>
          </cell>
          <cell r="DL988">
            <v>0</v>
          </cell>
          <cell r="DM988">
            <v>0</v>
          </cell>
          <cell r="DN988">
            <v>0</v>
          </cell>
          <cell r="DO988">
            <v>0</v>
          </cell>
          <cell r="DP988">
            <v>0</v>
          </cell>
          <cell r="DQ988">
            <v>0</v>
          </cell>
          <cell r="DR988">
            <v>0</v>
          </cell>
          <cell r="DS988">
            <v>0</v>
          </cell>
          <cell r="DT988">
            <v>0</v>
          </cell>
          <cell r="DU988">
            <v>0</v>
          </cell>
          <cell r="DV988">
            <v>0</v>
          </cell>
          <cell r="DW988">
            <v>0</v>
          </cell>
          <cell r="DX988">
            <v>0</v>
          </cell>
          <cell r="DY988">
            <v>0</v>
          </cell>
          <cell r="DZ988">
            <v>0</v>
          </cell>
          <cell r="EA988">
            <v>0</v>
          </cell>
          <cell r="EB988">
            <v>0</v>
          </cell>
          <cell r="EC988">
            <v>0</v>
          </cell>
          <cell r="ED988">
            <v>0</v>
          </cell>
          <cell r="EE988">
            <v>0</v>
          </cell>
        </row>
        <row r="989">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cell r="BZ989">
            <v>0</v>
          </cell>
          <cell r="CA989">
            <v>0</v>
          </cell>
          <cell r="CB989">
            <v>0</v>
          </cell>
          <cell r="CC989">
            <v>0</v>
          </cell>
          <cell r="CD989">
            <v>0</v>
          </cell>
          <cell r="CE989">
            <v>0</v>
          </cell>
          <cell r="CF989">
            <v>0</v>
          </cell>
          <cell r="CG989">
            <v>0</v>
          </cell>
          <cell r="CH989">
            <v>0</v>
          </cell>
          <cell r="CI989">
            <v>0</v>
          </cell>
          <cell r="CJ989">
            <v>0</v>
          </cell>
          <cell r="CK989">
            <v>0</v>
          </cell>
          <cell r="CL989">
            <v>0</v>
          </cell>
          <cell r="CM989">
            <v>0</v>
          </cell>
          <cell r="CN989">
            <v>0</v>
          </cell>
          <cell r="CO989">
            <v>0</v>
          </cell>
          <cell r="CP989">
            <v>0</v>
          </cell>
          <cell r="CQ989">
            <v>0</v>
          </cell>
          <cell r="CR989">
            <v>0</v>
          </cell>
          <cell r="CS989">
            <v>0</v>
          </cell>
          <cell r="CT989">
            <v>0</v>
          </cell>
          <cell r="CU989">
            <v>0</v>
          </cell>
          <cell r="CV989">
            <v>0</v>
          </cell>
          <cell r="CW989">
            <v>0</v>
          </cell>
          <cell r="CX989">
            <v>0</v>
          </cell>
          <cell r="CY989">
            <v>0</v>
          </cell>
          <cell r="CZ989">
            <v>0</v>
          </cell>
          <cell r="DA989">
            <v>0</v>
          </cell>
          <cell r="DB989">
            <v>0</v>
          </cell>
          <cell r="DC989">
            <v>0</v>
          </cell>
          <cell r="DD989">
            <v>0</v>
          </cell>
          <cell r="DE989">
            <v>0</v>
          </cell>
          <cell r="DF989">
            <v>0</v>
          </cell>
          <cell r="DG989">
            <v>0</v>
          </cell>
          <cell r="DH989">
            <v>0</v>
          </cell>
          <cell r="DI989">
            <v>0</v>
          </cell>
          <cell r="DJ989">
            <v>0</v>
          </cell>
          <cell r="DK989">
            <v>0</v>
          </cell>
          <cell r="DL989">
            <v>0</v>
          </cell>
          <cell r="DM989">
            <v>0</v>
          </cell>
          <cell r="DN989">
            <v>0</v>
          </cell>
          <cell r="DO989">
            <v>0</v>
          </cell>
          <cell r="DP989">
            <v>0</v>
          </cell>
          <cell r="DQ989">
            <v>0</v>
          </cell>
          <cell r="DR989">
            <v>0</v>
          </cell>
          <cell r="DS989">
            <v>0</v>
          </cell>
          <cell r="DT989">
            <v>0</v>
          </cell>
          <cell r="DU989">
            <v>0</v>
          </cell>
          <cell r="DV989">
            <v>0</v>
          </cell>
          <cell r="DW989">
            <v>0</v>
          </cell>
          <cell r="DX989">
            <v>0</v>
          </cell>
          <cell r="DY989">
            <v>0</v>
          </cell>
          <cell r="DZ989">
            <v>0</v>
          </cell>
          <cell r="EA989">
            <v>0</v>
          </cell>
          <cell r="EB989">
            <v>0</v>
          </cell>
          <cell r="EC989">
            <v>0</v>
          </cell>
          <cell r="ED989">
            <v>0</v>
          </cell>
          <cell r="EE989">
            <v>0</v>
          </cell>
        </row>
        <row r="990">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cell r="BZ990">
            <v>0</v>
          </cell>
          <cell r="CA990">
            <v>0</v>
          </cell>
          <cell r="CB990">
            <v>0</v>
          </cell>
          <cell r="CC990">
            <v>0</v>
          </cell>
          <cell r="CD990">
            <v>0</v>
          </cell>
          <cell r="CE990">
            <v>0</v>
          </cell>
          <cell r="CF990">
            <v>0</v>
          </cell>
          <cell r="CG990">
            <v>0</v>
          </cell>
          <cell r="CH990">
            <v>0</v>
          </cell>
          <cell r="CI990">
            <v>0</v>
          </cell>
          <cell r="CJ990">
            <v>0</v>
          </cell>
          <cell r="CK990">
            <v>0</v>
          </cell>
          <cell r="CL990">
            <v>0</v>
          </cell>
          <cell r="CM990">
            <v>0</v>
          </cell>
          <cell r="CN990">
            <v>0</v>
          </cell>
          <cell r="CO990">
            <v>0</v>
          </cell>
          <cell r="CP990">
            <v>0</v>
          </cell>
          <cell r="CQ990">
            <v>0</v>
          </cell>
          <cell r="CR990">
            <v>0</v>
          </cell>
          <cell r="CS990">
            <v>0</v>
          </cell>
          <cell r="CT990">
            <v>0</v>
          </cell>
          <cell r="CU990">
            <v>0</v>
          </cell>
          <cell r="CV990">
            <v>0</v>
          </cell>
          <cell r="CW990">
            <v>0</v>
          </cell>
          <cell r="CX990">
            <v>0</v>
          </cell>
          <cell r="CY990">
            <v>0</v>
          </cell>
          <cell r="CZ990">
            <v>0</v>
          </cell>
          <cell r="DA990">
            <v>0</v>
          </cell>
          <cell r="DB990">
            <v>0</v>
          </cell>
          <cell r="DC990">
            <v>0</v>
          </cell>
          <cell r="DD990">
            <v>0</v>
          </cell>
          <cell r="DE990">
            <v>0</v>
          </cell>
          <cell r="DF990">
            <v>0</v>
          </cell>
          <cell r="DG990">
            <v>0</v>
          </cell>
          <cell r="DH990">
            <v>0</v>
          </cell>
          <cell r="DI990">
            <v>0</v>
          </cell>
          <cell r="DJ990">
            <v>0</v>
          </cell>
          <cell r="DK990">
            <v>0</v>
          </cell>
          <cell r="DL990">
            <v>0</v>
          </cell>
          <cell r="DM990">
            <v>0</v>
          </cell>
          <cell r="DN990">
            <v>0</v>
          </cell>
          <cell r="DO990">
            <v>0</v>
          </cell>
          <cell r="DP990">
            <v>0</v>
          </cell>
          <cell r="DQ990">
            <v>0</v>
          </cell>
          <cell r="DR990">
            <v>0</v>
          </cell>
          <cell r="DS990">
            <v>0</v>
          </cell>
          <cell r="DT990">
            <v>0</v>
          </cell>
          <cell r="DU990">
            <v>0</v>
          </cell>
          <cell r="DV990">
            <v>0</v>
          </cell>
          <cell r="DW990">
            <v>0</v>
          </cell>
          <cell r="DX990">
            <v>0</v>
          </cell>
          <cell r="DY990">
            <v>0</v>
          </cell>
          <cell r="DZ990">
            <v>0</v>
          </cell>
          <cell r="EA990">
            <v>0</v>
          </cell>
          <cell r="EB990">
            <v>0</v>
          </cell>
          <cell r="EC990">
            <v>0</v>
          </cell>
          <cell r="ED990">
            <v>0</v>
          </cell>
        </row>
        <row r="991">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cell r="BZ991">
            <v>0</v>
          </cell>
          <cell r="CA991">
            <v>0</v>
          </cell>
          <cell r="CB991">
            <v>0</v>
          </cell>
          <cell r="CC991">
            <v>0</v>
          </cell>
          <cell r="CD991">
            <v>0</v>
          </cell>
          <cell r="CE991">
            <v>0</v>
          </cell>
          <cell r="CF991">
            <v>0</v>
          </cell>
          <cell r="CG991">
            <v>0</v>
          </cell>
          <cell r="CH991">
            <v>0</v>
          </cell>
          <cell r="CI991">
            <v>0</v>
          </cell>
          <cell r="CJ991">
            <v>0</v>
          </cell>
          <cell r="CK991">
            <v>0</v>
          </cell>
          <cell r="CL991">
            <v>0</v>
          </cell>
          <cell r="CM991">
            <v>0</v>
          </cell>
          <cell r="CN991">
            <v>0</v>
          </cell>
          <cell r="CO991">
            <v>0</v>
          </cell>
          <cell r="CP991">
            <v>0</v>
          </cell>
          <cell r="CQ991">
            <v>0</v>
          </cell>
          <cell r="CR991">
            <v>0</v>
          </cell>
          <cell r="CS991">
            <v>0</v>
          </cell>
          <cell r="CT991">
            <v>0</v>
          </cell>
          <cell r="CU991">
            <v>0</v>
          </cell>
          <cell r="CV991">
            <v>0</v>
          </cell>
          <cell r="CW991">
            <v>0</v>
          </cell>
          <cell r="CX991">
            <v>0</v>
          </cell>
          <cell r="CY991">
            <v>0</v>
          </cell>
          <cell r="CZ991">
            <v>0</v>
          </cell>
          <cell r="DA991">
            <v>0</v>
          </cell>
          <cell r="DB991">
            <v>0</v>
          </cell>
          <cell r="DC991">
            <v>0</v>
          </cell>
          <cell r="DD991">
            <v>0</v>
          </cell>
          <cell r="DE991">
            <v>0</v>
          </cell>
          <cell r="DF991">
            <v>0</v>
          </cell>
          <cell r="DG991">
            <v>0</v>
          </cell>
          <cell r="DH991">
            <v>0</v>
          </cell>
          <cell r="DI991">
            <v>0</v>
          </cell>
          <cell r="DJ991">
            <v>0</v>
          </cell>
          <cell r="DK991">
            <v>0</v>
          </cell>
          <cell r="DL991">
            <v>0</v>
          </cell>
          <cell r="DM991">
            <v>0</v>
          </cell>
          <cell r="DN991">
            <v>0</v>
          </cell>
          <cell r="DO991">
            <v>0</v>
          </cell>
          <cell r="DP991">
            <v>0</v>
          </cell>
          <cell r="DQ991">
            <v>0</v>
          </cell>
          <cell r="DR991">
            <v>0</v>
          </cell>
          <cell r="DS991">
            <v>0</v>
          </cell>
          <cell r="DT991">
            <v>0</v>
          </cell>
          <cell r="DU991">
            <v>0</v>
          </cell>
          <cell r="DV991">
            <v>0</v>
          </cell>
          <cell r="DW991">
            <v>0</v>
          </cell>
          <cell r="DX991">
            <v>0</v>
          </cell>
          <cell r="DY991">
            <v>0</v>
          </cell>
          <cell r="DZ991">
            <v>0</v>
          </cell>
          <cell r="EA991">
            <v>0</v>
          </cell>
          <cell r="EB991">
            <v>0</v>
          </cell>
          <cell r="EC991">
            <v>0</v>
          </cell>
          <cell r="ED991">
            <v>0</v>
          </cell>
        </row>
        <row r="992">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0</v>
          </cell>
          <cell r="CN992">
            <v>0</v>
          </cell>
          <cell r="CO992">
            <v>0</v>
          </cell>
          <cell r="CP992">
            <v>0</v>
          </cell>
          <cell r="CQ992">
            <v>0</v>
          </cell>
          <cell r="CR992">
            <v>0</v>
          </cell>
          <cell r="CS992">
            <v>0</v>
          </cell>
          <cell r="CT992">
            <v>0</v>
          </cell>
          <cell r="CU992">
            <v>0</v>
          </cell>
          <cell r="CV992">
            <v>0</v>
          </cell>
          <cell r="CW992">
            <v>0</v>
          </cell>
          <cell r="CX992">
            <v>0</v>
          </cell>
          <cell r="CY992">
            <v>0</v>
          </cell>
          <cell r="CZ992">
            <v>0</v>
          </cell>
          <cell r="DA992">
            <v>0</v>
          </cell>
          <cell r="DB992">
            <v>0</v>
          </cell>
          <cell r="DC992">
            <v>0</v>
          </cell>
          <cell r="DD992">
            <v>0</v>
          </cell>
          <cell r="DE992">
            <v>0</v>
          </cell>
          <cell r="DF992">
            <v>0</v>
          </cell>
          <cell r="DG992">
            <v>0</v>
          </cell>
          <cell r="DH992">
            <v>0</v>
          </cell>
          <cell r="DI992">
            <v>0</v>
          </cell>
          <cell r="DJ992">
            <v>0</v>
          </cell>
          <cell r="DK992">
            <v>0</v>
          </cell>
          <cell r="DL992">
            <v>0</v>
          </cell>
          <cell r="DM992">
            <v>0</v>
          </cell>
          <cell r="DN992">
            <v>0</v>
          </cell>
          <cell r="DO992">
            <v>0</v>
          </cell>
          <cell r="DP992">
            <v>0</v>
          </cell>
          <cell r="DQ992">
            <v>0</v>
          </cell>
          <cell r="DR992">
            <v>0</v>
          </cell>
          <cell r="DS992">
            <v>0</v>
          </cell>
          <cell r="DT992">
            <v>0</v>
          </cell>
          <cell r="DU992">
            <v>0</v>
          </cell>
          <cell r="DV992">
            <v>0</v>
          </cell>
          <cell r="DW992">
            <v>0</v>
          </cell>
          <cell r="DX992">
            <v>0</v>
          </cell>
          <cell r="DY992">
            <v>0</v>
          </cell>
          <cell r="DZ992">
            <v>0</v>
          </cell>
          <cell r="EA992">
            <v>0</v>
          </cell>
          <cell r="EB992">
            <v>0</v>
          </cell>
          <cell r="EC992">
            <v>0</v>
          </cell>
          <cell r="ED992">
            <v>0</v>
          </cell>
          <cell r="EE992">
            <v>0</v>
          </cell>
        </row>
        <row r="993">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cell r="BZ993">
            <v>0</v>
          </cell>
          <cell r="CA993">
            <v>0</v>
          </cell>
          <cell r="CB993">
            <v>0</v>
          </cell>
          <cell r="CC993">
            <v>0</v>
          </cell>
          <cell r="CD993">
            <v>0</v>
          </cell>
          <cell r="CE993">
            <v>0</v>
          </cell>
          <cell r="CF993">
            <v>0</v>
          </cell>
          <cell r="CG993">
            <v>0</v>
          </cell>
          <cell r="CH993">
            <v>0</v>
          </cell>
          <cell r="CI993">
            <v>0</v>
          </cell>
          <cell r="CJ993">
            <v>0</v>
          </cell>
          <cell r="CK993">
            <v>0</v>
          </cell>
          <cell r="CL993">
            <v>0</v>
          </cell>
          <cell r="CM993">
            <v>0</v>
          </cell>
          <cell r="CN993">
            <v>0</v>
          </cell>
          <cell r="CO993">
            <v>0</v>
          </cell>
          <cell r="CP993">
            <v>0</v>
          </cell>
          <cell r="CQ993">
            <v>0</v>
          </cell>
          <cell r="CR993">
            <v>0</v>
          </cell>
          <cell r="CS993">
            <v>0</v>
          </cell>
          <cell r="CT993">
            <v>0</v>
          </cell>
          <cell r="CU993">
            <v>0</v>
          </cell>
          <cell r="CV993">
            <v>0</v>
          </cell>
          <cell r="CW993">
            <v>0</v>
          </cell>
          <cell r="CX993">
            <v>0</v>
          </cell>
          <cell r="CY993">
            <v>0</v>
          </cell>
          <cell r="CZ993">
            <v>0</v>
          </cell>
          <cell r="DA993">
            <v>0</v>
          </cell>
          <cell r="DB993">
            <v>0</v>
          </cell>
          <cell r="DC993">
            <v>0</v>
          </cell>
          <cell r="DD993">
            <v>0</v>
          </cell>
          <cell r="DE993">
            <v>0</v>
          </cell>
          <cell r="DF993">
            <v>0</v>
          </cell>
          <cell r="DG993">
            <v>0</v>
          </cell>
          <cell r="DH993">
            <v>0</v>
          </cell>
          <cell r="DI993">
            <v>0</v>
          </cell>
          <cell r="DJ993">
            <v>0</v>
          </cell>
          <cell r="DK993">
            <v>0</v>
          </cell>
          <cell r="DL993">
            <v>0</v>
          </cell>
          <cell r="DM993">
            <v>0</v>
          </cell>
          <cell r="DN993">
            <v>0</v>
          </cell>
          <cell r="DO993">
            <v>0</v>
          </cell>
          <cell r="DP993">
            <v>0</v>
          </cell>
          <cell r="DQ993">
            <v>0</v>
          </cell>
          <cell r="DR993">
            <v>0</v>
          </cell>
          <cell r="DS993">
            <v>0</v>
          </cell>
          <cell r="DT993">
            <v>0</v>
          </cell>
          <cell r="DU993">
            <v>0</v>
          </cell>
          <cell r="DV993">
            <v>0</v>
          </cell>
          <cell r="DW993">
            <v>0</v>
          </cell>
          <cell r="DX993">
            <v>0</v>
          </cell>
          <cell r="DY993">
            <v>0</v>
          </cell>
          <cell r="DZ993">
            <v>0</v>
          </cell>
          <cell r="EA993">
            <v>0</v>
          </cell>
          <cell r="EB993">
            <v>0</v>
          </cell>
          <cell r="EC993">
            <v>0</v>
          </cell>
          <cell r="ED993">
            <v>0</v>
          </cell>
          <cell r="EE993">
            <v>0</v>
          </cell>
        </row>
        <row r="994">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cell r="BZ994">
            <v>0</v>
          </cell>
          <cell r="CA994">
            <v>0</v>
          </cell>
          <cell r="CB994">
            <v>0</v>
          </cell>
          <cell r="CC994">
            <v>0</v>
          </cell>
          <cell r="CD994">
            <v>0</v>
          </cell>
          <cell r="CE994">
            <v>0</v>
          </cell>
          <cell r="CF994">
            <v>0</v>
          </cell>
          <cell r="CG994">
            <v>0</v>
          </cell>
          <cell r="CH994">
            <v>0</v>
          </cell>
          <cell r="CI994">
            <v>0</v>
          </cell>
          <cell r="CJ994">
            <v>0</v>
          </cell>
          <cell r="CK994">
            <v>0</v>
          </cell>
          <cell r="CL994">
            <v>0</v>
          </cell>
          <cell r="CM994">
            <v>0</v>
          </cell>
          <cell r="CN994">
            <v>0</v>
          </cell>
          <cell r="CO994">
            <v>0</v>
          </cell>
          <cell r="CP994">
            <v>0</v>
          </cell>
          <cell r="CQ994">
            <v>0</v>
          </cell>
          <cell r="CR994">
            <v>0</v>
          </cell>
          <cell r="CS994">
            <v>0</v>
          </cell>
          <cell r="CT994">
            <v>0</v>
          </cell>
          <cell r="CU994">
            <v>0</v>
          </cell>
          <cell r="CV994">
            <v>0</v>
          </cell>
          <cell r="CW994">
            <v>0</v>
          </cell>
          <cell r="CX994">
            <v>0</v>
          </cell>
          <cell r="CY994">
            <v>0</v>
          </cell>
          <cell r="CZ994">
            <v>0</v>
          </cell>
          <cell r="DA994">
            <v>0</v>
          </cell>
          <cell r="DB994">
            <v>0</v>
          </cell>
          <cell r="DC994">
            <v>0</v>
          </cell>
          <cell r="DD994">
            <v>0</v>
          </cell>
          <cell r="DE994">
            <v>0</v>
          </cell>
          <cell r="DF994">
            <v>0</v>
          </cell>
          <cell r="DG994">
            <v>0</v>
          </cell>
          <cell r="DH994">
            <v>0</v>
          </cell>
          <cell r="DI994">
            <v>0</v>
          </cell>
          <cell r="DJ994">
            <v>0</v>
          </cell>
          <cell r="DK994">
            <v>0</v>
          </cell>
          <cell r="DL994">
            <v>0</v>
          </cell>
          <cell r="DM994">
            <v>0</v>
          </cell>
          <cell r="DN994">
            <v>0</v>
          </cell>
          <cell r="DO994">
            <v>0</v>
          </cell>
          <cell r="DP994">
            <v>0</v>
          </cell>
          <cell r="DQ994">
            <v>0</v>
          </cell>
          <cell r="DR994">
            <v>0</v>
          </cell>
          <cell r="DS994">
            <v>0</v>
          </cell>
          <cell r="DT994">
            <v>0</v>
          </cell>
          <cell r="DU994">
            <v>0</v>
          </cell>
          <cell r="DV994">
            <v>0</v>
          </cell>
          <cell r="DW994">
            <v>0</v>
          </cell>
          <cell r="DX994">
            <v>0</v>
          </cell>
          <cell r="DY994">
            <v>0</v>
          </cell>
          <cell r="DZ994">
            <v>0</v>
          </cell>
          <cell r="EA994">
            <v>0</v>
          </cell>
          <cell r="EB994">
            <v>0</v>
          </cell>
          <cell r="EC994">
            <v>0</v>
          </cell>
          <cell r="ED994">
            <v>0</v>
          </cell>
          <cell r="EE994">
            <v>0</v>
          </cell>
        </row>
        <row r="995">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cell r="BZ995">
            <v>0</v>
          </cell>
          <cell r="CA995">
            <v>0</v>
          </cell>
          <cell r="CB995">
            <v>0</v>
          </cell>
          <cell r="CC995">
            <v>0</v>
          </cell>
          <cell r="CD995">
            <v>0</v>
          </cell>
          <cell r="CE995">
            <v>0</v>
          </cell>
          <cell r="CF995">
            <v>0</v>
          </cell>
          <cell r="CG995">
            <v>0</v>
          </cell>
          <cell r="CH995">
            <v>0</v>
          </cell>
          <cell r="CI995">
            <v>0</v>
          </cell>
          <cell r="CJ995">
            <v>0</v>
          </cell>
          <cell r="CK995">
            <v>0</v>
          </cell>
          <cell r="CL995">
            <v>0</v>
          </cell>
          <cell r="CM995">
            <v>0</v>
          </cell>
          <cell r="CN995">
            <v>0</v>
          </cell>
          <cell r="CO995">
            <v>0</v>
          </cell>
          <cell r="CP995">
            <v>0</v>
          </cell>
          <cell r="CQ995">
            <v>0</v>
          </cell>
          <cell r="CR995">
            <v>0</v>
          </cell>
          <cell r="CS995">
            <v>0</v>
          </cell>
          <cell r="CT995">
            <v>0</v>
          </cell>
          <cell r="CU995">
            <v>0</v>
          </cell>
          <cell r="CV995">
            <v>0</v>
          </cell>
          <cell r="CW995">
            <v>0</v>
          </cell>
          <cell r="CX995">
            <v>0</v>
          </cell>
          <cell r="CY995">
            <v>0</v>
          </cell>
          <cell r="CZ995">
            <v>0</v>
          </cell>
          <cell r="DA995">
            <v>0</v>
          </cell>
          <cell r="DB995">
            <v>0</v>
          </cell>
          <cell r="DC995">
            <v>0</v>
          </cell>
          <cell r="DD995">
            <v>0</v>
          </cell>
          <cell r="DE995">
            <v>0</v>
          </cell>
          <cell r="DF995">
            <v>0</v>
          </cell>
          <cell r="DG995">
            <v>0</v>
          </cell>
          <cell r="DH995">
            <v>0</v>
          </cell>
          <cell r="DI995">
            <v>0</v>
          </cell>
          <cell r="DJ995">
            <v>0</v>
          </cell>
          <cell r="DK995">
            <v>0</v>
          </cell>
          <cell r="DL995">
            <v>0</v>
          </cell>
          <cell r="DM995">
            <v>0</v>
          </cell>
          <cell r="DN995">
            <v>0</v>
          </cell>
          <cell r="DO995">
            <v>0</v>
          </cell>
          <cell r="DP995">
            <v>0</v>
          </cell>
          <cell r="DQ995">
            <v>0</v>
          </cell>
          <cell r="DR995">
            <v>0</v>
          </cell>
          <cell r="DS995">
            <v>0</v>
          </cell>
          <cell r="DT995">
            <v>0</v>
          </cell>
          <cell r="DU995">
            <v>0</v>
          </cell>
          <cell r="DV995">
            <v>0</v>
          </cell>
          <cell r="DW995">
            <v>0</v>
          </cell>
          <cell r="DX995">
            <v>0</v>
          </cell>
          <cell r="DY995">
            <v>0</v>
          </cell>
          <cell r="DZ995">
            <v>0</v>
          </cell>
          <cell r="EA995">
            <v>0</v>
          </cell>
          <cell r="EB995">
            <v>0</v>
          </cell>
          <cell r="EC995">
            <v>0</v>
          </cell>
          <cell r="ED995">
            <v>0</v>
          </cell>
          <cell r="EE995">
            <v>0</v>
          </cell>
        </row>
        <row r="996">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cell r="BZ996">
            <v>0</v>
          </cell>
          <cell r="CA996">
            <v>0</v>
          </cell>
          <cell r="CB996">
            <v>0</v>
          </cell>
          <cell r="CC996">
            <v>0</v>
          </cell>
          <cell r="CD996">
            <v>0</v>
          </cell>
          <cell r="CE996">
            <v>0</v>
          </cell>
          <cell r="CF996">
            <v>0</v>
          </cell>
          <cell r="CG996">
            <v>0</v>
          </cell>
          <cell r="CH996">
            <v>0</v>
          </cell>
          <cell r="CI996">
            <v>0</v>
          </cell>
          <cell r="CJ996">
            <v>0</v>
          </cell>
          <cell r="CK996">
            <v>0</v>
          </cell>
          <cell r="CL996">
            <v>0</v>
          </cell>
          <cell r="CM996">
            <v>0</v>
          </cell>
          <cell r="CN996">
            <v>0</v>
          </cell>
          <cell r="CO996">
            <v>0</v>
          </cell>
          <cell r="CP996">
            <v>0</v>
          </cell>
          <cell r="CQ996">
            <v>0</v>
          </cell>
          <cell r="CR996">
            <v>0</v>
          </cell>
          <cell r="CS996">
            <v>0</v>
          </cell>
          <cell r="CT996">
            <v>0</v>
          </cell>
          <cell r="CU996">
            <v>0</v>
          </cell>
          <cell r="CV996">
            <v>0</v>
          </cell>
          <cell r="CW996">
            <v>0</v>
          </cell>
          <cell r="CX996">
            <v>0</v>
          </cell>
          <cell r="CY996">
            <v>0</v>
          </cell>
          <cell r="CZ996">
            <v>0</v>
          </cell>
          <cell r="DA996">
            <v>0</v>
          </cell>
          <cell r="DB996">
            <v>0</v>
          </cell>
          <cell r="DC996">
            <v>0</v>
          </cell>
          <cell r="DD996">
            <v>0</v>
          </cell>
          <cell r="DE996">
            <v>0</v>
          </cell>
          <cell r="DF996">
            <v>0</v>
          </cell>
          <cell r="DG996">
            <v>0</v>
          </cell>
          <cell r="DH996">
            <v>0</v>
          </cell>
          <cell r="DI996">
            <v>0</v>
          </cell>
          <cell r="DJ996">
            <v>0</v>
          </cell>
          <cell r="DK996">
            <v>0</v>
          </cell>
          <cell r="DL996">
            <v>0</v>
          </cell>
          <cell r="DM996">
            <v>0</v>
          </cell>
          <cell r="DN996">
            <v>0</v>
          </cell>
          <cell r="DO996">
            <v>0</v>
          </cell>
          <cell r="DP996">
            <v>0</v>
          </cell>
          <cell r="DQ996">
            <v>0</v>
          </cell>
          <cell r="DR996">
            <v>0</v>
          </cell>
          <cell r="DS996">
            <v>0</v>
          </cell>
          <cell r="DT996">
            <v>0</v>
          </cell>
          <cell r="DU996">
            <v>0</v>
          </cell>
          <cell r="DV996">
            <v>0</v>
          </cell>
          <cell r="DW996">
            <v>0</v>
          </cell>
          <cell r="DX996">
            <v>0</v>
          </cell>
          <cell r="DY996">
            <v>0</v>
          </cell>
          <cell r="DZ996">
            <v>0</v>
          </cell>
          <cell r="EA996">
            <v>0</v>
          </cell>
          <cell r="EB996">
            <v>0</v>
          </cell>
          <cell r="EC996">
            <v>0</v>
          </cell>
          <cell r="ED996">
            <v>0</v>
          </cell>
        </row>
        <row r="997">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cell r="BZ997">
            <v>0</v>
          </cell>
          <cell r="CA997">
            <v>0</v>
          </cell>
          <cell r="CB997">
            <v>0</v>
          </cell>
          <cell r="CC997">
            <v>0</v>
          </cell>
          <cell r="CD997">
            <v>0</v>
          </cell>
          <cell r="CE997">
            <v>0</v>
          </cell>
          <cell r="CF997">
            <v>0</v>
          </cell>
          <cell r="CG997">
            <v>0</v>
          </cell>
          <cell r="CH997">
            <v>0</v>
          </cell>
          <cell r="CI997">
            <v>0</v>
          </cell>
          <cell r="CJ997">
            <v>0</v>
          </cell>
          <cell r="CK997">
            <v>0</v>
          </cell>
          <cell r="CL997">
            <v>0</v>
          </cell>
          <cell r="CM997">
            <v>0</v>
          </cell>
          <cell r="CN997">
            <v>0</v>
          </cell>
          <cell r="CO997">
            <v>0</v>
          </cell>
          <cell r="CP997">
            <v>0</v>
          </cell>
          <cell r="CQ997">
            <v>0</v>
          </cell>
          <cell r="CR997">
            <v>0</v>
          </cell>
          <cell r="CS997">
            <v>0</v>
          </cell>
          <cell r="CT997">
            <v>0</v>
          </cell>
          <cell r="CU997">
            <v>0</v>
          </cell>
          <cell r="CV997">
            <v>0</v>
          </cell>
          <cell r="CW997">
            <v>0</v>
          </cell>
          <cell r="CX997">
            <v>0</v>
          </cell>
          <cell r="CY997">
            <v>0</v>
          </cell>
          <cell r="CZ997">
            <v>0</v>
          </cell>
          <cell r="DA997">
            <v>0</v>
          </cell>
          <cell r="DB997">
            <v>0</v>
          </cell>
          <cell r="DC997">
            <v>0</v>
          </cell>
          <cell r="DD997">
            <v>0</v>
          </cell>
          <cell r="DE997">
            <v>0</v>
          </cell>
          <cell r="DF997">
            <v>0</v>
          </cell>
          <cell r="DG997">
            <v>0</v>
          </cell>
          <cell r="DH997">
            <v>0</v>
          </cell>
          <cell r="DI997">
            <v>0</v>
          </cell>
          <cell r="DJ997">
            <v>0</v>
          </cell>
          <cell r="DK997">
            <v>0</v>
          </cell>
          <cell r="DL997">
            <v>0</v>
          </cell>
          <cell r="DM997">
            <v>0</v>
          </cell>
          <cell r="DN997">
            <v>0</v>
          </cell>
          <cell r="DO997">
            <v>0</v>
          </cell>
          <cell r="DP997">
            <v>0</v>
          </cell>
          <cell r="DQ997">
            <v>0</v>
          </cell>
          <cell r="DR997">
            <v>0</v>
          </cell>
          <cell r="DS997">
            <v>0</v>
          </cell>
          <cell r="DT997">
            <v>0</v>
          </cell>
          <cell r="DU997">
            <v>0</v>
          </cell>
          <cell r="DV997">
            <v>0</v>
          </cell>
          <cell r="DW997">
            <v>0</v>
          </cell>
          <cell r="DX997">
            <v>0</v>
          </cell>
          <cell r="DY997">
            <v>0</v>
          </cell>
          <cell r="DZ997">
            <v>0</v>
          </cell>
          <cell r="EA997">
            <v>0</v>
          </cell>
          <cell r="EB997">
            <v>0</v>
          </cell>
          <cell r="EC997">
            <v>0</v>
          </cell>
          <cell r="ED997">
            <v>0</v>
          </cell>
        </row>
        <row r="998">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v>0</v>
          </cell>
          <cell r="CJ998">
            <v>0</v>
          </cell>
          <cell r="CK998">
            <v>0</v>
          </cell>
          <cell r="CL998">
            <v>0</v>
          </cell>
          <cell r="CM998">
            <v>0</v>
          </cell>
          <cell r="CN998">
            <v>0</v>
          </cell>
          <cell r="CO998">
            <v>0</v>
          </cell>
          <cell r="CP998">
            <v>0</v>
          </cell>
          <cell r="CQ998">
            <v>0</v>
          </cell>
          <cell r="CR998">
            <v>0</v>
          </cell>
          <cell r="CS998">
            <v>0</v>
          </cell>
          <cell r="CT998">
            <v>0</v>
          </cell>
          <cell r="CU998">
            <v>0</v>
          </cell>
          <cell r="CV998">
            <v>0</v>
          </cell>
          <cell r="CW998">
            <v>0</v>
          </cell>
          <cell r="CX998">
            <v>0</v>
          </cell>
          <cell r="CY998">
            <v>0</v>
          </cell>
          <cell r="CZ998">
            <v>0</v>
          </cell>
          <cell r="DA998">
            <v>0</v>
          </cell>
          <cell r="DB998">
            <v>0</v>
          </cell>
          <cell r="DC998">
            <v>0</v>
          </cell>
          <cell r="DD998">
            <v>0</v>
          </cell>
          <cell r="DE998">
            <v>0</v>
          </cell>
          <cell r="DF998">
            <v>0</v>
          </cell>
          <cell r="DG998">
            <v>0</v>
          </cell>
          <cell r="DH998">
            <v>0</v>
          </cell>
          <cell r="DI998">
            <v>0</v>
          </cell>
          <cell r="DJ998">
            <v>0</v>
          </cell>
          <cell r="DK998">
            <v>0</v>
          </cell>
          <cell r="DL998">
            <v>0</v>
          </cell>
          <cell r="DM998">
            <v>0</v>
          </cell>
          <cell r="DN998">
            <v>0</v>
          </cell>
          <cell r="DO998">
            <v>0</v>
          </cell>
          <cell r="DP998">
            <v>0</v>
          </cell>
          <cell r="DQ998">
            <v>0</v>
          </cell>
          <cell r="DR998">
            <v>0</v>
          </cell>
          <cell r="DS998">
            <v>0</v>
          </cell>
          <cell r="DT998">
            <v>0</v>
          </cell>
          <cell r="DU998">
            <v>0</v>
          </cell>
          <cell r="DV998">
            <v>0</v>
          </cell>
          <cell r="DW998">
            <v>0</v>
          </cell>
          <cell r="DX998">
            <v>0</v>
          </cell>
          <cell r="DY998">
            <v>0</v>
          </cell>
          <cell r="DZ998">
            <v>0</v>
          </cell>
          <cell r="EA998">
            <v>0</v>
          </cell>
          <cell r="EB998">
            <v>0</v>
          </cell>
          <cell r="EC998">
            <v>0</v>
          </cell>
          <cell r="ED998">
            <v>0</v>
          </cell>
        </row>
        <row r="999">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cell r="BZ999">
            <v>0</v>
          </cell>
          <cell r="CA999">
            <v>0</v>
          </cell>
          <cell r="CB999">
            <v>0</v>
          </cell>
          <cell r="CC999">
            <v>0</v>
          </cell>
          <cell r="CD999">
            <v>0</v>
          </cell>
          <cell r="CE999">
            <v>0</v>
          </cell>
          <cell r="CF999">
            <v>0</v>
          </cell>
          <cell r="CG999">
            <v>0</v>
          </cell>
          <cell r="CH999">
            <v>0</v>
          </cell>
          <cell r="CI999">
            <v>0</v>
          </cell>
          <cell r="CJ999">
            <v>0</v>
          </cell>
          <cell r="CK999">
            <v>0</v>
          </cell>
          <cell r="CL999">
            <v>0</v>
          </cell>
          <cell r="CM999">
            <v>0</v>
          </cell>
          <cell r="CN999">
            <v>0</v>
          </cell>
          <cell r="CO999">
            <v>0</v>
          </cell>
          <cell r="CP999">
            <v>0</v>
          </cell>
          <cell r="CQ999">
            <v>0</v>
          </cell>
          <cell r="CR999">
            <v>0</v>
          </cell>
          <cell r="CS999">
            <v>0</v>
          </cell>
          <cell r="CT999">
            <v>0</v>
          </cell>
          <cell r="CU999">
            <v>0</v>
          </cell>
          <cell r="CV999">
            <v>0</v>
          </cell>
          <cell r="CW999">
            <v>0</v>
          </cell>
          <cell r="CX999">
            <v>0</v>
          </cell>
          <cell r="CY999">
            <v>0</v>
          </cell>
          <cell r="CZ999">
            <v>0</v>
          </cell>
          <cell r="DA999">
            <v>0</v>
          </cell>
          <cell r="DB999">
            <v>0</v>
          </cell>
          <cell r="DC999">
            <v>0</v>
          </cell>
          <cell r="DD999">
            <v>0</v>
          </cell>
          <cell r="DE999">
            <v>0</v>
          </cell>
          <cell r="DF999">
            <v>0</v>
          </cell>
          <cell r="DG999">
            <v>0</v>
          </cell>
          <cell r="DH999">
            <v>0</v>
          </cell>
          <cell r="DI999">
            <v>0</v>
          </cell>
          <cell r="DJ999">
            <v>0</v>
          </cell>
          <cell r="DK999">
            <v>0</v>
          </cell>
          <cell r="DL999">
            <v>0</v>
          </cell>
          <cell r="DM999">
            <v>0</v>
          </cell>
          <cell r="DN999">
            <v>0</v>
          </cell>
          <cell r="DO999">
            <v>0</v>
          </cell>
          <cell r="DP999">
            <v>0</v>
          </cell>
          <cell r="DQ999">
            <v>0</v>
          </cell>
          <cell r="DR999">
            <v>0</v>
          </cell>
          <cell r="DS999">
            <v>0</v>
          </cell>
          <cell r="DT999">
            <v>0</v>
          </cell>
          <cell r="DU999">
            <v>0</v>
          </cell>
          <cell r="DV999">
            <v>0</v>
          </cell>
          <cell r="DW999">
            <v>0</v>
          </cell>
          <cell r="DX999">
            <v>0</v>
          </cell>
          <cell r="DY999">
            <v>0</v>
          </cell>
          <cell r="DZ999">
            <v>0</v>
          </cell>
          <cell r="EA999">
            <v>0</v>
          </cell>
          <cell r="EB999">
            <v>0</v>
          </cell>
          <cell r="EC999">
            <v>0</v>
          </cell>
          <cell r="ED999">
            <v>0</v>
          </cell>
          <cell r="EE999">
            <v>0</v>
          </cell>
        </row>
        <row r="1000">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cell r="BZ1000">
            <v>0</v>
          </cell>
          <cell r="CA1000">
            <v>0</v>
          </cell>
          <cell r="CB1000">
            <v>0</v>
          </cell>
          <cell r="CC1000">
            <v>0</v>
          </cell>
          <cell r="CD1000">
            <v>0</v>
          </cell>
          <cell r="CE1000">
            <v>0</v>
          </cell>
          <cell r="CF1000">
            <v>0</v>
          </cell>
          <cell r="CG1000">
            <v>0</v>
          </cell>
          <cell r="CH1000">
            <v>0</v>
          </cell>
          <cell r="CI1000">
            <v>0</v>
          </cell>
          <cell r="CJ1000">
            <v>0</v>
          </cell>
          <cell r="CK1000">
            <v>0</v>
          </cell>
          <cell r="CL1000">
            <v>0</v>
          </cell>
          <cell r="CM1000">
            <v>0</v>
          </cell>
          <cell r="CN1000">
            <v>0</v>
          </cell>
          <cell r="CO1000">
            <v>0</v>
          </cell>
          <cell r="CP1000">
            <v>0</v>
          </cell>
          <cell r="CQ1000">
            <v>0</v>
          </cell>
          <cell r="CR1000">
            <v>0</v>
          </cell>
          <cell r="CS1000">
            <v>0</v>
          </cell>
          <cell r="CT1000">
            <v>0</v>
          </cell>
          <cell r="CU1000">
            <v>0</v>
          </cell>
          <cell r="CV1000">
            <v>0</v>
          </cell>
          <cell r="CW1000">
            <v>0</v>
          </cell>
          <cell r="CX1000">
            <v>0</v>
          </cell>
          <cell r="CY1000">
            <v>0</v>
          </cell>
          <cell r="CZ1000">
            <v>0</v>
          </cell>
          <cell r="DA1000">
            <v>0</v>
          </cell>
          <cell r="DB1000">
            <v>0</v>
          </cell>
          <cell r="DC1000">
            <v>0</v>
          </cell>
          <cell r="DD1000">
            <v>0</v>
          </cell>
          <cell r="DE1000">
            <v>0</v>
          </cell>
          <cell r="DF1000">
            <v>0</v>
          </cell>
          <cell r="DG1000">
            <v>0</v>
          </cell>
          <cell r="DH1000">
            <v>0</v>
          </cell>
          <cell r="DI1000">
            <v>0</v>
          </cell>
          <cell r="DJ1000">
            <v>0</v>
          </cell>
          <cell r="DK1000">
            <v>0</v>
          </cell>
          <cell r="DL1000">
            <v>0</v>
          </cell>
          <cell r="DM1000">
            <v>0</v>
          </cell>
          <cell r="DN1000">
            <v>0</v>
          </cell>
          <cell r="DO1000">
            <v>0</v>
          </cell>
          <cell r="DP1000">
            <v>0</v>
          </cell>
          <cell r="DQ1000">
            <v>0</v>
          </cell>
          <cell r="DR1000">
            <v>0</v>
          </cell>
          <cell r="DS1000">
            <v>0</v>
          </cell>
          <cell r="DT1000">
            <v>0</v>
          </cell>
          <cell r="DU1000">
            <v>0</v>
          </cell>
          <cell r="DV1000">
            <v>0</v>
          </cell>
          <cell r="DW1000">
            <v>0</v>
          </cell>
          <cell r="DX1000">
            <v>0</v>
          </cell>
          <cell r="DY1000">
            <v>0</v>
          </cell>
          <cell r="DZ1000">
            <v>0</v>
          </cell>
          <cell r="EA1000">
            <v>0</v>
          </cell>
          <cell r="EB1000">
            <v>0</v>
          </cell>
          <cell r="EC1000">
            <v>0</v>
          </cell>
          <cell r="ED1000">
            <v>0</v>
          </cell>
          <cell r="EE1000">
            <v>0</v>
          </cell>
        </row>
        <row r="1001">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cell r="BZ1001">
            <v>0</v>
          </cell>
          <cell r="CA1001">
            <v>0</v>
          </cell>
          <cell r="CB1001">
            <v>0</v>
          </cell>
          <cell r="CC1001">
            <v>0</v>
          </cell>
          <cell r="CD1001">
            <v>0</v>
          </cell>
          <cell r="CE1001">
            <v>0</v>
          </cell>
          <cell r="CF1001">
            <v>0</v>
          </cell>
          <cell r="CG1001">
            <v>0</v>
          </cell>
          <cell r="CH1001">
            <v>0</v>
          </cell>
          <cell r="CI1001">
            <v>0</v>
          </cell>
          <cell r="CJ1001">
            <v>0</v>
          </cell>
          <cell r="CK1001">
            <v>0</v>
          </cell>
          <cell r="CL1001">
            <v>0</v>
          </cell>
          <cell r="CM1001">
            <v>0</v>
          </cell>
          <cell r="CN1001">
            <v>0</v>
          </cell>
          <cell r="CO1001">
            <v>0</v>
          </cell>
          <cell r="CP1001">
            <v>0</v>
          </cell>
          <cell r="CQ1001">
            <v>0</v>
          </cell>
          <cell r="CR1001">
            <v>0</v>
          </cell>
          <cell r="CS1001">
            <v>0</v>
          </cell>
          <cell r="CT1001">
            <v>0</v>
          </cell>
          <cell r="CU1001">
            <v>0</v>
          </cell>
          <cell r="CV1001">
            <v>0</v>
          </cell>
          <cell r="CW1001">
            <v>0</v>
          </cell>
          <cell r="CX1001">
            <v>0</v>
          </cell>
          <cell r="CY1001">
            <v>0</v>
          </cell>
          <cell r="CZ1001">
            <v>0</v>
          </cell>
          <cell r="DA1001">
            <v>0</v>
          </cell>
          <cell r="DB1001">
            <v>0</v>
          </cell>
          <cell r="DC1001">
            <v>0</v>
          </cell>
          <cell r="DD1001">
            <v>0</v>
          </cell>
          <cell r="DE1001">
            <v>0</v>
          </cell>
          <cell r="DF1001">
            <v>0</v>
          </cell>
          <cell r="DG1001">
            <v>0</v>
          </cell>
          <cell r="DH1001">
            <v>0</v>
          </cell>
          <cell r="DI1001">
            <v>0</v>
          </cell>
          <cell r="DJ1001">
            <v>0</v>
          </cell>
          <cell r="DK1001">
            <v>0</v>
          </cell>
          <cell r="DL1001">
            <v>0</v>
          </cell>
          <cell r="DM1001">
            <v>0</v>
          </cell>
          <cell r="DN1001">
            <v>0</v>
          </cell>
          <cell r="DO1001">
            <v>0</v>
          </cell>
          <cell r="DP1001">
            <v>0</v>
          </cell>
          <cell r="DQ1001">
            <v>0</v>
          </cell>
          <cell r="DR1001">
            <v>0</v>
          </cell>
          <cell r="DS1001">
            <v>0</v>
          </cell>
          <cell r="DT1001">
            <v>0</v>
          </cell>
          <cell r="DU1001">
            <v>0</v>
          </cell>
          <cell r="DV1001">
            <v>0</v>
          </cell>
          <cell r="DW1001">
            <v>0</v>
          </cell>
          <cell r="DX1001">
            <v>0</v>
          </cell>
          <cell r="DY1001">
            <v>0</v>
          </cell>
          <cell r="DZ1001">
            <v>0</v>
          </cell>
          <cell r="EA1001">
            <v>0</v>
          </cell>
          <cell r="EB1001">
            <v>0</v>
          </cell>
          <cell r="EC1001">
            <v>0</v>
          </cell>
          <cell r="ED1001">
            <v>0</v>
          </cell>
          <cell r="EE1001">
            <v>0</v>
          </cell>
        </row>
        <row r="1002">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0</v>
          </cell>
          <cell r="CL1002">
            <v>0</v>
          </cell>
          <cell r="CM1002">
            <v>0</v>
          </cell>
          <cell r="CN1002">
            <v>0</v>
          </cell>
          <cell r="CO1002">
            <v>0</v>
          </cell>
          <cell r="CP1002">
            <v>0</v>
          </cell>
          <cell r="CQ1002">
            <v>0</v>
          </cell>
          <cell r="CR1002">
            <v>0</v>
          </cell>
          <cell r="CS1002">
            <v>0</v>
          </cell>
          <cell r="CT1002">
            <v>0</v>
          </cell>
          <cell r="CU1002">
            <v>0</v>
          </cell>
          <cell r="CV1002">
            <v>0</v>
          </cell>
          <cell r="CW1002">
            <v>0</v>
          </cell>
          <cell r="CX1002">
            <v>0</v>
          </cell>
          <cell r="CY1002">
            <v>0</v>
          </cell>
          <cell r="CZ1002">
            <v>0</v>
          </cell>
          <cell r="DA1002">
            <v>0</v>
          </cell>
          <cell r="DB1002">
            <v>0</v>
          </cell>
          <cell r="DC1002">
            <v>0</v>
          </cell>
          <cell r="DD1002">
            <v>0</v>
          </cell>
          <cell r="DE1002">
            <v>0</v>
          </cell>
          <cell r="DF1002">
            <v>0</v>
          </cell>
          <cell r="DG1002">
            <v>0</v>
          </cell>
          <cell r="DH1002">
            <v>0</v>
          </cell>
          <cell r="DI1002">
            <v>0</v>
          </cell>
          <cell r="DJ1002">
            <v>0</v>
          </cell>
          <cell r="DK1002">
            <v>0</v>
          </cell>
          <cell r="DL1002">
            <v>0</v>
          </cell>
          <cell r="DM1002">
            <v>0</v>
          </cell>
          <cell r="DN1002">
            <v>0</v>
          </cell>
          <cell r="DO1002">
            <v>0</v>
          </cell>
          <cell r="DP1002">
            <v>0</v>
          </cell>
          <cell r="DQ1002">
            <v>0</v>
          </cell>
          <cell r="DR1002">
            <v>0</v>
          </cell>
          <cell r="DS1002">
            <v>0</v>
          </cell>
          <cell r="DT1002">
            <v>0</v>
          </cell>
          <cell r="DU1002">
            <v>0</v>
          </cell>
          <cell r="DV1002">
            <v>0</v>
          </cell>
          <cell r="DW1002">
            <v>0</v>
          </cell>
          <cell r="DX1002">
            <v>0</v>
          </cell>
          <cell r="DY1002">
            <v>0</v>
          </cell>
          <cell r="DZ1002">
            <v>0</v>
          </cell>
          <cell r="EA1002">
            <v>0</v>
          </cell>
          <cell r="EB1002">
            <v>0</v>
          </cell>
          <cell r="EC1002">
            <v>0</v>
          </cell>
          <cell r="ED1002">
            <v>0</v>
          </cell>
          <cell r="EE1002">
            <v>0</v>
          </cell>
        </row>
        <row r="1003">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cell r="BZ1003">
            <v>0</v>
          </cell>
          <cell r="CA1003">
            <v>0</v>
          </cell>
          <cell r="CB1003">
            <v>0</v>
          </cell>
          <cell r="CC1003">
            <v>0</v>
          </cell>
          <cell r="CD1003">
            <v>0</v>
          </cell>
          <cell r="CE1003">
            <v>0</v>
          </cell>
          <cell r="CF1003">
            <v>0</v>
          </cell>
          <cell r="CG1003">
            <v>0</v>
          </cell>
          <cell r="CH1003">
            <v>0</v>
          </cell>
          <cell r="CI1003">
            <v>0</v>
          </cell>
          <cell r="CJ1003">
            <v>0</v>
          </cell>
          <cell r="CK1003">
            <v>0</v>
          </cell>
          <cell r="CL1003">
            <v>0</v>
          </cell>
          <cell r="CM1003">
            <v>0</v>
          </cell>
          <cell r="CN1003">
            <v>0</v>
          </cell>
          <cell r="CO1003">
            <v>0</v>
          </cell>
          <cell r="CP1003">
            <v>0</v>
          </cell>
          <cell r="CQ1003">
            <v>0</v>
          </cell>
          <cell r="CR1003">
            <v>0</v>
          </cell>
          <cell r="CS1003">
            <v>0</v>
          </cell>
          <cell r="CT1003">
            <v>0</v>
          </cell>
          <cell r="CU1003">
            <v>0</v>
          </cell>
          <cell r="CV1003">
            <v>0</v>
          </cell>
          <cell r="CW1003">
            <v>0</v>
          </cell>
          <cell r="CX1003">
            <v>0</v>
          </cell>
          <cell r="CY1003">
            <v>0</v>
          </cell>
          <cell r="CZ1003">
            <v>0</v>
          </cell>
          <cell r="DA1003">
            <v>0</v>
          </cell>
          <cell r="DB1003">
            <v>0</v>
          </cell>
          <cell r="DC1003">
            <v>0</v>
          </cell>
          <cell r="DD1003">
            <v>0</v>
          </cell>
          <cell r="DE1003">
            <v>0</v>
          </cell>
          <cell r="DF1003">
            <v>0</v>
          </cell>
          <cell r="DG1003">
            <v>0</v>
          </cell>
          <cell r="DH1003">
            <v>0</v>
          </cell>
          <cell r="DI1003">
            <v>0</v>
          </cell>
          <cell r="DJ1003">
            <v>0</v>
          </cell>
          <cell r="DK1003">
            <v>0</v>
          </cell>
          <cell r="DL1003">
            <v>0</v>
          </cell>
          <cell r="DM1003">
            <v>0</v>
          </cell>
          <cell r="DN1003">
            <v>0</v>
          </cell>
          <cell r="DO1003">
            <v>0</v>
          </cell>
          <cell r="DP1003">
            <v>0</v>
          </cell>
          <cell r="DQ1003">
            <v>0</v>
          </cell>
          <cell r="DR1003">
            <v>0</v>
          </cell>
          <cell r="DS1003">
            <v>0</v>
          </cell>
          <cell r="DT1003">
            <v>0</v>
          </cell>
          <cell r="DU1003">
            <v>0</v>
          </cell>
          <cell r="DV1003">
            <v>0</v>
          </cell>
          <cell r="DW1003">
            <v>0</v>
          </cell>
          <cell r="DX1003">
            <v>0</v>
          </cell>
          <cell r="DY1003">
            <v>0</v>
          </cell>
          <cell r="DZ1003">
            <v>0</v>
          </cell>
          <cell r="EA1003">
            <v>0</v>
          </cell>
          <cell r="EB1003">
            <v>0</v>
          </cell>
          <cell r="EC1003">
            <v>0</v>
          </cell>
          <cell r="ED1003">
            <v>0</v>
          </cell>
          <cell r="EE1003">
            <v>0</v>
          </cell>
        </row>
        <row r="1004">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cell r="BZ1004">
            <v>0</v>
          </cell>
          <cell r="CA1004">
            <v>0</v>
          </cell>
          <cell r="CB1004">
            <v>0</v>
          </cell>
          <cell r="CC1004">
            <v>0</v>
          </cell>
          <cell r="CD1004">
            <v>0</v>
          </cell>
          <cell r="CE1004">
            <v>0</v>
          </cell>
          <cell r="CF1004">
            <v>0</v>
          </cell>
          <cell r="CG1004">
            <v>0</v>
          </cell>
          <cell r="CH1004">
            <v>0</v>
          </cell>
          <cell r="CI1004">
            <v>0</v>
          </cell>
          <cell r="CJ1004">
            <v>0</v>
          </cell>
          <cell r="CK1004">
            <v>0</v>
          </cell>
          <cell r="CL1004">
            <v>0</v>
          </cell>
          <cell r="CM1004">
            <v>0</v>
          </cell>
          <cell r="CN1004">
            <v>0</v>
          </cell>
          <cell r="CO1004">
            <v>0</v>
          </cell>
          <cell r="CP1004">
            <v>0</v>
          </cell>
          <cell r="CQ1004">
            <v>0</v>
          </cell>
          <cell r="CR1004">
            <v>0</v>
          </cell>
          <cell r="CS1004">
            <v>0</v>
          </cell>
          <cell r="CT1004">
            <v>0</v>
          </cell>
          <cell r="CU1004">
            <v>0</v>
          </cell>
          <cell r="CV1004">
            <v>0</v>
          </cell>
          <cell r="CW1004">
            <v>0</v>
          </cell>
          <cell r="CX1004">
            <v>0</v>
          </cell>
          <cell r="CY1004">
            <v>0</v>
          </cell>
          <cell r="CZ1004">
            <v>0</v>
          </cell>
          <cell r="DA1004">
            <v>0</v>
          </cell>
          <cell r="DB1004">
            <v>0</v>
          </cell>
          <cell r="DC1004">
            <v>0</v>
          </cell>
          <cell r="DD1004">
            <v>0</v>
          </cell>
          <cell r="DE1004">
            <v>0</v>
          </cell>
          <cell r="DF1004">
            <v>0</v>
          </cell>
          <cell r="DG1004">
            <v>0</v>
          </cell>
          <cell r="DH1004">
            <v>0</v>
          </cell>
          <cell r="DI1004">
            <v>0</v>
          </cell>
          <cell r="DJ1004">
            <v>0</v>
          </cell>
          <cell r="DK1004">
            <v>0</v>
          </cell>
          <cell r="DL1004">
            <v>0</v>
          </cell>
          <cell r="DM1004">
            <v>0</v>
          </cell>
          <cell r="DN1004">
            <v>0</v>
          </cell>
          <cell r="DO1004">
            <v>0</v>
          </cell>
          <cell r="DP1004">
            <v>0</v>
          </cell>
          <cell r="DQ1004">
            <v>0</v>
          </cell>
          <cell r="DR1004">
            <v>0</v>
          </cell>
          <cell r="DS1004">
            <v>0</v>
          </cell>
          <cell r="DT1004">
            <v>0</v>
          </cell>
          <cell r="DU1004">
            <v>0</v>
          </cell>
          <cell r="DV1004">
            <v>0</v>
          </cell>
          <cell r="DW1004">
            <v>0</v>
          </cell>
          <cell r="DX1004">
            <v>0</v>
          </cell>
          <cell r="DY1004">
            <v>0</v>
          </cell>
          <cell r="DZ1004">
            <v>0</v>
          </cell>
          <cell r="EA1004">
            <v>0</v>
          </cell>
          <cell r="EB1004">
            <v>0</v>
          </cell>
          <cell r="EC1004">
            <v>0</v>
          </cell>
          <cell r="ED1004">
            <v>0</v>
          </cell>
          <cell r="EE1004">
            <v>0</v>
          </cell>
        </row>
        <row r="1005">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0</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0</v>
          </cell>
          <cell r="BZ1005">
            <v>0</v>
          </cell>
          <cell r="CA1005">
            <v>0</v>
          </cell>
          <cell r="CB1005">
            <v>0</v>
          </cell>
          <cell r="CC1005">
            <v>0</v>
          </cell>
          <cell r="CD1005">
            <v>0</v>
          </cell>
          <cell r="CE1005">
            <v>0</v>
          </cell>
          <cell r="CF1005">
            <v>0</v>
          </cell>
          <cell r="CG1005">
            <v>0</v>
          </cell>
          <cell r="CH1005">
            <v>0</v>
          </cell>
          <cell r="CI1005">
            <v>0</v>
          </cell>
          <cell r="CJ1005">
            <v>0</v>
          </cell>
          <cell r="CK1005">
            <v>0</v>
          </cell>
          <cell r="CL1005">
            <v>0</v>
          </cell>
          <cell r="CM1005">
            <v>0</v>
          </cell>
          <cell r="CN1005">
            <v>0</v>
          </cell>
          <cell r="CO1005">
            <v>0</v>
          </cell>
          <cell r="CP1005">
            <v>0</v>
          </cell>
          <cell r="CQ1005">
            <v>0</v>
          </cell>
          <cell r="CR1005">
            <v>0</v>
          </cell>
          <cell r="CS1005">
            <v>0</v>
          </cell>
          <cell r="CT1005">
            <v>0</v>
          </cell>
          <cell r="CU1005">
            <v>0</v>
          </cell>
          <cell r="CV1005">
            <v>0</v>
          </cell>
          <cell r="CW1005">
            <v>0</v>
          </cell>
          <cell r="CX1005">
            <v>0</v>
          </cell>
          <cell r="CY1005">
            <v>0</v>
          </cell>
          <cell r="CZ1005">
            <v>0</v>
          </cell>
          <cell r="DA1005">
            <v>0</v>
          </cell>
          <cell r="DB1005">
            <v>0</v>
          </cell>
          <cell r="DC1005">
            <v>0</v>
          </cell>
          <cell r="DD1005">
            <v>0</v>
          </cell>
          <cell r="DE1005">
            <v>0</v>
          </cell>
          <cell r="DF1005">
            <v>0</v>
          </cell>
          <cell r="DG1005">
            <v>0</v>
          </cell>
          <cell r="DH1005">
            <v>0</v>
          </cell>
          <cell r="DI1005">
            <v>0</v>
          </cell>
          <cell r="DJ1005">
            <v>0</v>
          </cell>
          <cell r="DK1005">
            <v>0</v>
          </cell>
          <cell r="DL1005">
            <v>0</v>
          </cell>
          <cell r="DM1005">
            <v>0</v>
          </cell>
          <cell r="DN1005">
            <v>0</v>
          </cell>
          <cell r="DO1005">
            <v>0</v>
          </cell>
          <cell r="DP1005">
            <v>0</v>
          </cell>
          <cell r="DQ1005">
            <v>0</v>
          </cell>
          <cell r="DR1005">
            <v>0</v>
          </cell>
          <cell r="DS1005">
            <v>0</v>
          </cell>
          <cell r="DT1005">
            <v>0</v>
          </cell>
          <cell r="DU1005">
            <v>0</v>
          </cell>
          <cell r="DV1005">
            <v>0</v>
          </cell>
          <cell r="DW1005">
            <v>0</v>
          </cell>
          <cell r="DX1005">
            <v>0</v>
          </cell>
          <cell r="DY1005">
            <v>0</v>
          </cell>
          <cell r="DZ1005">
            <v>0</v>
          </cell>
          <cell r="EA1005">
            <v>0</v>
          </cell>
          <cell r="EB1005">
            <v>0</v>
          </cell>
          <cell r="EC1005">
            <v>0</v>
          </cell>
          <cell r="ED1005">
            <v>0</v>
          </cell>
          <cell r="EE1005">
            <v>0</v>
          </cell>
        </row>
        <row r="1006">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cell r="BZ1006">
            <v>0</v>
          </cell>
          <cell r="CA1006">
            <v>0</v>
          </cell>
          <cell r="CB1006">
            <v>0</v>
          </cell>
          <cell r="CC1006">
            <v>0</v>
          </cell>
          <cell r="CD1006">
            <v>0</v>
          </cell>
          <cell r="CE1006">
            <v>0</v>
          </cell>
          <cell r="CF1006">
            <v>0</v>
          </cell>
          <cell r="CG1006">
            <v>0</v>
          </cell>
          <cell r="CH1006">
            <v>0</v>
          </cell>
          <cell r="CI1006">
            <v>0</v>
          </cell>
          <cell r="CJ1006">
            <v>0</v>
          </cell>
          <cell r="CK1006">
            <v>0</v>
          </cell>
          <cell r="CL1006">
            <v>0</v>
          </cell>
          <cell r="CM1006">
            <v>0</v>
          </cell>
          <cell r="CN1006">
            <v>0</v>
          </cell>
          <cell r="CO1006">
            <v>0</v>
          </cell>
          <cell r="CP1006">
            <v>0</v>
          </cell>
          <cell r="CQ1006">
            <v>0</v>
          </cell>
          <cell r="CR1006">
            <v>0</v>
          </cell>
          <cell r="CS1006">
            <v>0</v>
          </cell>
          <cell r="CT1006">
            <v>0</v>
          </cell>
          <cell r="CU1006">
            <v>0</v>
          </cell>
          <cell r="CV1006">
            <v>0</v>
          </cell>
          <cell r="CW1006">
            <v>0</v>
          </cell>
          <cell r="CX1006">
            <v>0</v>
          </cell>
          <cell r="CY1006">
            <v>0</v>
          </cell>
          <cell r="CZ1006">
            <v>0</v>
          </cell>
          <cell r="DA1006">
            <v>0</v>
          </cell>
          <cell r="DB1006">
            <v>0</v>
          </cell>
          <cell r="DC1006">
            <v>0</v>
          </cell>
          <cell r="DD1006">
            <v>0</v>
          </cell>
          <cell r="DE1006">
            <v>0</v>
          </cell>
          <cell r="DF1006">
            <v>0</v>
          </cell>
          <cell r="DG1006">
            <v>0</v>
          </cell>
          <cell r="DH1006">
            <v>0</v>
          </cell>
          <cell r="DI1006">
            <v>0</v>
          </cell>
          <cell r="DJ1006">
            <v>0</v>
          </cell>
          <cell r="DK1006">
            <v>0</v>
          </cell>
          <cell r="DL1006">
            <v>0</v>
          </cell>
          <cell r="DM1006">
            <v>0</v>
          </cell>
          <cell r="DN1006">
            <v>0</v>
          </cell>
          <cell r="DO1006">
            <v>0</v>
          </cell>
          <cell r="DP1006">
            <v>0</v>
          </cell>
          <cell r="DQ1006">
            <v>0</v>
          </cell>
          <cell r="DR1006">
            <v>0</v>
          </cell>
          <cell r="DS1006">
            <v>0</v>
          </cell>
          <cell r="DT1006">
            <v>0</v>
          </cell>
          <cell r="DU1006">
            <v>0</v>
          </cell>
          <cell r="DV1006">
            <v>0</v>
          </cell>
          <cell r="DW1006">
            <v>0</v>
          </cell>
          <cell r="DX1006">
            <v>0</v>
          </cell>
          <cell r="DY1006">
            <v>0</v>
          </cell>
          <cell r="DZ1006">
            <v>0</v>
          </cell>
          <cell r="EA1006">
            <v>0</v>
          </cell>
          <cell r="EB1006">
            <v>0</v>
          </cell>
          <cell r="EC1006">
            <v>0</v>
          </cell>
          <cell r="ED1006">
            <v>0</v>
          </cell>
          <cell r="EE1006">
            <v>0</v>
          </cell>
        </row>
        <row r="1007">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cell r="BZ1007">
            <v>0</v>
          </cell>
          <cell r="CA1007">
            <v>0</v>
          </cell>
          <cell r="CB1007">
            <v>0</v>
          </cell>
          <cell r="CC1007">
            <v>0</v>
          </cell>
          <cell r="CD1007">
            <v>0</v>
          </cell>
          <cell r="CE1007">
            <v>0</v>
          </cell>
          <cell r="CF1007">
            <v>0</v>
          </cell>
          <cell r="CG1007">
            <v>0</v>
          </cell>
          <cell r="CH1007">
            <v>0</v>
          </cell>
          <cell r="CI1007">
            <v>0</v>
          </cell>
          <cell r="CJ1007">
            <v>0</v>
          </cell>
          <cell r="CK1007">
            <v>0</v>
          </cell>
          <cell r="CL1007">
            <v>0</v>
          </cell>
          <cell r="CM1007">
            <v>0</v>
          </cell>
          <cell r="CN1007">
            <v>0</v>
          </cell>
          <cell r="CO1007">
            <v>0</v>
          </cell>
          <cell r="CP1007">
            <v>0</v>
          </cell>
          <cell r="CQ1007">
            <v>0</v>
          </cell>
          <cell r="CR1007">
            <v>0</v>
          </cell>
          <cell r="CS1007">
            <v>0</v>
          </cell>
          <cell r="CT1007">
            <v>0</v>
          </cell>
          <cell r="CU1007">
            <v>0</v>
          </cell>
          <cell r="CV1007">
            <v>0</v>
          </cell>
          <cell r="CW1007">
            <v>0</v>
          </cell>
          <cell r="CX1007">
            <v>0</v>
          </cell>
          <cell r="CY1007">
            <v>0</v>
          </cell>
          <cell r="CZ1007">
            <v>0</v>
          </cell>
          <cell r="DA1007">
            <v>0</v>
          </cell>
          <cell r="DB1007">
            <v>0</v>
          </cell>
          <cell r="DC1007">
            <v>0</v>
          </cell>
          <cell r="DD1007">
            <v>0</v>
          </cell>
          <cell r="DE1007">
            <v>0</v>
          </cell>
          <cell r="DF1007">
            <v>0</v>
          </cell>
          <cell r="DG1007">
            <v>0</v>
          </cell>
          <cell r="DH1007">
            <v>0</v>
          </cell>
          <cell r="DI1007">
            <v>0</v>
          </cell>
          <cell r="DJ1007">
            <v>0</v>
          </cell>
          <cell r="DK1007">
            <v>0</v>
          </cell>
          <cell r="DL1007">
            <v>0</v>
          </cell>
          <cell r="DM1007">
            <v>0</v>
          </cell>
          <cell r="DN1007">
            <v>0</v>
          </cell>
          <cell r="DO1007">
            <v>0</v>
          </cell>
          <cell r="DP1007">
            <v>0</v>
          </cell>
          <cell r="DQ1007">
            <v>0</v>
          </cell>
          <cell r="DR1007">
            <v>0</v>
          </cell>
          <cell r="DS1007">
            <v>0</v>
          </cell>
          <cell r="DT1007">
            <v>0</v>
          </cell>
          <cell r="DU1007">
            <v>0</v>
          </cell>
          <cell r="DV1007">
            <v>0</v>
          </cell>
          <cell r="DW1007">
            <v>0</v>
          </cell>
          <cell r="DX1007">
            <v>0</v>
          </cell>
          <cell r="DY1007">
            <v>0</v>
          </cell>
          <cell r="DZ1007">
            <v>0</v>
          </cell>
          <cell r="EA1007">
            <v>0</v>
          </cell>
          <cell r="EB1007">
            <v>0</v>
          </cell>
          <cell r="EC1007">
            <v>0</v>
          </cell>
          <cell r="ED1007">
            <v>0</v>
          </cell>
        </row>
        <row r="1008">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I1008">
            <v>0</v>
          </cell>
          <cell r="CJ1008">
            <v>0</v>
          </cell>
          <cell r="CK1008">
            <v>0</v>
          </cell>
          <cell r="CL1008">
            <v>0</v>
          </cell>
          <cell r="CM1008">
            <v>0</v>
          </cell>
          <cell r="CN1008">
            <v>0</v>
          </cell>
          <cell r="CO1008">
            <v>0</v>
          </cell>
          <cell r="CP1008">
            <v>0</v>
          </cell>
          <cell r="CQ1008">
            <v>0</v>
          </cell>
          <cell r="CR1008">
            <v>0</v>
          </cell>
          <cell r="CS1008">
            <v>0</v>
          </cell>
          <cell r="CT1008">
            <v>0</v>
          </cell>
          <cell r="CU1008">
            <v>0</v>
          </cell>
          <cell r="CV1008">
            <v>0</v>
          </cell>
          <cell r="CW1008">
            <v>0</v>
          </cell>
          <cell r="CX1008">
            <v>0</v>
          </cell>
          <cell r="CY1008">
            <v>0</v>
          </cell>
          <cell r="CZ1008">
            <v>0</v>
          </cell>
          <cell r="DA1008">
            <v>0</v>
          </cell>
          <cell r="DB1008">
            <v>0</v>
          </cell>
          <cell r="DC1008">
            <v>0</v>
          </cell>
          <cell r="DD1008">
            <v>0</v>
          </cell>
          <cell r="DE1008">
            <v>0</v>
          </cell>
          <cell r="DF1008">
            <v>0</v>
          </cell>
          <cell r="DG1008">
            <v>0</v>
          </cell>
          <cell r="DH1008">
            <v>0</v>
          </cell>
          <cell r="DI1008">
            <v>0</v>
          </cell>
          <cell r="DJ1008">
            <v>0</v>
          </cell>
          <cell r="DK1008">
            <v>0</v>
          </cell>
          <cell r="DL1008">
            <v>0</v>
          </cell>
          <cell r="DM1008">
            <v>0</v>
          </cell>
          <cell r="DN1008">
            <v>0</v>
          </cell>
          <cell r="DO1008">
            <v>0</v>
          </cell>
          <cell r="DP1008">
            <v>0</v>
          </cell>
          <cell r="DQ1008">
            <v>0</v>
          </cell>
          <cell r="DR1008">
            <v>0</v>
          </cell>
          <cell r="DS1008">
            <v>0</v>
          </cell>
          <cell r="DT1008">
            <v>0</v>
          </cell>
          <cell r="DU1008">
            <v>0</v>
          </cell>
          <cell r="DV1008">
            <v>0</v>
          </cell>
          <cell r="DW1008">
            <v>0</v>
          </cell>
          <cell r="DX1008">
            <v>0</v>
          </cell>
          <cell r="DY1008">
            <v>0</v>
          </cell>
          <cell r="DZ1008">
            <v>0</v>
          </cell>
          <cell r="EA1008">
            <v>0</v>
          </cell>
          <cell r="EB1008">
            <v>0</v>
          </cell>
          <cell r="EC1008">
            <v>0</v>
          </cell>
          <cell r="ED1008">
            <v>0</v>
          </cell>
        </row>
        <row r="1009">
          <cell r="F1009">
            <v>0</v>
          </cell>
          <cell r="G1009">
            <v>0.01</v>
          </cell>
          <cell r="H1009">
            <v>0.01</v>
          </cell>
          <cell r="I1009">
            <v>-0.02</v>
          </cell>
          <cell r="J1009">
            <v>0.01</v>
          </cell>
          <cell r="K1009">
            <v>0.02</v>
          </cell>
          <cell r="L1009">
            <v>0</v>
          </cell>
          <cell r="M1009">
            <v>0.01</v>
          </cell>
          <cell r="N1009">
            <v>0.03</v>
          </cell>
          <cell r="O1009">
            <v>0</v>
          </cell>
          <cell r="P1009">
            <v>0</v>
          </cell>
          <cell r="Q1009">
            <v>0</v>
          </cell>
          <cell r="R1009">
            <v>0</v>
          </cell>
          <cell r="S1009">
            <v>0</v>
          </cell>
          <cell r="T1009">
            <v>-0.01</v>
          </cell>
          <cell r="U1009">
            <v>-0.03</v>
          </cell>
          <cell r="V1009">
            <v>0</v>
          </cell>
          <cell r="W1009">
            <v>0.01</v>
          </cell>
          <cell r="X1009">
            <v>0.01</v>
          </cell>
          <cell r="Y1009">
            <v>0.01</v>
          </cell>
          <cell r="Z1009">
            <v>0.01</v>
          </cell>
          <cell r="AA1009">
            <v>0.02</v>
          </cell>
          <cell r="AB1009">
            <v>0</v>
          </cell>
          <cell r="AC1009">
            <v>0</v>
          </cell>
          <cell r="AD1009">
            <v>0</v>
          </cell>
          <cell r="AE1009">
            <v>0</v>
          </cell>
          <cell r="AF1009">
            <v>-0.01</v>
          </cell>
          <cell r="AG1009">
            <v>-0.02</v>
          </cell>
          <cell r="AH1009">
            <v>-0.01</v>
          </cell>
          <cell r="AI1009">
            <v>0</v>
          </cell>
          <cell r="AJ1009">
            <v>0</v>
          </cell>
          <cell r="AK1009">
            <v>0.02</v>
          </cell>
          <cell r="AL1009">
            <v>0.03</v>
          </cell>
          <cell r="AM1009">
            <v>0</v>
          </cell>
          <cell r="AN1009">
            <v>0.01</v>
          </cell>
          <cell r="AO1009">
            <v>0</v>
          </cell>
          <cell r="AP1009">
            <v>0.01</v>
          </cell>
          <cell r="AQ1009">
            <v>-0.01</v>
          </cell>
          <cell r="AR1009">
            <v>0.01</v>
          </cell>
          <cell r="AS1009">
            <v>-0.01</v>
          </cell>
          <cell r="AT1009">
            <v>0</v>
          </cell>
          <cell r="AU1009">
            <v>-0.01</v>
          </cell>
          <cell r="AV1009">
            <v>-0.02</v>
          </cell>
          <cell r="AW1009">
            <v>0</v>
          </cell>
          <cell r="AX1009">
            <v>0.02</v>
          </cell>
          <cell r="AY1009">
            <v>0.02</v>
          </cell>
          <cell r="AZ1009">
            <v>0.01</v>
          </cell>
          <cell r="BA1009">
            <v>0.02</v>
          </cell>
          <cell r="BB1009">
            <v>0</v>
          </cell>
          <cell r="BC1009">
            <v>0.03</v>
          </cell>
          <cell r="BD1009">
            <v>0</v>
          </cell>
          <cell r="BE1009">
            <v>0</v>
          </cell>
          <cell r="BF1009">
            <v>-0.02</v>
          </cell>
          <cell r="BG1009">
            <v>-0.01</v>
          </cell>
          <cell r="BH1009">
            <v>0</v>
          </cell>
          <cell r="BI1009">
            <v>-0.04</v>
          </cell>
          <cell r="BJ1009">
            <v>0</v>
          </cell>
          <cell r="BK1009">
            <v>0.02</v>
          </cell>
          <cell r="BL1009">
            <v>0.04</v>
          </cell>
          <cell r="BM1009">
            <v>0</v>
          </cell>
          <cell r="BN1009">
            <v>0.02</v>
          </cell>
          <cell r="BO1009">
            <v>0</v>
          </cell>
          <cell r="BP1009">
            <v>-0.02</v>
          </cell>
          <cell r="BQ1009">
            <v>-0.01</v>
          </cell>
          <cell r="BR1009">
            <v>0</v>
          </cell>
          <cell r="BS1009">
            <v>-0.02</v>
          </cell>
          <cell r="BT1009">
            <v>-0.01</v>
          </cell>
          <cell r="BU1009">
            <v>-0.01</v>
          </cell>
          <cell r="BV1009">
            <v>-0.04</v>
          </cell>
          <cell r="BW1009">
            <v>0</v>
          </cell>
          <cell r="BX1009">
            <v>0.04</v>
          </cell>
          <cell r="BY1009">
            <v>0.03</v>
          </cell>
          <cell r="BZ1009">
            <v>0</v>
          </cell>
          <cell r="CA1009">
            <v>0.03</v>
          </cell>
          <cell r="CB1009">
            <v>0</v>
          </cell>
          <cell r="CC1009">
            <v>0.03</v>
          </cell>
          <cell r="CD1009">
            <v>-0.01</v>
          </cell>
          <cell r="CE1009">
            <v>0</v>
          </cell>
          <cell r="CF1009">
            <v>-0.01</v>
          </cell>
          <cell r="CG1009">
            <v>-0.01</v>
          </cell>
          <cell r="CH1009">
            <v>-0.01</v>
          </cell>
          <cell r="CI1009">
            <v>-0.04</v>
          </cell>
          <cell r="CJ1009">
            <v>0.01</v>
          </cell>
          <cell r="CK1009">
            <v>0.03</v>
          </cell>
          <cell r="CL1009">
            <v>0.01</v>
          </cell>
          <cell r="CM1009">
            <v>0</v>
          </cell>
          <cell r="CN1009">
            <v>0.01</v>
          </cell>
          <cell r="CO1009">
            <v>0</v>
          </cell>
          <cell r="CP1009">
            <v>0.03</v>
          </cell>
          <cell r="CQ1009">
            <v>-0.01</v>
          </cell>
          <cell r="CR1009">
            <v>0</v>
          </cell>
          <cell r="CS1009">
            <v>-0.01</v>
          </cell>
          <cell r="CT1009">
            <v>-0.01</v>
          </cell>
          <cell r="CU1009">
            <v>-0.01</v>
          </cell>
          <cell r="CV1009">
            <v>-0.02</v>
          </cell>
          <cell r="CW1009">
            <v>0</v>
          </cell>
          <cell r="CX1009">
            <v>0.02</v>
          </cell>
          <cell r="CY1009">
            <v>0.04</v>
          </cell>
          <cell r="CZ1009">
            <v>0.01</v>
          </cell>
          <cell r="DA1009">
            <v>0.01</v>
          </cell>
          <cell r="DB1009">
            <v>0</v>
          </cell>
          <cell r="DC1009">
            <v>0</v>
          </cell>
          <cell r="DD1009">
            <v>-0.01</v>
          </cell>
          <cell r="DE1009">
            <v>0.01</v>
          </cell>
          <cell r="DF1009">
            <v>-0.01</v>
          </cell>
          <cell r="DG1009">
            <v>-0.01</v>
          </cell>
          <cell r="DH1009">
            <v>0.04</v>
          </cell>
          <cell r="DI1009">
            <v>-0.01</v>
          </cell>
          <cell r="DJ1009">
            <v>0</v>
          </cell>
          <cell r="DK1009">
            <v>0.04</v>
          </cell>
          <cell r="DL1009">
            <v>0.02</v>
          </cell>
          <cell r="DM1009">
            <v>0.01</v>
          </cell>
          <cell r="DN1009">
            <v>0.01</v>
          </cell>
          <cell r="DO1009">
            <v>0</v>
          </cell>
          <cell r="DP1009">
            <v>0.01</v>
          </cell>
          <cell r="DQ1009">
            <v>0</v>
          </cell>
          <cell r="DR1009">
            <v>0</v>
          </cell>
          <cell r="DS1009">
            <v>0</v>
          </cell>
          <cell r="DT1009">
            <v>-0.01</v>
          </cell>
          <cell r="DU1009">
            <v>0</v>
          </cell>
          <cell r="DV1009">
            <v>0</v>
          </cell>
          <cell r="DW1009">
            <v>0</v>
          </cell>
          <cell r="DX1009">
            <v>0.01</v>
          </cell>
          <cell r="DY1009">
            <v>0.01</v>
          </cell>
          <cell r="DZ1009">
            <v>0</v>
          </cell>
          <cell r="EA1009">
            <v>0.01</v>
          </cell>
          <cell r="EB1009">
            <v>0</v>
          </cell>
          <cell r="EC1009">
            <v>-0.01</v>
          </cell>
          <cell r="ED1009">
            <v>-0.01</v>
          </cell>
          <cell r="EE1009">
            <v>0</v>
          </cell>
        </row>
        <row r="1010">
          <cell r="F1010">
            <v>0</v>
          </cell>
          <cell r="G1010">
            <v>-0.02</v>
          </cell>
          <cell r="H1010">
            <v>-0.02</v>
          </cell>
          <cell r="I1010">
            <v>0</v>
          </cell>
          <cell r="J1010">
            <v>0.01</v>
          </cell>
          <cell r="K1010">
            <v>0.02</v>
          </cell>
          <cell r="L1010">
            <v>0.01</v>
          </cell>
          <cell r="M1010">
            <v>0.18</v>
          </cell>
          <cell r="N1010">
            <v>0.03</v>
          </cell>
          <cell r="O1010">
            <v>0</v>
          </cell>
          <cell r="P1010">
            <v>0.01</v>
          </cell>
          <cell r="Q1010">
            <v>0</v>
          </cell>
          <cell r="R1010">
            <v>0.01</v>
          </cell>
          <cell r="S1010">
            <v>0</v>
          </cell>
          <cell r="T1010">
            <v>-0.01</v>
          </cell>
          <cell r="U1010">
            <v>0</v>
          </cell>
          <cell r="V1010">
            <v>0</v>
          </cell>
          <cell r="W1010">
            <v>0.01</v>
          </cell>
          <cell r="X1010">
            <v>0.01</v>
          </cell>
          <cell r="Y1010">
            <v>0.05</v>
          </cell>
          <cell r="Z1010">
            <v>0.14000000000000001</v>
          </cell>
          <cell r="AA1010">
            <v>0.02</v>
          </cell>
          <cell r="AB1010">
            <v>0.01</v>
          </cell>
          <cell r="AC1010">
            <v>0.01</v>
          </cell>
          <cell r="AD1010">
            <v>-0.02</v>
          </cell>
          <cell r="AE1010">
            <v>0.01</v>
          </cell>
          <cell r="AF1010">
            <v>0.01</v>
          </cell>
          <cell r="AG1010">
            <v>0</v>
          </cell>
          <cell r="AH1010">
            <v>0</v>
          </cell>
          <cell r="AI1010">
            <v>0</v>
          </cell>
          <cell r="AJ1010">
            <v>0.01</v>
          </cell>
          <cell r="AK1010">
            <v>0.02</v>
          </cell>
          <cell r="AL1010">
            <v>0.03</v>
          </cell>
          <cell r="AM1010">
            <v>0.05</v>
          </cell>
          <cell r="AN1010">
            <v>0.03</v>
          </cell>
          <cell r="AO1010">
            <v>0.01</v>
          </cell>
          <cell r="AP1010">
            <v>0</v>
          </cell>
          <cell r="AQ1010">
            <v>-0.01</v>
          </cell>
          <cell r="AR1010">
            <v>0.02</v>
          </cell>
          <cell r="AS1010">
            <v>0</v>
          </cell>
          <cell r="AT1010">
            <v>0</v>
          </cell>
          <cell r="AU1010">
            <v>0</v>
          </cell>
          <cell r="AV1010">
            <v>0</v>
          </cell>
          <cell r="AW1010">
            <v>0.01</v>
          </cell>
          <cell r="AX1010">
            <v>0.03</v>
          </cell>
          <cell r="AY1010">
            <v>0.03</v>
          </cell>
          <cell r="AZ1010">
            <v>0.09</v>
          </cell>
          <cell r="BA1010">
            <v>0.03</v>
          </cell>
          <cell r="BB1010">
            <v>0.01</v>
          </cell>
          <cell r="BC1010">
            <v>0.01</v>
          </cell>
          <cell r="BD1010">
            <v>0.01</v>
          </cell>
          <cell r="BE1010">
            <v>0.01</v>
          </cell>
          <cell r="BF1010">
            <v>0</v>
          </cell>
          <cell r="BG1010">
            <v>0</v>
          </cell>
          <cell r="BH1010">
            <v>0</v>
          </cell>
          <cell r="BI1010">
            <v>0.01</v>
          </cell>
          <cell r="BJ1010">
            <v>0.01</v>
          </cell>
          <cell r="BK1010">
            <v>0</v>
          </cell>
          <cell r="BL1010">
            <v>0.05</v>
          </cell>
          <cell r="BM1010">
            <v>0.03</v>
          </cell>
          <cell r="BN1010">
            <v>0.03</v>
          </cell>
          <cell r="BO1010">
            <v>0.01</v>
          </cell>
          <cell r="BP1010">
            <v>0</v>
          </cell>
          <cell r="BQ1010">
            <v>0.01</v>
          </cell>
          <cell r="BR1010">
            <v>0</v>
          </cell>
          <cell r="BS1010">
            <v>-0.01</v>
          </cell>
          <cell r="BT1010">
            <v>0</v>
          </cell>
          <cell r="BU1010">
            <v>0</v>
          </cell>
          <cell r="BV1010">
            <v>0.01</v>
          </cell>
          <cell r="BW1010">
            <v>0.01</v>
          </cell>
          <cell r="BX1010">
            <v>0.03</v>
          </cell>
          <cell r="BY1010">
            <v>0.03</v>
          </cell>
          <cell r="BZ1010">
            <v>0.04</v>
          </cell>
          <cell r="CA1010">
            <v>0.05</v>
          </cell>
          <cell r="CB1010">
            <v>0.01</v>
          </cell>
          <cell r="CC1010">
            <v>0</v>
          </cell>
          <cell r="CD1010">
            <v>0</v>
          </cell>
          <cell r="CE1010">
            <v>0.01</v>
          </cell>
          <cell r="CF1010">
            <v>0</v>
          </cell>
          <cell r="CG1010">
            <v>0</v>
          </cell>
          <cell r="CH1010">
            <v>0</v>
          </cell>
          <cell r="CI1010">
            <v>0.01</v>
          </cell>
          <cell r="CJ1010">
            <v>0.01</v>
          </cell>
          <cell r="CK1010">
            <v>0.04</v>
          </cell>
          <cell r="CL1010">
            <v>0.02</v>
          </cell>
          <cell r="CM1010">
            <v>0.09</v>
          </cell>
          <cell r="CN1010">
            <v>0.03</v>
          </cell>
          <cell r="CO1010">
            <v>0.01</v>
          </cell>
          <cell r="CP1010">
            <v>0</v>
          </cell>
          <cell r="CQ1010">
            <v>-0.01</v>
          </cell>
          <cell r="CR1010">
            <v>0.01</v>
          </cell>
          <cell r="CS1010">
            <v>-0.01</v>
          </cell>
          <cell r="CT1010">
            <v>0</v>
          </cell>
          <cell r="CU1010">
            <v>0</v>
          </cell>
          <cell r="CV1010">
            <v>0.01</v>
          </cell>
          <cell r="CW1010">
            <v>0.01</v>
          </cell>
          <cell r="CX1010">
            <v>0.04</v>
          </cell>
          <cell r="CY1010">
            <v>7.0000000000000007E-2</v>
          </cell>
          <cell r="CZ1010">
            <v>0.04</v>
          </cell>
          <cell r="DA1010">
            <v>0.05</v>
          </cell>
          <cell r="DB1010">
            <v>0.01</v>
          </cell>
          <cell r="DC1010">
            <v>0</v>
          </cell>
          <cell r="DD1010">
            <v>0</v>
          </cell>
          <cell r="DE1010">
            <v>0.01</v>
          </cell>
          <cell r="DF1010">
            <v>-0.01</v>
          </cell>
          <cell r="DG1010">
            <v>0</v>
          </cell>
          <cell r="DH1010">
            <v>-0.01</v>
          </cell>
          <cell r="DI1010">
            <v>0</v>
          </cell>
          <cell r="DJ1010">
            <v>0.01</v>
          </cell>
          <cell r="DK1010">
            <v>0.03</v>
          </cell>
          <cell r="DL1010">
            <v>0.04</v>
          </cell>
          <cell r="DM1010">
            <v>0.02</v>
          </cell>
          <cell r="DN1010">
            <v>0.03</v>
          </cell>
          <cell r="DO1010">
            <v>0</v>
          </cell>
          <cell r="DP1010">
            <v>0</v>
          </cell>
          <cell r="DQ1010">
            <v>0</v>
          </cell>
          <cell r="DR1010">
            <v>0</v>
          </cell>
          <cell r="DS1010">
            <v>0</v>
          </cell>
          <cell r="DT1010">
            <v>0</v>
          </cell>
          <cell r="DU1010">
            <v>0</v>
          </cell>
          <cell r="DV1010">
            <v>0</v>
          </cell>
          <cell r="DW1010">
            <v>0.01</v>
          </cell>
          <cell r="DX1010">
            <v>0.02</v>
          </cell>
          <cell r="DY1010">
            <v>0.03</v>
          </cell>
          <cell r="DZ1010">
            <v>0.03</v>
          </cell>
          <cell r="EA1010">
            <v>0.01</v>
          </cell>
          <cell r="EB1010">
            <v>0</v>
          </cell>
          <cell r="EC1010">
            <v>0</v>
          </cell>
          <cell r="ED1010">
            <v>0</v>
          </cell>
          <cell r="EE1010">
            <v>0</v>
          </cell>
        </row>
        <row r="1011">
          <cell r="F1011">
            <v>0</v>
          </cell>
          <cell r="G1011">
            <v>0</v>
          </cell>
          <cell r="H1011">
            <v>-0.01</v>
          </cell>
          <cell r="I1011">
            <v>0</v>
          </cell>
          <cell r="J1011">
            <v>0</v>
          </cell>
          <cell r="K1011">
            <v>0</v>
          </cell>
          <cell r="L1011">
            <v>7.0000000000000007E-2</v>
          </cell>
          <cell r="M1011">
            <v>0.02</v>
          </cell>
          <cell r="N1011">
            <v>0</v>
          </cell>
          <cell r="O1011">
            <v>0.01</v>
          </cell>
          <cell r="P1011">
            <v>-0.01</v>
          </cell>
          <cell r="Q1011">
            <v>0</v>
          </cell>
          <cell r="R1011">
            <v>0.01</v>
          </cell>
          <cell r="S1011">
            <v>0</v>
          </cell>
          <cell r="T1011">
            <v>0</v>
          </cell>
          <cell r="U1011">
            <v>-0.01</v>
          </cell>
          <cell r="V1011">
            <v>0</v>
          </cell>
          <cell r="W1011">
            <v>0</v>
          </cell>
          <cell r="X1011">
            <v>0</v>
          </cell>
          <cell r="Y1011">
            <v>0.04</v>
          </cell>
          <cell r="Z1011">
            <v>0.04</v>
          </cell>
          <cell r="AA1011">
            <v>0</v>
          </cell>
          <cell r="AB1011">
            <v>0</v>
          </cell>
          <cell r="AC1011">
            <v>-0.01</v>
          </cell>
          <cell r="AD1011">
            <v>0.01</v>
          </cell>
          <cell r="AE1011">
            <v>0.01</v>
          </cell>
          <cell r="AF1011">
            <v>-0.01</v>
          </cell>
          <cell r="AG1011">
            <v>0</v>
          </cell>
          <cell r="AH1011">
            <v>-0.01</v>
          </cell>
          <cell r="AI1011">
            <v>0</v>
          </cell>
          <cell r="AJ1011">
            <v>0</v>
          </cell>
          <cell r="AK1011">
            <v>0</v>
          </cell>
          <cell r="AL1011">
            <v>0.05</v>
          </cell>
          <cell r="AM1011">
            <v>0.04</v>
          </cell>
          <cell r="AN1011">
            <v>0</v>
          </cell>
          <cell r="AO1011">
            <v>0</v>
          </cell>
          <cell r="AP1011">
            <v>0</v>
          </cell>
          <cell r="AQ1011">
            <v>0.01</v>
          </cell>
          <cell r="AR1011">
            <v>0.01</v>
          </cell>
          <cell r="AS1011">
            <v>0</v>
          </cell>
          <cell r="AT1011">
            <v>0</v>
          </cell>
          <cell r="AU1011">
            <v>0</v>
          </cell>
          <cell r="AV1011">
            <v>0</v>
          </cell>
          <cell r="AW1011">
            <v>0</v>
          </cell>
          <cell r="AX1011">
            <v>0</v>
          </cell>
          <cell r="AY1011">
            <v>0.04</v>
          </cell>
          <cell r="AZ1011">
            <v>0.03</v>
          </cell>
          <cell r="BA1011">
            <v>0.01</v>
          </cell>
          <cell r="BB1011">
            <v>0</v>
          </cell>
          <cell r="BC1011">
            <v>0</v>
          </cell>
          <cell r="BD1011">
            <v>0.01</v>
          </cell>
          <cell r="BE1011">
            <v>0.01</v>
          </cell>
          <cell r="BF1011">
            <v>0</v>
          </cell>
          <cell r="BG1011">
            <v>0</v>
          </cell>
          <cell r="BH1011">
            <v>0</v>
          </cell>
          <cell r="BI1011">
            <v>0</v>
          </cell>
          <cell r="BJ1011">
            <v>0.01</v>
          </cell>
          <cell r="BK1011">
            <v>0</v>
          </cell>
          <cell r="BL1011">
            <v>0.05</v>
          </cell>
          <cell r="BM1011">
            <v>0.03</v>
          </cell>
          <cell r="BN1011">
            <v>0.01</v>
          </cell>
          <cell r="BO1011">
            <v>0</v>
          </cell>
          <cell r="BP1011">
            <v>0</v>
          </cell>
          <cell r="BQ1011">
            <v>0.01</v>
          </cell>
          <cell r="BR1011">
            <v>0.01</v>
          </cell>
          <cell r="BS1011">
            <v>0</v>
          </cell>
          <cell r="BT1011">
            <v>0</v>
          </cell>
          <cell r="BU1011">
            <v>-0.01</v>
          </cell>
          <cell r="BV1011">
            <v>0</v>
          </cell>
          <cell r="BW1011">
            <v>0.01</v>
          </cell>
          <cell r="BX1011">
            <v>0</v>
          </cell>
          <cell r="BY1011">
            <v>0.05</v>
          </cell>
          <cell r="BZ1011">
            <v>0.04</v>
          </cell>
          <cell r="CA1011">
            <v>0.01</v>
          </cell>
          <cell r="CB1011">
            <v>0</v>
          </cell>
          <cell r="CC1011">
            <v>0</v>
          </cell>
          <cell r="CD1011">
            <v>0.01</v>
          </cell>
          <cell r="CE1011">
            <v>0.01</v>
          </cell>
          <cell r="CF1011">
            <v>0</v>
          </cell>
          <cell r="CG1011">
            <v>0</v>
          </cell>
          <cell r="CH1011">
            <v>-0.01</v>
          </cell>
          <cell r="CI1011">
            <v>-0.01</v>
          </cell>
          <cell r="CJ1011">
            <v>0.01</v>
          </cell>
          <cell r="CK1011">
            <v>0.01</v>
          </cell>
          <cell r="CL1011">
            <v>0.06</v>
          </cell>
          <cell r="CM1011">
            <v>0.03</v>
          </cell>
          <cell r="CN1011">
            <v>0.01</v>
          </cell>
          <cell r="CO1011">
            <v>0</v>
          </cell>
          <cell r="CP1011">
            <v>0</v>
          </cell>
          <cell r="CQ1011">
            <v>0</v>
          </cell>
          <cell r="CR1011">
            <v>0.01</v>
          </cell>
          <cell r="CS1011">
            <v>0</v>
          </cell>
          <cell r="CT1011">
            <v>0</v>
          </cell>
          <cell r="CU1011">
            <v>-0.01</v>
          </cell>
          <cell r="CV1011">
            <v>0</v>
          </cell>
          <cell r="CW1011">
            <v>0</v>
          </cell>
          <cell r="CX1011">
            <v>0.01</v>
          </cell>
          <cell r="CY1011">
            <v>0.05</v>
          </cell>
          <cell r="CZ1011">
            <v>0.04</v>
          </cell>
          <cell r="DA1011">
            <v>0.01</v>
          </cell>
          <cell r="DB1011">
            <v>0</v>
          </cell>
          <cell r="DC1011">
            <v>0</v>
          </cell>
          <cell r="DD1011">
            <v>0</v>
          </cell>
          <cell r="DE1011">
            <v>0.01</v>
          </cell>
          <cell r="DF1011">
            <v>0</v>
          </cell>
          <cell r="DG1011">
            <v>0</v>
          </cell>
          <cell r="DH1011">
            <v>0</v>
          </cell>
          <cell r="DI1011">
            <v>0</v>
          </cell>
          <cell r="DJ1011">
            <v>0.01</v>
          </cell>
          <cell r="DK1011">
            <v>0.01</v>
          </cell>
          <cell r="DL1011">
            <v>0.05</v>
          </cell>
          <cell r="DM1011">
            <v>0.02</v>
          </cell>
          <cell r="DN1011">
            <v>0.01</v>
          </cell>
          <cell r="DO1011">
            <v>0</v>
          </cell>
          <cell r="DP1011">
            <v>0</v>
          </cell>
          <cell r="DQ1011">
            <v>0.01</v>
          </cell>
          <cell r="DR1011">
            <v>0</v>
          </cell>
          <cell r="DS1011">
            <v>0</v>
          </cell>
          <cell r="DT1011">
            <v>0</v>
          </cell>
          <cell r="DU1011">
            <v>0</v>
          </cell>
          <cell r="DV1011">
            <v>0</v>
          </cell>
          <cell r="DW1011">
            <v>0.01</v>
          </cell>
          <cell r="DX1011">
            <v>0.01</v>
          </cell>
          <cell r="DY1011">
            <v>0.01</v>
          </cell>
          <cell r="DZ1011">
            <v>0.01</v>
          </cell>
          <cell r="EA1011">
            <v>0.01</v>
          </cell>
          <cell r="EB1011">
            <v>0</v>
          </cell>
          <cell r="EC1011">
            <v>0.01</v>
          </cell>
          <cell r="ED1011">
            <v>0</v>
          </cell>
          <cell r="EE1011">
            <v>0</v>
          </cell>
        </row>
        <row r="1012">
          <cell r="F1012">
            <v>0</v>
          </cell>
          <cell r="G1012">
            <v>0</v>
          </cell>
          <cell r="H1012">
            <v>-0.01</v>
          </cell>
          <cell r="I1012">
            <v>0</v>
          </cell>
          <cell r="J1012">
            <v>0.01</v>
          </cell>
          <cell r="K1012">
            <v>0.04</v>
          </cell>
          <cell r="L1012">
            <v>0</v>
          </cell>
          <cell r="M1012">
            <v>0</v>
          </cell>
          <cell r="N1012">
            <v>0.02</v>
          </cell>
          <cell r="O1012">
            <v>0.02</v>
          </cell>
          <cell r="P1012">
            <v>-0.04</v>
          </cell>
          <cell r="Q1012">
            <v>-0.01</v>
          </cell>
          <cell r="R1012">
            <v>0.01</v>
          </cell>
          <cell r="S1012">
            <v>0</v>
          </cell>
          <cell r="T1012">
            <v>0.01</v>
          </cell>
          <cell r="U1012">
            <v>0</v>
          </cell>
          <cell r="V1012">
            <v>0</v>
          </cell>
          <cell r="W1012">
            <v>0</v>
          </cell>
          <cell r="X1012">
            <v>0.02</v>
          </cell>
          <cell r="Y1012">
            <v>-0.03</v>
          </cell>
          <cell r="Z1012">
            <v>0.05</v>
          </cell>
          <cell r="AA1012">
            <v>0.01</v>
          </cell>
          <cell r="AB1012">
            <v>0.02</v>
          </cell>
          <cell r="AC1012">
            <v>-0.01</v>
          </cell>
          <cell r="AD1012">
            <v>0</v>
          </cell>
          <cell r="AE1012">
            <v>0.01</v>
          </cell>
          <cell r="AF1012">
            <v>-0.01</v>
          </cell>
          <cell r="AG1012">
            <v>0</v>
          </cell>
          <cell r="AH1012">
            <v>0</v>
          </cell>
          <cell r="AI1012">
            <v>0</v>
          </cell>
          <cell r="AJ1012">
            <v>0</v>
          </cell>
          <cell r="AK1012">
            <v>0.03</v>
          </cell>
          <cell r="AL1012">
            <v>0.04</v>
          </cell>
          <cell r="AM1012">
            <v>0.13</v>
          </cell>
          <cell r="AN1012">
            <v>0.01</v>
          </cell>
          <cell r="AO1012">
            <v>0.01</v>
          </cell>
          <cell r="AP1012">
            <v>-0.01</v>
          </cell>
          <cell r="AQ1012">
            <v>0</v>
          </cell>
          <cell r="AR1012">
            <v>0</v>
          </cell>
          <cell r="AS1012">
            <v>-0.01</v>
          </cell>
          <cell r="AT1012">
            <v>0</v>
          </cell>
          <cell r="AU1012">
            <v>0</v>
          </cell>
          <cell r="AV1012">
            <v>0</v>
          </cell>
          <cell r="AW1012">
            <v>0.01</v>
          </cell>
          <cell r="AX1012">
            <v>0.02</v>
          </cell>
          <cell r="AY1012">
            <v>0.12</v>
          </cell>
          <cell r="AZ1012">
            <v>-0.27</v>
          </cell>
          <cell r="BA1012">
            <v>0.02</v>
          </cell>
          <cell r="BB1012">
            <v>0</v>
          </cell>
          <cell r="BC1012">
            <v>0</v>
          </cell>
          <cell r="BD1012">
            <v>0</v>
          </cell>
          <cell r="BE1012">
            <v>0.01</v>
          </cell>
          <cell r="BF1012">
            <v>-0.01</v>
          </cell>
          <cell r="BG1012">
            <v>0</v>
          </cell>
          <cell r="BH1012">
            <v>0</v>
          </cell>
          <cell r="BI1012">
            <v>0.01</v>
          </cell>
          <cell r="BJ1012">
            <v>0</v>
          </cell>
          <cell r="BK1012">
            <v>0.02</v>
          </cell>
          <cell r="BL1012">
            <v>7.0000000000000007E-2</v>
          </cell>
          <cell r="BM1012">
            <v>-0.01</v>
          </cell>
          <cell r="BN1012">
            <v>0.02</v>
          </cell>
          <cell r="BO1012">
            <v>0.01</v>
          </cell>
          <cell r="BP1012">
            <v>-0.01</v>
          </cell>
          <cell r="BQ1012">
            <v>-0.01</v>
          </cell>
          <cell r="BR1012">
            <v>0.01</v>
          </cell>
          <cell r="BS1012">
            <v>0</v>
          </cell>
          <cell r="BT1012">
            <v>-0.01</v>
          </cell>
          <cell r="BU1012">
            <v>0</v>
          </cell>
          <cell r="BV1012">
            <v>0.01</v>
          </cell>
          <cell r="BW1012">
            <v>0.01</v>
          </cell>
          <cell r="BX1012">
            <v>0.03</v>
          </cell>
          <cell r="BY1012">
            <v>0.02</v>
          </cell>
          <cell r="BZ1012">
            <v>0.19</v>
          </cell>
          <cell r="CA1012">
            <v>0.02</v>
          </cell>
          <cell r="CB1012">
            <v>0.01</v>
          </cell>
          <cell r="CC1012">
            <v>-0.01</v>
          </cell>
          <cell r="CD1012">
            <v>0</v>
          </cell>
          <cell r="CE1012">
            <v>0</v>
          </cell>
          <cell r="CF1012">
            <v>0</v>
          </cell>
          <cell r="CG1012">
            <v>0</v>
          </cell>
          <cell r="CH1012">
            <v>0</v>
          </cell>
          <cell r="CI1012">
            <v>0</v>
          </cell>
          <cell r="CJ1012">
            <v>0.01</v>
          </cell>
          <cell r="CK1012">
            <v>0.03</v>
          </cell>
          <cell r="CL1012">
            <v>0.04</v>
          </cell>
          <cell r="CM1012">
            <v>-0.06</v>
          </cell>
          <cell r="CN1012">
            <v>0.03</v>
          </cell>
          <cell r="CO1012">
            <v>0.01</v>
          </cell>
          <cell r="CP1012">
            <v>-0.01</v>
          </cell>
          <cell r="CQ1012">
            <v>0</v>
          </cell>
          <cell r="CR1012">
            <v>0</v>
          </cell>
          <cell r="CS1012">
            <v>-0.01</v>
          </cell>
          <cell r="CT1012">
            <v>-0.01</v>
          </cell>
          <cell r="CU1012">
            <v>0</v>
          </cell>
          <cell r="CV1012">
            <v>0</v>
          </cell>
          <cell r="CW1012">
            <v>0</v>
          </cell>
          <cell r="CX1012">
            <v>0.03</v>
          </cell>
          <cell r="CY1012">
            <v>-0.05</v>
          </cell>
          <cell r="CZ1012">
            <v>0.03</v>
          </cell>
          <cell r="DA1012">
            <v>0.01</v>
          </cell>
          <cell r="DB1012">
            <v>0.01</v>
          </cell>
          <cell r="DC1012">
            <v>-0.01</v>
          </cell>
          <cell r="DD1012">
            <v>0</v>
          </cell>
          <cell r="DE1012">
            <v>0</v>
          </cell>
          <cell r="DF1012">
            <v>-0.01</v>
          </cell>
          <cell r="DG1012">
            <v>-0.01</v>
          </cell>
          <cell r="DH1012">
            <v>0.01</v>
          </cell>
          <cell r="DI1012">
            <v>0</v>
          </cell>
          <cell r="DJ1012">
            <v>0.01</v>
          </cell>
          <cell r="DK1012">
            <v>0.02</v>
          </cell>
          <cell r="DL1012">
            <v>-0.06</v>
          </cell>
          <cell r="DM1012">
            <v>0.08</v>
          </cell>
          <cell r="DN1012">
            <v>0.02</v>
          </cell>
          <cell r="DO1012">
            <v>0.01</v>
          </cell>
          <cell r="DP1012">
            <v>0</v>
          </cell>
          <cell r="DQ1012">
            <v>0</v>
          </cell>
          <cell r="DR1012">
            <v>0</v>
          </cell>
          <cell r="DS1012">
            <v>0</v>
          </cell>
          <cell r="DT1012">
            <v>0</v>
          </cell>
          <cell r="DU1012">
            <v>0</v>
          </cell>
          <cell r="DV1012">
            <v>0</v>
          </cell>
          <cell r="DW1012">
            <v>0</v>
          </cell>
          <cell r="DX1012">
            <v>0.01</v>
          </cell>
          <cell r="DY1012">
            <v>0.03</v>
          </cell>
          <cell r="DZ1012">
            <v>0.05</v>
          </cell>
          <cell r="EA1012">
            <v>0</v>
          </cell>
          <cell r="EB1012">
            <v>0</v>
          </cell>
          <cell r="EC1012">
            <v>0</v>
          </cell>
          <cell r="ED1012">
            <v>0</v>
          </cell>
          <cell r="EE1012">
            <v>0</v>
          </cell>
        </row>
        <row r="1013">
          <cell r="F1013">
            <v>0</v>
          </cell>
          <cell r="G1013">
            <v>-0.06</v>
          </cell>
          <cell r="H1013">
            <v>0</v>
          </cell>
          <cell r="I1013">
            <v>-0.01</v>
          </cell>
          <cell r="J1013">
            <v>0</v>
          </cell>
          <cell r="K1013">
            <v>0</v>
          </cell>
          <cell r="L1013">
            <v>0</v>
          </cell>
          <cell r="M1013">
            <v>0.01</v>
          </cell>
          <cell r="N1013">
            <v>0.03</v>
          </cell>
          <cell r="O1013">
            <v>0.04</v>
          </cell>
          <cell r="P1013">
            <v>0</v>
          </cell>
          <cell r="Q1013">
            <v>-0.01</v>
          </cell>
          <cell r="R1013">
            <v>0.01</v>
          </cell>
          <cell r="S1013">
            <v>-0.01</v>
          </cell>
          <cell r="T1013">
            <v>0</v>
          </cell>
          <cell r="U1013">
            <v>0.01</v>
          </cell>
          <cell r="V1013">
            <v>0.01</v>
          </cell>
          <cell r="W1013">
            <v>0</v>
          </cell>
          <cell r="X1013">
            <v>-0.01</v>
          </cell>
          <cell r="Y1013">
            <v>0.01</v>
          </cell>
          <cell r="Z1013">
            <v>-0.01</v>
          </cell>
          <cell r="AA1013">
            <v>0</v>
          </cell>
          <cell r="AB1013">
            <v>0</v>
          </cell>
          <cell r="AC1013">
            <v>0.01</v>
          </cell>
          <cell r="AD1013">
            <v>-0.01</v>
          </cell>
          <cell r="AE1013">
            <v>-0.01</v>
          </cell>
          <cell r="AF1013">
            <v>0.01</v>
          </cell>
          <cell r="AG1013">
            <v>-0.01</v>
          </cell>
          <cell r="AH1013">
            <v>-0.01</v>
          </cell>
          <cell r="AI1013">
            <v>0</v>
          </cell>
          <cell r="AJ1013">
            <v>0.03</v>
          </cell>
          <cell r="AK1013">
            <v>0.02</v>
          </cell>
          <cell r="AL1013">
            <v>0.03</v>
          </cell>
          <cell r="AM1013">
            <v>0.03</v>
          </cell>
          <cell r="AN1013">
            <v>0.01</v>
          </cell>
          <cell r="AO1013">
            <v>0</v>
          </cell>
          <cell r="AP1013">
            <v>0</v>
          </cell>
          <cell r="AQ1013">
            <v>0.04</v>
          </cell>
          <cell r="AR1013">
            <v>0.01</v>
          </cell>
          <cell r="AS1013">
            <v>-0.02</v>
          </cell>
          <cell r="AT1013">
            <v>-0.03</v>
          </cell>
          <cell r="AU1013">
            <v>0.04</v>
          </cell>
          <cell r="AV1013">
            <v>0</v>
          </cell>
          <cell r="AW1013">
            <v>0</v>
          </cell>
          <cell r="AX1013">
            <v>0.03</v>
          </cell>
          <cell r="AY1013">
            <v>0.08</v>
          </cell>
          <cell r="AZ1013">
            <v>0</v>
          </cell>
          <cell r="BA1013">
            <v>0</v>
          </cell>
          <cell r="BB1013">
            <v>0</v>
          </cell>
          <cell r="BC1013">
            <v>0</v>
          </cell>
          <cell r="BD1013">
            <v>-0.01</v>
          </cell>
          <cell r="BE1013">
            <v>0</v>
          </cell>
          <cell r="BF1013">
            <v>0.02</v>
          </cell>
          <cell r="BG1013">
            <v>0</v>
          </cell>
          <cell r="BH1013">
            <v>-0.02</v>
          </cell>
          <cell r="BI1013">
            <v>-0.03</v>
          </cell>
          <cell r="BJ1013">
            <v>0.01</v>
          </cell>
          <cell r="BK1013">
            <v>0</v>
          </cell>
          <cell r="BL1013">
            <v>0.04</v>
          </cell>
          <cell r="BM1013">
            <v>0.04</v>
          </cell>
          <cell r="BN1013">
            <v>0.02</v>
          </cell>
          <cell r="BO1013">
            <v>-0.01</v>
          </cell>
          <cell r="BP1013">
            <v>0.01</v>
          </cell>
          <cell r="BQ1013">
            <v>-0.02</v>
          </cell>
          <cell r="BR1013">
            <v>0.01</v>
          </cell>
          <cell r="BS1013">
            <v>-0.01</v>
          </cell>
          <cell r="BT1013">
            <v>-0.01</v>
          </cell>
          <cell r="BU1013">
            <v>-0.01</v>
          </cell>
          <cell r="BV1013">
            <v>0</v>
          </cell>
          <cell r="BW1013">
            <v>0</v>
          </cell>
          <cell r="BX1013">
            <v>0.01</v>
          </cell>
          <cell r="BY1013">
            <v>0.02</v>
          </cell>
          <cell r="BZ1013">
            <v>0</v>
          </cell>
          <cell r="CA1013">
            <v>0.12</v>
          </cell>
          <cell r="CB1013">
            <v>0.02</v>
          </cell>
          <cell r="CC1013">
            <v>-0.01</v>
          </cell>
          <cell r="CD1013">
            <v>0.03</v>
          </cell>
          <cell r="CE1013">
            <v>0.01</v>
          </cell>
          <cell r="CF1013">
            <v>0</v>
          </cell>
          <cell r="CG1013">
            <v>0.01</v>
          </cell>
          <cell r="CH1013">
            <v>-0.01</v>
          </cell>
          <cell r="CI1013">
            <v>-0.02</v>
          </cell>
          <cell r="CJ1013">
            <v>0.02</v>
          </cell>
          <cell r="CK1013">
            <v>-0.01</v>
          </cell>
          <cell r="CL1013">
            <v>0.08</v>
          </cell>
          <cell r="CM1013">
            <v>0.1</v>
          </cell>
          <cell r="CN1013">
            <v>0</v>
          </cell>
          <cell r="CO1013">
            <v>0.01</v>
          </cell>
          <cell r="CP1013">
            <v>-0.02</v>
          </cell>
          <cell r="CQ1013">
            <v>-0.02</v>
          </cell>
          <cell r="CR1013">
            <v>0</v>
          </cell>
          <cell r="CS1013">
            <v>0</v>
          </cell>
          <cell r="CT1013">
            <v>-0.01</v>
          </cell>
          <cell r="CU1013">
            <v>-0.02</v>
          </cell>
          <cell r="CV1013">
            <v>0.02</v>
          </cell>
          <cell r="CW1013">
            <v>0</v>
          </cell>
          <cell r="CX1013">
            <v>0.02</v>
          </cell>
          <cell r="CY1013">
            <v>0.02</v>
          </cell>
          <cell r="CZ1013">
            <v>0.03</v>
          </cell>
          <cell r="DA1013">
            <v>0.01</v>
          </cell>
          <cell r="DB1013">
            <v>0</v>
          </cell>
          <cell r="DC1013">
            <v>0</v>
          </cell>
          <cell r="DD1013">
            <v>-0.01</v>
          </cell>
          <cell r="DE1013">
            <v>0</v>
          </cell>
          <cell r="DF1013">
            <v>0</v>
          </cell>
          <cell r="DG1013">
            <v>0</v>
          </cell>
          <cell r="DH1013">
            <v>-0.01</v>
          </cell>
          <cell r="DI1013">
            <v>0</v>
          </cell>
          <cell r="DJ1013">
            <v>0.01</v>
          </cell>
          <cell r="DK1013">
            <v>-0.01</v>
          </cell>
          <cell r="DL1013">
            <v>0</v>
          </cell>
          <cell r="DM1013">
            <v>7.0000000000000007E-2</v>
          </cell>
          <cell r="DN1013">
            <v>0.01</v>
          </cell>
          <cell r="DO1013">
            <v>0.02</v>
          </cell>
          <cell r="DP1013">
            <v>0.01</v>
          </cell>
          <cell r="DQ1013">
            <v>0</v>
          </cell>
          <cell r="DR1013">
            <v>0.01</v>
          </cell>
          <cell r="DS1013">
            <v>0</v>
          </cell>
          <cell r="DT1013">
            <v>-0.01</v>
          </cell>
          <cell r="DU1013">
            <v>0</v>
          </cell>
          <cell r="DV1013">
            <v>0.01</v>
          </cell>
          <cell r="DW1013">
            <v>0.01</v>
          </cell>
          <cell r="DX1013">
            <v>0.02</v>
          </cell>
          <cell r="DY1013">
            <v>0.01</v>
          </cell>
          <cell r="DZ1013">
            <v>0</v>
          </cell>
          <cell r="EA1013">
            <v>0.03</v>
          </cell>
          <cell r="EB1013">
            <v>0</v>
          </cell>
          <cell r="EC1013">
            <v>0.02</v>
          </cell>
          <cell r="ED1013">
            <v>0.02</v>
          </cell>
          <cell r="EE1013">
            <v>0</v>
          </cell>
        </row>
        <row r="1014">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0</v>
          </cell>
          <cell r="CC1014">
            <v>0</v>
          </cell>
          <cell r="CD1014">
            <v>0</v>
          </cell>
          <cell r="CE1014">
            <v>0</v>
          </cell>
          <cell r="CF1014">
            <v>0</v>
          </cell>
          <cell r="CG1014">
            <v>0</v>
          </cell>
          <cell r="CH1014">
            <v>0</v>
          </cell>
          <cell r="CI1014">
            <v>0</v>
          </cell>
          <cell r="CJ1014">
            <v>0</v>
          </cell>
          <cell r="CK1014">
            <v>0</v>
          </cell>
          <cell r="CL1014">
            <v>0</v>
          </cell>
          <cell r="CM1014">
            <v>0</v>
          </cell>
          <cell r="CN1014">
            <v>0</v>
          </cell>
          <cell r="CO1014">
            <v>0</v>
          </cell>
          <cell r="CP1014">
            <v>0</v>
          </cell>
          <cell r="CQ1014">
            <v>0</v>
          </cell>
          <cell r="CR1014">
            <v>0</v>
          </cell>
          <cell r="CS1014">
            <v>0</v>
          </cell>
          <cell r="CT1014">
            <v>0</v>
          </cell>
          <cell r="CU1014">
            <v>0</v>
          </cell>
          <cell r="CV1014">
            <v>0</v>
          </cell>
          <cell r="CW1014">
            <v>0</v>
          </cell>
          <cell r="CX1014">
            <v>0</v>
          </cell>
          <cell r="CY1014">
            <v>0</v>
          </cell>
          <cell r="CZ1014">
            <v>0</v>
          </cell>
          <cell r="DA1014">
            <v>0</v>
          </cell>
          <cell r="DB1014">
            <v>0</v>
          </cell>
          <cell r="DC1014">
            <v>0</v>
          </cell>
          <cell r="DD1014">
            <v>0</v>
          </cell>
          <cell r="DE1014">
            <v>0</v>
          </cell>
          <cell r="DF1014">
            <v>0</v>
          </cell>
          <cell r="DG1014">
            <v>0</v>
          </cell>
          <cell r="DH1014">
            <v>0</v>
          </cell>
          <cell r="DI1014">
            <v>0</v>
          </cell>
          <cell r="DJ1014">
            <v>0</v>
          </cell>
          <cell r="DK1014">
            <v>0</v>
          </cell>
          <cell r="DL1014">
            <v>0</v>
          </cell>
          <cell r="DM1014">
            <v>0</v>
          </cell>
          <cell r="DN1014">
            <v>0</v>
          </cell>
          <cell r="DO1014">
            <v>0</v>
          </cell>
          <cell r="DP1014">
            <v>0</v>
          </cell>
          <cell r="DQ1014">
            <v>0</v>
          </cell>
          <cell r="DR1014">
            <v>0</v>
          </cell>
          <cell r="DS1014">
            <v>0</v>
          </cell>
          <cell r="DT1014">
            <v>0</v>
          </cell>
          <cell r="DU1014">
            <v>0</v>
          </cell>
          <cell r="DV1014">
            <v>0</v>
          </cell>
          <cell r="DW1014">
            <v>0</v>
          </cell>
          <cell r="DX1014">
            <v>0</v>
          </cell>
          <cell r="DY1014">
            <v>0</v>
          </cell>
          <cell r="DZ1014">
            <v>0</v>
          </cell>
          <cell r="EA1014">
            <v>0</v>
          </cell>
          <cell r="EB1014">
            <v>0</v>
          </cell>
          <cell r="EC1014">
            <v>0</v>
          </cell>
          <cell r="ED1014">
            <v>0</v>
          </cell>
          <cell r="EE1014">
            <v>0</v>
          </cell>
        </row>
        <row r="1015">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v>0</v>
          </cell>
          <cell r="CJ1015">
            <v>0</v>
          </cell>
          <cell r="CK1015">
            <v>0</v>
          </cell>
          <cell r="CL1015">
            <v>0</v>
          </cell>
          <cell r="CM1015">
            <v>0</v>
          </cell>
          <cell r="CN1015">
            <v>0</v>
          </cell>
          <cell r="CO1015">
            <v>0</v>
          </cell>
          <cell r="CP1015">
            <v>0</v>
          </cell>
          <cell r="CQ1015">
            <v>0</v>
          </cell>
          <cell r="CR1015">
            <v>0</v>
          </cell>
          <cell r="CS1015">
            <v>0</v>
          </cell>
          <cell r="CT1015">
            <v>0</v>
          </cell>
          <cell r="CU1015">
            <v>0</v>
          </cell>
          <cell r="CV1015">
            <v>0</v>
          </cell>
          <cell r="CW1015">
            <v>0</v>
          </cell>
          <cell r="CX1015">
            <v>0</v>
          </cell>
          <cell r="CY1015">
            <v>0</v>
          </cell>
          <cell r="CZ1015">
            <v>0</v>
          </cell>
          <cell r="DA1015">
            <v>0</v>
          </cell>
          <cell r="DB1015">
            <v>0</v>
          </cell>
          <cell r="DC1015">
            <v>0</v>
          </cell>
          <cell r="DD1015">
            <v>0</v>
          </cell>
          <cell r="DE1015">
            <v>0</v>
          </cell>
          <cell r="DF1015">
            <v>0</v>
          </cell>
          <cell r="DG1015">
            <v>0</v>
          </cell>
          <cell r="DH1015">
            <v>0</v>
          </cell>
          <cell r="DI1015">
            <v>0</v>
          </cell>
          <cell r="DJ1015">
            <v>0</v>
          </cell>
          <cell r="DK1015">
            <v>0</v>
          </cell>
          <cell r="DL1015">
            <v>0</v>
          </cell>
          <cell r="DM1015">
            <v>0</v>
          </cell>
          <cell r="DN1015">
            <v>0</v>
          </cell>
          <cell r="DO1015">
            <v>0</v>
          </cell>
          <cell r="DP1015">
            <v>0</v>
          </cell>
          <cell r="DQ1015">
            <v>0</v>
          </cell>
          <cell r="DR1015">
            <v>0</v>
          </cell>
          <cell r="DS1015">
            <v>0</v>
          </cell>
          <cell r="DT1015">
            <v>0</v>
          </cell>
          <cell r="DU1015">
            <v>0</v>
          </cell>
          <cell r="DV1015">
            <v>0</v>
          </cell>
          <cell r="DW1015">
            <v>0</v>
          </cell>
          <cell r="DX1015">
            <v>0</v>
          </cell>
          <cell r="DY1015">
            <v>0</v>
          </cell>
          <cell r="DZ1015">
            <v>0</v>
          </cell>
          <cell r="EA1015">
            <v>0</v>
          </cell>
          <cell r="EB1015">
            <v>0</v>
          </cell>
          <cell r="EC1015">
            <v>0</v>
          </cell>
          <cell r="ED1015">
            <v>0</v>
          </cell>
          <cell r="EE1015">
            <v>0</v>
          </cell>
        </row>
        <row r="1016">
          <cell r="F1016">
            <v>0</v>
          </cell>
          <cell r="G1016">
            <v>0</v>
          </cell>
          <cell r="H1016">
            <v>-0.01</v>
          </cell>
          <cell r="I1016">
            <v>0</v>
          </cell>
          <cell r="J1016">
            <v>0</v>
          </cell>
          <cell r="K1016">
            <v>0.01</v>
          </cell>
          <cell r="L1016">
            <v>0.06</v>
          </cell>
          <cell r="M1016">
            <v>0.02</v>
          </cell>
          <cell r="N1016">
            <v>0.02</v>
          </cell>
          <cell r="O1016">
            <v>0.01</v>
          </cell>
          <cell r="P1016">
            <v>-0.01</v>
          </cell>
          <cell r="Q1016">
            <v>0</v>
          </cell>
          <cell r="R1016">
            <v>0.01</v>
          </cell>
          <cell r="S1016">
            <v>0</v>
          </cell>
          <cell r="T1016">
            <v>0</v>
          </cell>
          <cell r="U1016">
            <v>-0.01</v>
          </cell>
          <cell r="V1016">
            <v>0</v>
          </cell>
          <cell r="W1016">
            <v>0</v>
          </cell>
          <cell r="X1016">
            <v>0.01</v>
          </cell>
          <cell r="Y1016">
            <v>0.05</v>
          </cell>
          <cell r="Z1016">
            <v>0.03</v>
          </cell>
          <cell r="AA1016">
            <v>0.01</v>
          </cell>
          <cell r="AB1016">
            <v>0.01</v>
          </cell>
          <cell r="AC1016">
            <v>-0.01</v>
          </cell>
          <cell r="AD1016">
            <v>0</v>
          </cell>
          <cell r="AE1016">
            <v>0.01</v>
          </cell>
          <cell r="AF1016">
            <v>0</v>
          </cell>
          <cell r="AG1016">
            <v>0</v>
          </cell>
          <cell r="AH1016">
            <v>-0.01</v>
          </cell>
          <cell r="AI1016">
            <v>0</v>
          </cell>
          <cell r="AJ1016">
            <v>0</v>
          </cell>
          <cell r="AK1016">
            <v>0.01</v>
          </cell>
          <cell r="AL1016">
            <v>0.06</v>
          </cell>
          <cell r="AM1016">
            <v>0.03</v>
          </cell>
          <cell r="AN1016">
            <v>0.01</v>
          </cell>
          <cell r="AO1016">
            <v>0</v>
          </cell>
          <cell r="AP1016">
            <v>0</v>
          </cell>
          <cell r="AQ1016">
            <v>0</v>
          </cell>
          <cell r="AR1016">
            <v>0.01</v>
          </cell>
          <cell r="AS1016">
            <v>0</v>
          </cell>
          <cell r="AT1016">
            <v>0</v>
          </cell>
          <cell r="AU1016">
            <v>0</v>
          </cell>
          <cell r="AV1016">
            <v>0</v>
          </cell>
          <cell r="AW1016">
            <v>0</v>
          </cell>
          <cell r="AX1016">
            <v>0.01</v>
          </cell>
          <cell r="AY1016">
            <v>0.05</v>
          </cell>
          <cell r="AZ1016">
            <v>0.03</v>
          </cell>
          <cell r="BA1016">
            <v>0.02</v>
          </cell>
          <cell r="BB1016">
            <v>0</v>
          </cell>
          <cell r="BC1016">
            <v>0</v>
          </cell>
          <cell r="BD1016">
            <v>0.01</v>
          </cell>
          <cell r="BE1016">
            <v>0.01</v>
          </cell>
          <cell r="BF1016">
            <v>0</v>
          </cell>
          <cell r="BG1016">
            <v>0</v>
          </cell>
          <cell r="BH1016">
            <v>0</v>
          </cell>
          <cell r="BI1016">
            <v>0</v>
          </cell>
          <cell r="BJ1016">
            <v>0.01</v>
          </cell>
          <cell r="BK1016">
            <v>0.01</v>
          </cell>
          <cell r="BL1016">
            <v>0.06</v>
          </cell>
          <cell r="BM1016">
            <v>0.03</v>
          </cell>
          <cell r="BN1016">
            <v>0.02</v>
          </cell>
          <cell r="BO1016">
            <v>0.01</v>
          </cell>
          <cell r="BP1016">
            <v>0</v>
          </cell>
          <cell r="BQ1016">
            <v>0</v>
          </cell>
          <cell r="BR1016">
            <v>0.01</v>
          </cell>
          <cell r="BS1016">
            <v>0</v>
          </cell>
          <cell r="BT1016">
            <v>0</v>
          </cell>
          <cell r="BU1016">
            <v>-0.01</v>
          </cell>
          <cell r="BV1016">
            <v>0</v>
          </cell>
          <cell r="BW1016">
            <v>0.01</v>
          </cell>
          <cell r="BX1016">
            <v>0.01</v>
          </cell>
          <cell r="BY1016">
            <v>0.05</v>
          </cell>
          <cell r="BZ1016">
            <v>0.03</v>
          </cell>
          <cell r="CA1016">
            <v>0.03</v>
          </cell>
          <cell r="CB1016">
            <v>0.01</v>
          </cell>
          <cell r="CC1016">
            <v>0</v>
          </cell>
          <cell r="CD1016">
            <v>0</v>
          </cell>
          <cell r="CE1016">
            <v>0.01</v>
          </cell>
          <cell r="CF1016">
            <v>0</v>
          </cell>
          <cell r="CG1016">
            <v>0</v>
          </cell>
          <cell r="CH1016">
            <v>-0.01</v>
          </cell>
          <cell r="CI1016">
            <v>0</v>
          </cell>
          <cell r="CJ1016">
            <v>0.01</v>
          </cell>
          <cell r="CK1016">
            <v>0.01</v>
          </cell>
          <cell r="CL1016">
            <v>0.06</v>
          </cell>
          <cell r="CM1016">
            <v>0.03</v>
          </cell>
          <cell r="CN1016">
            <v>0.02</v>
          </cell>
          <cell r="CO1016">
            <v>0.01</v>
          </cell>
          <cell r="CP1016">
            <v>0</v>
          </cell>
          <cell r="CQ1016">
            <v>0</v>
          </cell>
          <cell r="CR1016">
            <v>0</v>
          </cell>
          <cell r="CS1016">
            <v>0</v>
          </cell>
          <cell r="CT1016">
            <v>-0.01</v>
          </cell>
          <cell r="CU1016">
            <v>0</v>
          </cell>
          <cell r="CV1016">
            <v>0</v>
          </cell>
          <cell r="CW1016">
            <v>0</v>
          </cell>
          <cell r="CX1016">
            <v>0.01</v>
          </cell>
          <cell r="CY1016">
            <v>0.05</v>
          </cell>
          <cell r="CZ1016">
            <v>0.03</v>
          </cell>
          <cell r="DA1016">
            <v>0.02</v>
          </cell>
          <cell r="DB1016">
            <v>0</v>
          </cell>
          <cell r="DC1016">
            <v>0</v>
          </cell>
          <cell r="DD1016">
            <v>0</v>
          </cell>
          <cell r="DE1016">
            <v>0.01</v>
          </cell>
          <cell r="DF1016">
            <v>-0.01</v>
          </cell>
          <cell r="DG1016">
            <v>0</v>
          </cell>
          <cell r="DH1016">
            <v>0</v>
          </cell>
          <cell r="DI1016">
            <v>0</v>
          </cell>
          <cell r="DJ1016">
            <v>0</v>
          </cell>
          <cell r="DK1016">
            <v>0.01</v>
          </cell>
          <cell r="DL1016">
            <v>0.05</v>
          </cell>
          <cell r="DM1016">
            <v>0.02</v>
          </cell>
          <cell r="DN1016">
            <v>0.02</v>
          </cell>
          <cell r="DO1016">
            <v>0</v>
          </cell>
          <cell r="DP1016">
            <v>0</v>
          </cell>
          <cell r="DQ1016">
            <v>0</v>
          </cell>
          <cell r="DR1016">
            <v>0</v>
          </cell>
          <cell r="DS1016">
            <v>0</v>
          </cell>
          <cell r="DT1016">
            <v>0</v>
          </cell>
          <cell r="DU1016">
            <v>0</v>
          </cell>
          <cell r="DV1016">
            <v>0</v>
          </cell>
          <cell r="DW1016">
            <v>0</v>
          </cell>
          <cell r="DX1016">
            <v>0.01</v>
          </cell>
          <cell r="DY1016">
            <v>0.01</v>
          </cell>
          <cell r="DZ1016">
            <v>0.01</v>
          </cell>
          <cell r="EA1016">
            <v>0.01</v>
          </cell>
          <cell r="EB1016">
            <v>0</v>
          </cell>
          <cell r="EC1016">
            <v>0</v>
          </cell>
          <cell r="ED1016">
            <v>0</v>
          </cell>
          <cell r="EE1016">
            <v>0</v>
          </cell>
        </row>
        <row r="1017">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cell r="BZ1017">
            <v>0</v>
          </cell>
          <cell r="CA1017">
            <v>0</v>
          </cell>
          <cell r="CB1017">
            <v>0</v>
          </cell>
          <cell r="CC1017">
            <v>0</v>
          </cell>
          <cell r="CD1017">
            <v>0</v>
          </cell>
          <cell r="CE1017">
            <v>0</v>
          </cell>
          <cell r="CF1017">
            <v>0</v>
          </cell>
          <cell r="CG1017">
            <v>0</v>
          </cell>
          <cell r="CH1017">
            <v>0</v>
          </cell>
          <cell r="CI1017">
            <v>0</v>
          </cell>
          <cell r="CJ1017">
            <v>0</v>
          </cell>
          <cell r="CK1017">
            <v>0</v>
          </cell>
          <cell r="CL1017">
            <v>0</v>
          </cell>
          <cell r="CM1017">
            <v>0</v>
          </cell>
          <cell r="CN1017">
            <v>0</v>
          </cell>
          <cell r="CO1017">
            <v>0</v>
          </cell>
          <cell r="CP1017">
            <v>0</v>
          </cell>
          <cell r="CQ1017">
            <v>0</v>
          </cell>
          <cell r="CR1017">
            <v>0</v>
          </cell>
          <cell r="CS1017">
            <v>0</v>
          </cell>
          <cell r="CT1017">
            <v>0</v>
          </cell>
          <cell r="CU1017">
            <v>0</v>
          </cell>
          <cell r="CV1017">
            <v>0</v>
          </cell>
          <cell r="CW1017">
            <v>0</v>
          </cell>
          <cell r="CX1017">
            <v>0</v>
          </cell>
          <cell r="CY1017">
            <v>0</v>
          </cell>
          <cell r="CZ1017">
            <v>0</v>
          </cell>
          <cell r="DA1017">
            <v>0</v>
          </cell>
          <cell r="DB1017">
            <v>0</v>
          </cell>
          <cell r="DC1017">
            <v>0</v>
          </cell>
          <cell r="DD1017">
            <v>0</v>
          </cell>
          <cell r="DE1017">
            <v>0</v>
          </cell>
          <cell r="DF1017">
            <v>0</v>
          </cell>
          <cell r="DG1017">
            <v>0</v>
          </cell>
          <cell r="DH1017">
            <v>0</v>
          </cell>
          <cell r="DI1017">
            <v>0</v>
          </cell>
          <cell r="DJ1017">
            <v>0</v>
          </cell>
          <cell r="DK1017">
            <v>0</v>
          </cell>
          <cell r="DL1017">
            <v>0</v>
          </cell>
          <cell r="DM1017">
            <v>0</v>
          </cell>
          <cell r="DN1017">
            <v>0</v>
          </cell>
          <cell r="DO1017">
            <v>0</v>
          </cell>
          <cell r="DP1017">
            <v>0</v>
          </cell>
          <cell r="DQ1017">
            <v>0</v>
          </cell>
          <cell r="DR1017">
            <v>0</v>
          </cell>
          <cell r="DS1017">
            <v>0</v>
          </cell>
          <cell r="DT1017">
            <v>0</v>
          </cell>
          <cell r="DU1017">
            <v>0</v>
          </cell>
          <cell r="DV1017">
            <v>0</v>
          </cell>
          <cell r="DW1017">
            <v>0</v>
          </cell>
          <cell r="DX1017">
            <v>0</v>
          </cell>
          <cell r="DY1017">
            <v>0</v>
          </cell>
          <cell r="DZ1017">
            <v>0</v>
          </cell>
          <cell r="EA1017">
            <v>0</v>
          </cell>
          <cell r="EB1017">
            <v>0</v>
          </cell>
          <cell r="EC1017">
            <v>0</v>
          </cell>
          <cell r="ED1017">
            <v>0</v>
          </cell>
        </row>
        <row r="1018">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cell r="BZ1018">
            <v>0</v>
          </cell>
          <cell r="CA1018">
            <v>0</v>
          </cell>
          <cell r="CB1018">
            <v>0</v>
          </cell>
          <cell r="CC1018">
            <v>0</v>
          </cell>
          <cell r="CD1018">
            <v>0</v>
          </cell>
          <cell r="CE1018">
            <v>0</v>
          </cell>
          <cell r="CF1018">
            <v>0</v>
          </cell>
          <cell r="CG1018">
            <v>0</v>
          </cell>
          <cell r="CH1018">
            <v>0</v>
          </cell>
          <cell r="CI1018">
            <v>0</v>
          </cell>
          <cell r="CJ1018">
            <v>0</v>
          </cell>
          <cell r="CK1018">
            <v>0</v>
          </cell>
          <cell r="CL1018">
            <v>0</v>
          </cell>
          <cell r="CM1018">
            <v>0</v>
          </cell>
          <cell r="CN1018">
            <v>0</v>
          </cell>
          <cell r="CO1018">
            <v>0</v>
          </cell>
          <cell r="CP1018">
            <v>0</v>
          </cell>
          <cell r="CQ1018">
            <v>0</v>
          </cell>
          <cell r="CR1018">
            <v>0</v>
          </cell>
          <cell r="CS1018">
            <v>0</v>
          </cell>
          <cell r="CT1018">
            <v>0</v>
          </cell>
          <cell r="CU1018">
            <v>0</v>
          </cell>
          <cell r="CV1018">
            <v>0</v>
          </cell>
          <cell r="CW1018">
            <v>0</v>
          </cell>
          <cell r="CX1018">
            <v>0</v>
          </cell>
          <cell r="CY1018">
            <v>0</v>
          </cell>
          <cell r="CZ1018">
            <v>0</v>
          </cell>
          <cell r="DA1018">
            <v>0</v>
          </cell>
          <cell r="DB1018">
            <v>0</v>
          </cell>
          <cell r="DC1018">
            <v>0</v>
          </cell>
          <cell r="DD1018">
            <v>0</v>
          </cell>
          <cell r="DE1018">
            <v>0</v>
          </cell>
          <cell r="DF1018">
            <v>0</v>
          </cell>
          <cell r="DG1018">
            <v>0</v>
          </cell>
          <cell r="DH1018">
            <v>0</v>
          </cell>
          <cell r="DI1018">
            <v>0</v>
          </cell>
          <cell r="DJ1018">
            <v>0</v>
          </cell>
          <cell r="DK1018">
            <v>0</v>
          </cell>
          <cell r="DL1018">
            <v>0</v>
          </cell>
          <cell r="DM1018">
            <v>0</v>
          </cell>
          <cell r="DN1018">
            <v>0</v>
          </cell>
          <cell r="DO1018">
            <v>0</v>
          </cell>
          <cell r="DP1018">
            <v>0</v>
          </cell>
          <cell r="DQ1018">
            <v>0</v>
          </cell>
          <cell r="DR1018">
            <v>0</v>
          </cell>
          <cell r="DS1018">
            <v>0</v>
          </cell>
          <cell r="DT1018">
            <v>0</v>
          </cell>
          <cell r="DU1018">
            <v>0</v>
          </cell>
          <cell r="DV1018">
            <v>0</v>
          </cell>
          <cell r="DW1018">
            <v>0</v>
          </cell>
          <cell r="DX1018">
            <v>0</v>
          </cell>
          <cell r="DY1018">
            <v>0</v>
          </cell>
          <cell r="DZ1018">
            <v>0</v>
          </cell>
          <cell r="EA1018">
            <v>0</v>
          </cell>
          <cell r="EB1018">
            <v>0</v>
          </cell>
          <cell r="EC1018">
            <v>0</v>
          </cell>
          <cell r="ED1018">
            <v>0</v>
          </cell>
        </row>
        <row r="1019">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cell r="BZ1019">
            <v>0</v>
          </cell>
          <cell r="CA1019">
            <v>0</v>
          </cell>
          <cell r="CB1019">
            <v>0</v>
          </cell>
          <cell r="CC1019">
            <v>0</v>
          </cell>
          <cell r="CD1019">
            <v>0</v>
          </cell>
          <cell r="CE1019">
            <v>0</v>
          </cell>
          <cell r="CF1019">
            <v>0</v>
          </cell>
          <cell r="CG1019">
            <v>0</v>
          </cell>
          <cell r="CH1019">
            <v>0</v>
          </cell>
          <cell r="CI1019">
            <v>0</v>
          </cell>
          <cell r="CJ1019">
            <v>0</v>
          </cell>
          <cell r="CK1019">
            <v>0</v>
          </cell>
          <cell r="CL1019">
            <v>0</v>
          </cell>
          <cell r="CM1019">
            <v>0</v>
          </cell>
          <cell r="CN1019">
            <v>0</v>
          </cell>
          <cell r="CO1019">
            <v>0</v>
          </cell>
          <cell r="CP1019">
            <v>0</v>
          </cell>
          <cell r="CQ1019">
            <v>0</v>
          </cell>
          <cell r="CR1019">
            <v>0</v>
          </cell>
          <cell r="CS1019">
            <v>0</v>
          </cell>
          <cell r="CT1019">
            <v>0</v>
          </cell>
          <cell r="CU1019">
            <v>0</v>
          </cell>
          <cell r="CV1019">
            <v>0</v>
          </cell>
          <cell r="CW1019">
            <v>0</v>
          </cell>
          <cell r="CX1019">
            <v>0</v>
          </cell>
          <cell r="CY1019">
            <v>0</v>
          </cell>
          <cell r="CZ1019">
            <v>0</v>
          </cell>
          <cell r="DA1019">
            <v>0</v>
          </cell>
          <cell r="DB1019">
            <v>0</v>
          </cell>
          <cell r="DC1019">
            <v>0</v>
          </cell>
          <cell r="DD1019">
            <v>0</v>
          </cell>
          <cell r="DE1019">
            <v>0</v>
          </cell>
          <cell r="DF1019">
            <v>0</v>
          </cell>
          <cell r="DG1019">
            <v>0</v>
          </cell>
          <cell r="DH1019">
            <v>0</v>
          </cell>
          <cell r="DI1019">
            <v>0</v>
          </cell>
          <cell r="DJ1019">
            <v>0</v>
          </cell>
          <cell r="DK1019">
            <v>0</v>
          </cell>
          <cell r="DL1019">
            <v>0</v>
          </cell>
          <cell r="DM1019">
            <v>0</v>
          </cell>
          <cell r="DN1019">
            <v>0</v>
          </cell>
          <cell r="DO1019">
            <v>0</v>
          </cell>
          <cell r="DP1019">
            <v>0</v>
          </cell>
          <cell r="DQ1019">
            <v>0</v>
          </cell>
          <cell r="DR1019">
            <v>0</v>
          </cell>
          <cell r="DS1019">
            <v>0</v>
          </cell>
          <cell r="DT1019">
            <v>0</v>
          </cell>
          <cell r="DU1019">
            <v>0</v>
          </cell>
          <cell r="DV1019">
            <v>0</v>
          </cell>
          <cell r="DW1019">
            <v>0</v>
          </cell>
          <cell r="DX1019">
            <v>0</v>
          </cell>
          <cell r="DY1019">
            <v>0</v>
          </cell>
          <cell r="DZ1019">
            <v>0</v>
          </cell>
          <cell r="EA1019">
            <v>0</v>
          </cell>
          <cell r="EB1019">
            <v>0</v>
          </cell>
          <cell r="EC1019">
            <v>0</v>
          </cell>
          <cell r="ED1019">
            <v>0</v>
          </cell>
          <cell r="EE1019">
            <v>0</v>
          </cell>
        </row>
        <row r="1020">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cell r="BZ1020">
            <v>0</v>
          </cell>
          <cell r="CA1020">
            <v>0</v>
          </cell>
          <cell r="CB1020">
            <v>0</v>
          </cell>
          <cell r="CC1020">
            <v>0</v>
          </cell>
          <cell r="CD1020">
            <v>0</v>
          </cell>
          <cell r="CE1020">
            <v>0</v>
          </cell>
          <cell r="CF1020">
            <v>0</v>
          </cell>
          <cell r="CG1020">
            <v>0</v>
          </cell>
          <cell r="CH1020">
            <v>0</v>
          </cell>
          <cell r="CI1020">
            <v>0</v>
          </cell>
          <cell r="CJ1020">
            <v>0</v>
          </cell>
          <cell r="CK1020">
            <v>0</v>
          </cell>
          <cell r="CL1020">
            <v>0</v>
          </cell>
          <cell r="CM1020">
            <v>0</v>
          </cell>
          <cell r="CN1020">
            <v>0</v>
          </cell>
          <cell r="CO1020">
            <v>0</v>
          </cell>
          <cell r="CP1020">
            <v>0</v>
          </cell>
          <cell r="CQ1020">
            <v>0</v>
          </cell>
          <cell r="CR1020">
            <v>0</v>
          </cell>
          <cell r="CS1020">
            <v>0</v>
          </cell>
          <cell r="CT1020">
            <v>0</v>
          </cell>
          <cell r="CU1020">
            <v>0</v>
          </cell>
          <cell r="CV1020">
            <v>0</v>
          </cell>
          <cell r="CW1020">
            <v>0</v>
          </cell>
          <cell r="CX1020">
            <v>0</v>
          </cell>
          <cell r="CY1020">
            <v>0</v>
          </cell>
          <cell r="CZ1020">
            <v>0</v>
          </cell>
          <cell r="DA1020">
            <v>0</v>
          </cell>
          <cell r="DB1020">
            <v>0</v>
          </cell>
          <cell r="DC1020">
            <v>0</v>
          </cell>
          <cell r="DD1020">
            <v>0</v>
          </cell>
          <cell r="DE1020">
            <v>0</v>
          </cell>
          <cell r="DF1020">
            <v>0</v>
          </cell>
          <cell r="DG1020">
            <v>0</v>
          </cell>
          <cell r="DH1020">
            <v>0</v>
          </cell>
          <cell r="DI1020">
            <v>0</v>
          </cell>
          <cell r="DJ1020">
            <v>0</v>
          </cell>
          <cell r="DK1020">
            <v>0</v>
          </cell>
          <cell r="DL1020">
            <v>0</v>
          </cell>
          <cell r="DM1020">
            <v>0</v>
          </cell>
          <cell r="DN1020">
            <v>0</v>
          </cell>
          <cell r="DO1020">
            <v>0</v>
          </cell>
          <cell r="DP1020">
            <v>0</v>
          </cell>
          <cell r="DQ1020">
            <v>0</v>
          </cell>
          <cell r="DR1020">
            <v>0</v>
          </cell>
          <cell r="DS1020">
            <v>0</v>
          </cell>
          <cell r="DT1020">
            <v>0</v>
          </cell>
          <cell r="DU1020">
            <v>0</v>
          </cell>
          <cell r="DV1020">
            <v>0</v>
          </cell>
          <cell r="DW1020">
            <v>0</v>
          </cell>
          <cell r="DX1020">
            <v>0</v>
          </cell>
          <cell r="DY1020">
            <v>0</v>
          </cell>
          <cell r="DZ1020">
            <v>0</v>
          </cell>
          <cell r="EA1020">
            <v>0</v>
          </cell>
          <cell r="EB1020">
            <v>0</v>
          </cell>
          <cell r="EC1020">
            <v>0</v>
          </cell>
          <cell r="ED1020">
            <v>0</v>
          </cell>
        </row>
        <row r="1021">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v>0</v>
          </cell>
          <cell r="CJ1021">
            <v>0</v>
          </cell>
          <cell r="CK1021">
            <v>0</v>
          </cell>
          <cell r="CL1021">
            <v>0</v>
          </cell>
          <cell r="CM1021">
            <v>0</v>
          </cell>
          <cell r="CN1021">
            <v>0</v>
          </cell>
          <cell r="CO1021">
            <v>0</v>
          </cell>
          <cell r="CP1021">
            <v>0</v>
          </cell>
          <cell r="CQ1021">
            <v>0</v>
          </cell>
          <cell r="CR1021">
            <v>0</v>
          </cell>
          <cell r="CS1021">
            <v>0</v>
          </cell>
          <cell r="CT1021">
            <v>0</v>
          </cell>
          <cell r="CU1021">
            <v>0</v>
          </cell>
          <cell r="CV1021">
            <v>0</v>
          </cell>
          <cell r="CW1021">
            <v>0</v>
          </cell>
          <cell r="CX1021">
            <v>0</v>
          </cell>
          <cell r="CY1021">
            <v>0</v>
          </cell>
          <cell r="CZ1021">
            <v>0</v>
          </cell>
          <cell r="DA1021">
            <v>0</v>
          </cell>
          <cell r="DB1021">
            <v>0</v>
          </cell>
          <cell r="DC1021">
            <v>0</v>
          </cell>
          <cell r="DD1021">
            <v>0</v>
          </cell>
          <cell r="DE1021">
            <v>0</v>
          </cell>
          <cell r="DF1021">
            <v>0</v>
          </cell>
          <cell r="DG1021">
            <v>0</v>
          </cell>
          <cell r="DH1021">
            <v>0</v>
          </cell>
          <cell r="DI1021">
            <v>0</v>
          </cell>
          <cell r="DJ1021">
            <v>0</v>
          </cell>
          <cell r="DK1021">
            <v>0</v>
          </cell>
          <cell r="DL1021">
            <v>0</v>
          </cell>
          <cell r="DM1021">
            <v>0</v>
          </cell>
          <cell r="DN1021">
            <v>0</v>
          </cell>
          <cell r="DO1021">
            <v>0</v>
          </cell>
          <cell r="DP1021">
            <v>0</v>
          </cell>
          <cell r="DQ1021">
            <v>0</v>
          </cell>
          <cell r="DR1021">
            <v>0</v>
          </cell>
          <cell r="DS1021">
            <v>0</v>
          </cell>
          <cell r="DT1021">
            <v>0</v>
          </cell>
          <cell r="DU1021">
            <v>0</v>
          </cell>
          <cell r="DV1021">
            <v>0</v>
          </cell>
          <cell r="DW1021">
            <v>0</v>
          </cell>
          <cell r="DX1021">
            <v>0</v>
          </cell>
          <cell r="DY1021">
            <v>0</v>
          </cell>
          <cell r="DZ1021">
            <v>0</v>
          </cell>
          <cell r="EA1021">
            <v>0</v>
          </cell>
          <cell r="EB1021">
            <v>0</v>
          </cell>
          <cell r="EC1021">
            <v>0</v>
          </cell>
          <cell r="ED1021">
            <v>0</v>
          </cell>
          <cell r="EE1021">
            <v>0</v>
          </cell>
        </row>
        <row r="1022">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cell r="BZ1022">
            <v>0</v>
          </cell>
          <cell r="CA1022">
            <v>0</v>
          </cell>
          <cell r="CB1022">
            <v>0</v>
          </cell>
          <cell r="CC1022">
            <v>0</v>
          </cell>
          <cell r="CD1022">
            <v>0</v>
          </cell>
          <cell r="CE1022">
            <v>0</v>
          </cell>
          <cell r="CF1022">
            <v>0</v>
          </cell>
          <cell r="CG1022">
            <v>0</v>
          </cell>
          <cell r="CH1022">
            <v>0</v>
          </cell>
          <cell r="CI1022">
            <v>0</v>
          </cell>
          <cell r="CJ1022">
            <v>0</v>
          </cell>
          <cell r="CK1022">
            <v>0</v>
          </cell>
          <cell r="CL1022">
            <v>0</v>
          </cell>
          <cell r="CM1022">
            <v>0</v>
          </cell>
          <cell r="CN1022">
            <v>0</v>
          </cell>
          <cell r="CO1022">
            <v>0</v>
          </cell>
          <cell r="CP1022">
            <v>0</v>
          </cell>
          <cell r="CQ1022">
            <v>0</v>
          </cell>
          <cell r="CR1022">
            <v>0</v>
          </cell>
          <cell r="CS1022">
            <v>0</v>
          </cell>
          <cell r="CT1022">
            <v>0</v>
          </cell>
          <cell r="CU1022">
            <v>0</v>
          </cell>
          <cell r="CV1022">
            <v>0</v>
          </cell>
          <cell r="CW1022">
            <v>0</v>
          </cell>
          <cell r="CX1022">
            <v>0</v>
          </cell>
          <cell r="CY1022">
            <v>0</v>
          </cell>
          <cell r="CZ1022">
            <v>0</v>
          </cell>
          <cell r="DA1022">
            <v>0</v>
          </cell>
          <cell r="DB1022">
            <v>0</v>
          </cell>
          <cell r="DC1022">
            <v>0</v>
          </cell>
          <cell r="DD1022">
            <v>0</v>
          </cell>
          <cell r="DE1022">
            <v>0</v>
          </cell>
          <cell r="DF1022">
            <v>0</v>
          </cell>
          <cell r="DG1022">
            <v>0</v>
          </cell>
          <cell r="DH1022">
            <v>0</v>
          </cell>
          <cell r="DI1022">
            <v>0</v>
          </cell>
          <cell r="DJ1022">
            <v>0</v>
          </cell>
          <cell r="DK1022">
            <v>0</v>
          </cell>
          <cell r="DL1022">
            <v>0</v>
          </cell>
          <cell r="DM1022">
            <v>0</v>
          </cell>
          <cell r="DN1022">
            <v>0</v>
          </cell>
          <cell r="DO1022">
            <v>0</v>
          </cell>
          <cell r="DP1022">
            <v>0</v>
          </cell>
          <cell r="DQ1022">
            <v>0</v>
          </cell>
          <cell r="DR1022">
            <v>0</v>
          </cell>
          <cell r="DS1022">
            <v>0</v>
          </cell>
          <cell r="DT1022">
            <v>0</v>
          </cell>
          <cell r="DU1022">
            <v>0</v>
          </cell>
          <cell r="DV1022">
            <v>0</v>
          </cell>
          <cell r="DW1022">
            <v>0</v>
          </cell>
          <cell r="DX1022">
            <v>0</v>
          </cell>
          <cell r="DY1022">
            <v>0</v>
          </cell>
          <cell r="DZ1022">
            <v>0</v>
          </cell>
          <cell r="EA1022">
            <v>0</v>
          </cell>
          <cell r="EB1022">
            <v>0</v>
          </cell>
          <cell r="EC1022">
            <v>0</v>
          </cell>
          <cell r="ED1022">
            <v>0</v>
          </cell>
          <cell r="EE1022">
            <v>0</v>
          </cell>
        </row>
        <row r="1023">
          <cell r="F1023">
            <v>0</v>
          </cell>
          <cell r="G1023">
            <v>0</v>
          </cell>
          <cell r="H1023">
            <v>0</v>
          </cell>
          <cell r="I1023">
            <v>-0.01</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cell r="BZ1023">
            <v>0</v>
          </cell>
          <cell r="CA1023">
            <v>0</v>
          </cell>
          <cell r="CB1023">
            <v>0</v>
          </cell>
          <cell r="CC1023">
            <v>0</v>
          </cell>
          <cell r="CD1023">
            <v>0</v>
          </cell>
          <cell r="CE1023">
            <v>0</v>
          </cell>
          <cell r="CF1023">
            <v>0</v>
          </cell>
          <cell r="CG1023">
            <v>0</v>
          </cell>
          <cell r="CH1023">
            <v>0</v>
          </cell>
          <cell r="CI1023">
            <v>0</v>
          </cell>
          <cell r="CJ1023">
            <v>0</v>
          </cell>
          <cell r="CK1023">
            <v>0</v>
          </cell>
          <cell r="CL1023">
            <v>0</v>
          </cell>
          <cell r="CM1023">
            <v>0</v>
          </cell>
          <cell r="CN1023">
            <v>0</v>
          </cell>
          <cell r="CO1023">
            <v>0</v>
          </cell>
          <cell r="CP1023">
            <v>0</v>
          </cell>
          <cell r="CQ1023">
            <v>0</v>
          </cell>
          <cell r="CR1023">
            <v>0</v>
          </cell>
          <cell r="CS1023">
            <v>0</v>
          </cell>
          <cell r="CT1023">
            <v>0</v>
          </cell>
          <cell r="CU1023">
            <v>0</v>
          </cell>
          <cell r="CV1023">
            <v>0</v>
          </cell>
          <cell r="CW1023">
            <v>0</v>
          </cell>
          <cell r="CX1023">
            <v>0</v>
          </cell>
          <cell r="CY1023">
            <v>0</v>
          </cell>
          <cell r="CZ1023">
            <v>0</v>
          </cell>
          <cell r="DA1023">
            <v>0</v>
          </cell>
          <cell r="DB1023">
            <v>0</v>
          </cell>
          <cell r="DC1023">
            <v>0</v>
          </cell>
          <cell r="DD1023">
            <v>0</v>
          </cell>
          <cell r="DE1023">
            <v>0</v>
          </cell>
          <cell r="DF1023">
            <v>0</v>
          </cell>
          <cell r="DG1023">
            <v>0</v>
          </cell>
          <cell r="DH1023">
            <v>0</v>
          </cell>
          <cell r="DI1023">
            <v>0</v>
          </cell>
          <cell r="DJ1023">
            <v>0</v>
          </cell>
          <cell r="DK1023">
            <v>0</v>
          </cell>
          <cell r="DL1023">
            <v>0</v>
          </cell>
          <cell r="DM1023">
            <v>0</v>
          </cell>
          <cell r="DN1023">
            <v>0</v>
          </cell>
          <cell r="DO1023">
            <v>0</v>
          </cell>
          <cell r="DP1023">
            <v>0</v>
          </cell>
          <cell r="DQ1023">
            <v>0</v>
          </cell>
          <cell r="DR1023">
            <v>0</v>
          </cell>
          <cell r="DS1023">
            <v>0</v>
          </cell>
          <cell r="DT1023">
            <v>0</v>
          </cell>
          <cell r="DU1023">
            <v>0</v>
          </cell>
          <cell r="DV1023">
            <v>0</v>
          </cell>
          <cell r="DW1023">
            <v>0</v>
          </cell>
          <cell r="DX1023">
            <v>0</v>
          </cell>
          <cell r="DY1023">
            <v>0</v>
          </cell>
          <cell r="DZ1023">
            <v>0</v>
          </cell>
          <cell r="EA1023">
            <v>0</v>
          </cell>
          <cell r="EB1023">
            <v>0</v>
          </cell>
          <cell r="EC1023">
            <v>0</v>
          </cell>
          <cell r="ED1023">
            <v>0</v>
          </cell>
          <cell r="EE1023">
            <v>0</v>
          </cell>
        </row>
        <row r="1024">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cell r="BZ1024">
            <v>0</v>
          </cell>
          <cell r="CA1024">
            <v>0</v>
          </cell>
          <cell r="CB1024">
            <v>0</v>
          </cell>
          <cell r="CC1024">
            <v>0</v>
          </cell>
          <cell r="CD1024">
            <v>0</v>
          </cell>
          <cell r="CE1024">
            <v>0</v>
          </cell>
          <cell r="CF1024">
            <v>0</v>
          </cell>
          <cell r="CG1024">
            <v>0</v>
          </cell>
          <cell r="CH1024">
            <v>0</v>
          </cell>
          <cell r="CI1024">
            <v>0</v>
          </cell>
          <cell r="CJ1024">
            <v>0</v>
          </cell>
          <cell r="CK1024">
            <v>0</v>
          </cell>
          <cell r="CL1024">
            <v>0</v>
          </cell>
          <cell r="CM1024">
            <v>0</v>
          </cell>
          <cell r="CN1024">
            <v>0</v>
          </cell>
          <cell r="CO1024">
            <v>0</v>
          </cell>
          <cell r="CP1024">
            <v>0</v>
          </cell>
          <cell r="CQ1024">
            <v>0</v>
          </cell>
          <cell r="CR1024">
            <v>0</v>
          </cell>
          <cell r="CS1024">
            <v>0</v>
          </cell>
          <cell r="CT1024">
            <v>0</v>
          </cell>
          <cell r="CU1024">
            <v>0</v>
          </cell>
          <cell r="CV1024">
            <v>0</v>
          </cell>
          <cell r="CW1024">
            <v>0</v>
          </cell>
          <cell r="CX1024">
            <v>0</v>
          </cell>
          <cell r="CY1024">
            <v>0</v>
          </cell>
          <cell r="CZ1024">
            <v>0</v>
          </cell>
          <cell r="DA1024">
            <v>0</v>
          </cell>
          <cell r="DB1024">
            <v>0</v>
          </cell>
          <cell r="DC1024">
            <v>0</v>
          </cell>
          <cell r="DD1024">
            <v>0</v>
          </cell>
          <cell r="DE1024">
            <v>0</v>
          </cell>
          <cell r="DF1024">
            <v>0</v>
          </cell>
          <cell r="DG1024">
            <v>0</v>
          </cell>
          <cell r="DH1024">
            <v>0</v>
          </cell>
          <cell r="DI1024">
            <v>0</v>
          </cell>
          <cell r="DJ1024">
            <v>0</v>
          </cell>
          <cell r="DK1024">
            <v>0</v>
          </cell>
          <cell r="DL1024">
            <v>0</v>
          </cell>
          <cell r="DM1024">
            <v>0</v>
          </cell>
          <cell r="DN1024">
            <v>0</v>
          </cell>
          <cell r="DO1024">
            <v>0</v>
          </cell>
          <cell r="DP1024">
            <v>0</v>
          </cell>
          <cell r="DQ1024">
            <v>0</v>
          </cell>
          <cell r="DR1024">
            <v>0</v>
          </cell>
          <cell r="DS1024">
            <v>0</v>
          </cell>
          <cell r="DT1024">
            <v>0</v>
          </cell>
          <cell r="DU1024">
            <v>0</v>
          </cell>
          <cell r="DV1024">
            <v>0</v>
          </cell>
          <cell r="DW1024">
            <v>0</v>
          </cell>
          <cell r="DX1024">
            <v>0</v>
          </cell>
          <cell r="DY1024">
            <v>0</v>
          </cell>
          <cell r="DZ1024">
            <v>0</v>
          </cell>
          <cell r="EA1024">
            <v>0</v>
          </cell>
          <cell r="EB1024">
            <v>0</v>
          </cell>
          <cell r="EC1024">
            <v>0</v>
          </cell>
          <cell r="ED1024">
            <v>0</v>
          </cell>
          <cell r="EE1024">
            <v>0</v>
          </cell>
        </row>
        <row r="1025">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cell r="BZ1025">
            <v>0</v>
          </cell>
          <cell r="CA1025">
            <v>0</v>
          </cell>
          <cell r="CB1025">
            <v>0</v>
          </cell>
          <cell r="CC1025">
            <v>0</v>
          </cell>
          <cell r="CD1025">
            <v>0</v>
          </cell>
          <cell r="CE1025">
            <v>0</v>
          </cell>
          <cell r="CF1025">
            <v>0</v>
          </cell>
          <cell r="CG1025">
            <v>0</v>
          </cell>
          <cell r="CH1025">
            <v>0</v>
          </cell>
          <cell r="CI1025">
            <v>0</v>
          </cell>
          <cell r="CJ1025">
            <v>0</v>
          </cell>
          <cell r="CK1025">
            <v>0</v>
          </cell>
          <cell r="CL1025">
            <v>0</v>
          </cell>
          <cell r="CM1025">
            <v>0</v>
          </cell>
          <cell r="CN1025">
            <v>0</v>
          </cell>
          <cell r="CO1025">
            <v>0</v>
          </cell>
          <cell r="CP1025">
            <v>0</v>
          </cell>
          <cell r="CQ1025">
            <v>0</v>
          </cell>
          <cell r="CR1025">
            <v>0</v>
          </cell>
          <cell r="CS1025">
            <v>0</v>
          </cell>
          <cell r="CT1025">
            <v>0</v>
          </cell>
          <cell r="CU1025">
            <v>0</v>
          </cell>
          <cell r="CV1025">
            <v>0</v>
          </cell>
          <cell r="CW1025">
            <v>0</v>
          </cell>
          <cell r="CX1025">
            <v>0</v>
          </cell>
          <cell r="CY1025">
            <v>0</v>
          </cell>
          <cell r="CZ1025">
            <v>0</v>
          </cell>
          <cell r="DA1025">
            <v>0</v>
          </cell>
          <cell r="DB1025">
            <v>0</v>
          </cell>
          <cell r="DC1025">
            <v>0</v>
          </cell>
          <cell r="DD1025">
            <v>0</v>
          </cell>
          <cell r="DE1025">
            <v>0</v>
          </cell>
          <cell r="DF1025">
            <v>0</v>
          </cell>
          <cell r="DG1025">
            <v>0</v>
          </cell>
          <cell r="DH1025">
            <v>0</v>
          </cell>
          <cell r="DI1025">
            <v>0</v>
          </cell>
          <cell r="DJ1025">
            <v>0</v>
          </cell>
          <cell r="DK1025">
            <v>0</v>
          </cell>
          <cell r="DL1025">
            <v>0</v>
          </cell>
          <cell r="DM1025">
            <v>0</v>
          </cell>
          <cell r="DN1025">
            <v>0</v>
          </cell>
          <cell r="DO1025">
            <v>0</v>
          </cell>
          <cell r="DP1025">
            <v>0</v>
          </cell>
          <cell r="DQ1025">
            <v>0</v>
          </cell>
          <cell r="DR1025">
            <v>0</v>
          </cell>
          <cell r="DS1025">
            <v>0</v>
          </cell>
          <cell r="DT1025">
            <v>0</v>
          </cell>
          <cell r="DU1025">
            <v>0</v>
          </cell>
          <cell r="DV1025">
            <v>0</v>
          </cell>
          <cell r="DW1025">
            <v>0</v>
          </cell>
          <cell r="DX1025">
            <v>0</v>
          </cell>
          <cell r="DY1025">
            <v>0</v>
          </cell>
          <cell r="DZ1025">
            <v>0</v>
          </cell>
          <cell r="EA1025">
            <v>0</v>
          </cell>
          <cell r="EB1025">
            <v>0</v>
          </cell>
          <cell r="EC1025">
            <v>0</v>
          </cell>
          <cell r="ED1025">
            <v>0</v>
          </cell>
          <cell r="EE1025">
            <v>0</v>
          </cell>
        </row>
        <row r="1026">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cell r="BZ1026">
            <v>0</v>
          </cell>
          <cell r="CA1026">
            <v>0</v>
          </cell>
          <cell r="CB1026">
            <v>0</v>
          </cell>
          <cell r="CC1026">
            <v>0</v>
          </cell>
          <cell r="CD1026">
            <v>0</v>
          </cell>
          <cell r="CE1026">
            <v>0</v>
          </cell>
          <cell r="CF1026">
            <v>0</v>
          </cell>
          <cell r="CG1026">
            <v>0</v>
          </cell>
          <cell r="CH1026">
            <v>0</v>
          </cell>
          <cell r="CI1026">
            <v>0</v>
          </cell>
          <cell r="CJ1026">
            <v>0</v>
          </cell>
          <cell r="CK1026">
            <v>0</v>
          </cell>
          <cell r="CL1026">
            <v>0</v>
          </cell>
          <cell r="CM1026">
            <v>0</v>
          </cell>
          <cell r="CN1026">
            <v>0</v>
          </cell>
          <cell r="CO1026">
            <v>0</v>
          </cell>
          <cell r="CP1026">
            <v>0</v>
          </cell>
          <cell r="CQ1026">
            <v>0</v>
          </cell>
          <cell r="CR1026">
            <v>0</v>
          </cell>
          <cell r="CS1026">
            <v>0</v>
          </cell>
          <cell r="CT1026">
            <v>0</v>
          </cell>
          <cell r="CU1026">
            <v>0</v>
          </cell>
          <cell r="CV1026">
            <v>0</v>
          </cell>
          <cell r="CW1026">
            <v>0</v>
          </cell>
          <cell r="CX1026">
            <v>0</v>
          </cell>
          <cell r="CY1026">
            <v>0</v>
          </cell>
          <cell r="CZ1026">
            <v>0</v>
          </cell>
          <cell r="DA1026">
            <v>0</v>
          </cell>
          <cell r="DB1026">
            <v>0</v>
          </cell>
          <cell r="DC1026">
            <v>0</v>
          </cell>
          <cell r="DD1026">
            <v>0</v>
          </cell>
          <cell r="DE1026">
            <v>0</v>
          </cell>
          <cell r="DF1026">
            <v>0</v>
          </cell>
          <cell r="DG1026">
            <v>0</v>
          </cell>
          <cell r="DH1026">
            <v>0</v>
          </cell>
          <cell r="DI1026">
            <v>0</v>
          </cell>
          <cell r="DJ1026">
            <v>0</v>
          </cell>
          <cell r="DK1026">
            <v>0</v>
          </cell>
          <cell r="DL1026">
            <v>0</v>
          </cell>
          <cell r="DM1026">
            <v>0</v>
          </cell>
          <cell r="DN1026">
            <v>0</v>
          </cell>
          <cell r="DO1026">
            <v>0</v>
          </cell>
          <cell r="DP1026">
            <v>0</v>
          </cell>
          <cell r="DQ1026">
            <v>0</v>
          </cell>
          <cell r="DR1026">
            <v>0</v>
          </cell>
          <cell r="DS1026">
            <v>0</v>
          </cell>
          <cell r="DT1026">
            <v>0</v>
          </cell>
          <cell r="DU1026">
            <v>0</v>
          </cell>
          <cell r="DV1026">
            <v>0</v>
          </cell>
          <cell r="DW1026">
            <v>0</v>
          </cell>
          <cell r="DX1026">
            <v>0</v>
          </cell>
          <cell r="DY1026">
            <v>0</v>
          </cell>
          <cell r="DZ1026">
            <v>0</v>
          </cell>
          <cell r="EA1026">
            <v>0</v>
          </cell>
          <cell r="EB1026">
            <v>0</v>
          </cell>
          <cell r="EC1026">
            <v>0</v>
          </cell>
          <cell r="ED1026">
            <v>0</v>
          </cell>
          <cell r="EE1026">
            <v>0</v>
          </cell>
        </row>
        <row r="1027">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cell r="BZ1027">
            <v>0</v>
          </cell>
          <cell r="CA1027">
            <v>0</v>
          </cell>
          <cell r="CB1027">
            <v>0</v>
          </cell>
          <cell r="CC1027">
            <v>0</v>
          </cell>
          <cell r="CD1027">
            <v>0</v>
          </cell>
          <cell r="CE1027">
            <v>0</v>
          </cell>
          <cell r="CF1027">
            <v>0</v>
          </cell>
          <cell r="CG1027">
            <v>0</v>
          </cell>
          <cell r="CH1027">
            <v>0</v>
          </cell>
          <cell r="CI1027">
            <v>0</v>
          </cell>
          <cell r="CJ1027">
            <v>0</v>
          </cell>
          <cell r="CK1027">
            <v>0</v>
          </cell>
          <cell r="CL1027">
            <v>0</v>
          </cell>
          <cell r="CM1027">
            <v>0</v>
          </cell>
          <cell r="CN1027">
            <v>0</v>
          </cell>
          <cell r="CO1027">
            <v>0</v>
          </cell>
          <cell r="CP1027">
            <v>0</v>
          </cell>
          <cell r="CQ1027">
            <v>0</v>
          </cell>
          <cell r="CR1027">
            <v>0</v>
          </cell>
          <cell r="CS1027">
            <v>0</v>
          </cell>
          <cell r="CT1027">
            <v>0</v>
          </cell>
          <cell r="CU1027">
            <v>0</v>
          </cell>
          <cell r="CV1027">
            <v>0</v>
          </cell>
          <cell r="CW1027">
            <v>0</v>
          </cell>
          <cell r="CX1027">
            <v>0</v>
          </cell>
          <cell r="CY1027">
            <v>0</v>
          </cell>
          <cell r="CZ1027">
            <v>0</v>
          </cell>
          <cell r="DA1027">
            <v>0</v>
          </cell>
          <cell r="DB1027">
            <v>0</v>
          </cell>
          <cell r="DC1027">
            <v>0</v>
          </cell>
          <cell r="DD1027">
            <v>0</v>
          </cell>
          <cell r="DE1027">
            <v>0</v>
          </cell>
          <cell r="DF1027">
            <v>0</v>
          </cell>
          <cell r="DG1027">
            <v>0</v>
          </cell>
          <cell r="DH1027">
            <v>0</v>
          </cell>
          <cell r="DI1027">
            <v>0</v>
          </cell>
          <cell r="DJ1027">
            <v>0</v>
          </cell>
          <cell r="DK1027">
            <v>0</v>
          </cell>
          <cell r="DL1027">
            <v>0</v>
          </cell>
          <cell r="DM1027">
            <v>0</v>
          </cell>
          <cell r="DN1027">
            <v>0</v>
          </cell>
          <cell r="DO1027">
            <v>0</v>
          </cell>
          <cell r="DP1027">
            <v>0</v>
          </cell>
          <cell r="DQ1027">
            <v>0</v>
          </cell>
          <cell r="DR1027">
            <v>0</v>
          </cell>
          <cell r="DS1027">
            <v>0</v>
          </cell>
          <cell r="DT1027">
            <v>0</v>
          </cell>
          <cell r="DU1027">
            <v>0</v>
          </cell>
          <cell r="DV1027">
            <v>0</v>
          </cell>
          <cell r="DW1027">
            <v>0</v>
          </cell>
          <cell r="DX1027">
            <v>0</v>
          </cell>
          <cell r="DY1027">
            <v>0</v>
          </cell>
          <cell r="DZ1027">
            <v>0</v>
          </cell>
          <cell r="EA1027">
            <v>0</v>
          </cell>
          <cell r="EB1027">
            <v>0</v>
          </cell>
          <cell r="EC1027">
            <v>0</v>
          </cell>
          <cell r="ED1027">
            <v>0</v>
          </cell>
          <cell r="EE1027">
            <v>0</v>
          </cell>
        </row>
        <row r="1028">
          <cell r="F1028">
            <v>-0.01</v>
          </cell>
          <cell r="G1028">
            <v>0</v>
          </cell>
          <cell r="H1028">
            <v>0</v>
          </cell>
          <cell r="I1028">
            <v>0</v>
          </cell>
          <cell r="J1028">
            <v>0</v>
          </cell>
          <cell r="K1028">
            <v>0</v>
          </cell>
          <cell r="L1028">
            <v>0</v>
          </cell>
          <cell r="M1028">
            <v>0</v>
          </cell>
          <cell r="N1028">
            <v>0</v>
          </cell>
          <cell r="O1028">
            <v>0</v>
          </cell>
          <cell r="P1028">
            <v>-0.01</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cell r="BZ1028">
            <v>0</v>
          </cell>
          <cell r="CA1028">
            <v>0</v>
          </cell>
          <cell r="CB1028">
            <v>0</v>
          </cell>
          <cell r="CC1028">
            <v>0</v>
          </cell>
          <cell r="CD1028">
            <v>0</v>
          </cell>
          <cell r="CE1028">
            <v>0</v>
          </cell>
          <cell r="CF1028">
            <v>0</v>
          </cell>
          <cell r="CG1028">
            <v>0</v>
          </cell>
          <cell r="CH1028">
            <v>0</v>
          </cell>
          <cell r="CI1028">
            <v>0</v>
          </cell>
          <cell r="CJ1028">
            <v>0</v>
          </cell>
          <cell r="CK1028">
            <v>0</v>
          </cell>
          <cell r="CL1028">
            <v>0</v>
          </cell>
          <cell r="CM1028">
            <v>0</v>
          </cell>
          <cell r="CN1028">
            <v>0</v>
          </cell>
          <cell r="CO1028">
            <v>0</v>
          </cell>
          <cell r="CP1028">
            <v>0</v>
          </cell>
          <cell r="CQ1028">
            <v>0</v>
          </cell>
          <cell r="CR1028">
            <v>0</v>
          </cell>
          <cell r="CS1028">
            <v>0</v>
          </cell>
          <cell r="CT1028">
            <v>0</v>
          </cell>
          <cell r="CU1028">
            <v>0</v>
          </cell>
          <cell r="CV1028">
            <v>0</v>
          </cell>
          <cell r="CW1028">
            <v>0</v>
          </cell>
          <cell r="CX1028">
            <v>0</v>
          </cell>
          <cell r="CY1028">
            <v>0</v>
          </cell>
          <cell r="CZ1028">
            <v>0</v>
          </cell>
          <cell r="DA1028">
            <v>0</v>
          </cell>
          <cell r="DB1028">
            <v>0</v>
          </cell>
          <cell r="DC1028">
            <v>0</v>
          </cell>
          <cell r="DD1028">
            <v>0</v>
          </cell>
          <cell r="DE1028">
            <v>0</v>
          </cell>
          <cell r="DF1028">
            <v>0</v>
          </cell>
          <cell r="DG1028">
            <v>0</v>
          </cell>
          <cell r="DH1028">
            <v>0</v>
          </cell>
          <cell r="DI1028">
            <v>0</v>
          </cell>
          <cell r="DJ1028">
            <v>0</v>
          </cell>
          <cell r="DK1028">
            <v>0</v>
          </cell>
          <cell r="DL1028">
            <v>0</v>
          </cell>
          <cell r="DM1028">
            <v>0</v>
          </cell>
          <cell r="DN1028">
            <v>0</v>
          </cell>
          <cell r="DO1028">
            <v>0</v>
          </cell>
          <cell r="DP1028">
            <v>0</v>
          </cell>
          <cell r="DQ1028">
            <v>0</v>
          </cell>
          <cell r="DR1028">
            <v>0</v>
          </cell>
          <cell r="DS1028">
            <v>0</v>
          </cell>
          <cell r="DT1028">
            <v>0</v>
          </cell>
          <cell r="DU1028">
            <v>0</v>
          </cell>
          <cell r="DV1028">
            <v>0</v>
          </cell>
          <cell r="DW1028">
            <v>0</v>
          </cell>
          <cell r="DX1028">
            <v>0</v>
          </cell>
          <cell r="DY1028">
            <v>0</v>
          </cell>
          <cell r="DZ1028">
            <v>0</v>
          </cell>
          <cell r="EA1028">
            <v>0</v>
          </cell>
          <cell r="EB1028">
            <v>0</v>
          </cell>
          <cell r="EC1028">
            <v>0</v>
          </cell>
          <cell r="ED1028">
            <v>0</v>
          </cell>
          <cell r="EE1028">
            <v>0</v>
          </cell>
        </row>
        <row r="1029">
          <cell r="F1029">
            <v>-0.01</v>
          </cell>
          <cell r="G1029">
            <v>-0.01</v>
          </cell>
          <cell r="H1029">
            <v>-0.01</v>
          </cell>
          <cell r="I1029">
            <v>0</v>
          </cell>
          <cell r="J1029">
            <v>0</v>
          </cell>
          <cell r="K1029">
            <v>0</v>
          </cell>
          <cell r="L1029">
            <v>0</v>
          </cell>
          <cell r="M1029">
            <v>0</v>
          </cell>
          <cell r="N1029">
            <v>0</v>
          </cell>
          <cell r="O1029">
            <v>0</v>
          </cell>
          <cell r="P1029">
            <v>-0.01</v>
          </cell>
          <cell r="Q1029">
            <v>0</v>
          </cell>
          <cell r="R1029">
            <v>0</v>
          </cell>
          <cell r="S1029">
            <v>-0.01</v>
          </cell>
          <cell r="T1029">
            <v>-0.01</v>
          </cell>
          <cell r="U1029">
            <v>-0.01</v>
          </cell>
          <cell r="V1029">
            <v>-0.01</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0</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0</v>
          </cell>
          <cell r="BZ1029">
            <v>0</v>
          </cell>
          <cell r="CA1029">
            <v>0</v>
          </cell>
          <cell r="CB1029">
            <v>0</v>
          </cell>
          <cell r="CC1029">
            <v>0</v>
          </cell>
          <cell r="CD1029">
            <v>0</v>
          </cell>
          <cell r="CE1029">
            <v>0</v>
          </cell>
          <cell r="CF1029">
            <v>0</v>
          </cell>
          <cell r="CG1029">
            <v>0</v>
          </cell>
          <cell r="CH1029">
            <v>0</v>
          </cell>
          <cell r="CI1029">
            <v>0</v>
          </cell>
          <cell r="CJ1029">
            <v>0</v>
          </cell>
          <cell r="CK1029">
            <v>0</v>
          </cell>
          <cell r="CL1029">
            <v>0</v>
          </cell>
          <cell r="CM1029">
            <v>0</v>
          </cell>
          <cell r="CN1029">
            <v>0</v>
          </cell>
          <cell r="CO1029">
            <v>0</v>
          </cell>
          <cell r="CP1029">
            <v>0</v>
          </cell>
          <cell r="CQ1029">
            <v>0</v>
          </cell>
          <cell r="CR1029">
            <v>0</v>
          </cell>
          <cell r="CS1029">
            <v>0</v>
          </cell>
          <cell r="CT1029">
            <v>0</v>
          </cell>
          <cell r="CU1029">
            <v>0</v>
          </cell>
          <cell r="CV1029">
            <v>0</v>
          </cell>
          <cell r="CW1029">
            <v>0</v>
          </cell>
          <cell r="CX1029">
            <v>0</v>
          </cell>
          <cell r="CY1029">
            <v>0</v>
          </cell>
          <cell r="CZ1029">
            <v>0</v>
          </cell>
          <cell r="DA1029">
            <v>0</v>
          </cell>
          <cell r="DB1029">
            <v>0</v>
          </cell>
          <cell r="DC1029">
            <v>0</v>
          </cell>
          <cell r="DD1029">
            <v>0</v>
          </cell>
          <cell r="DE1029">
            <v>0</v>
          </cell>
          <cell r="DF1029">
            <v>0</v>
          </cell>
          <cell r="DG1029">
            <v>0</v>
          </cell>
          <cell r="DH1029">
            <v>0</v>
          </cell>
          <cell r="DI1029">
            <v>0</v>
          </cell>
          <cell r="DJ1029">
            <v>0</v>
          </cell>
          <cell r="DK1029">
            <v>0</v>
          </cell>
          <cell r="DL1029">
            <v>0</v>
          </cell>
          <cell r="DM1029">
            <v>0</v>
          </cell>
          <cell r="DN1029">
            <v>0</v>
          </cell>
          <cell r="DO1029">
            <v>0</v>
          </cell>
          <cell r="DP1029">
            <v>0</v>
          </cell>
          <cell r="DQ1029">
            <v>0</v>
          </cell>
          <cell r="DR1029">
            <v>0</v>
          </cell>
          <cell r="DS1029">
            <v>0</v>
          </cell>
          <cell r="DT1029">
            <v>0</v>
          </cell>
          <cell r="DU1029">
            <v>0</v>
          </cell>
          <cell r="DV1029">
            <v>0</v>
          </cell>
          <cell r="DW1029">
            <v>0</v>
          </cell>
          <cell r="DX1029">
            <v>0</v>
          </cell>
          <cell r="DY1029">
            <v>0</v>
          </cell>
          <cell r="DZ1029">
            <v>0</v>
          </cell>
          <cell r="EA1029">
            <v>0</v>
          </cell>
          <cell r="EB1029">
            <v>0</v>
          </cell>
          <cell r="EC1029">
            <v>0</v>
          </cell>
          <cell r="ED1029">
            <v>0</v>
          </cell>
          <cell r="EE1029">
            <v>0</v>
          </cell>
        </row>
        <row r="1030">
          <cell r="F1030">
            <v>0</v>
          </cell>
          <cell r="G1030">
            <v>0</v>
          </cell>
          <cell r="H1030">
            <v>0</v>
          </cell>
          <cell r="I1030">
            <v>0</v>
          </cell>
          <cell r="J1030">
            <v>0</v>
          </cell>
          <cell r="K1030">
            <v>0</v>
          </cell>
          <cell r="L1030">
            <v>0</v>
          </cell>
          <cell r="M1030">
            <v>0</v>
          </cell>
          <cell r="N1030">
            <v>0</v>
          </cell>
          <cell r="O1030">
            <v>0</v>
          </cell>
          <cell r="P1030">
            <v>0</v>
          </cell>
          <cell r="Q1030">
            <v>-0.01</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cell r="BZ1030">
            <v>0</v>
          </cell>
          <cell r="CA1030">
            <v>0</v>
          </cell>
          <cell r="CB1030">
            <v>0</v>
          </cell>
          <cell r="CC1030">
            <v>0</v>
          </cell>
          <cell r="CD1030">
            <v>0</v>
          </cell>
          <cell r="CE1030">
            <v>0</v>
          </cell>
          <cell r="CF1030">
            <v>0</v>
          </cell>
          <cell r="CG1030">
            <v>0</v>
          </cell>
          <cell r="CH1030">
            <v>0</v>
          </cell>
          <cell r="CI1030">
            <v>0</v>
          </cell>
          <cell r="CJ1030">
            <v>0</v>
          </cell>
          <cell r="CK1030">
            <v>0</v>
          </cell>
          <cell r="CL1030">
            <v>0</v>
          </cell>
          <cell r="CM1030">
            <v>0</v>
          </cell>
          <cell r="CN1030">
            <v>0</v>
          </cell>
          <cell r="CO1030">
            <v>0</v>
          </cell>
          <cell r="CP1030">
            <v>0</v>
          </cell>
          <cell r="CQ1030">
            <v>0</v>
          </cell>
          <cell r="CR1030">
            <v>0</v>
          </cell>
          <cell r="CS1030">
            <v>0</v>
          </cell>
          <cell r="CT1030">
            <v>0</v>
          </cell>
          <cell r="CU1030">
            <v>0</v>
          </cell>
          <cell r="CV1030">
            <v>0</v>
          </cell>
          <cell r="CW1030">
            <v>0</v>
          </cell>
          <cell r="CX1030">
            <v>0</v>
          </cell>
          <cell r="CY1030">
            <v>0</v>
          </cell>
          <cell r="CZ1030">
            <v>0</v>
          </cell>
          <cell r="DA1030">
            <v>0</v>
          </cell>
          <cell r="DB1030">
            <v>0</v>
          </cell>
          <cell r="DC1030">
            <v>0</v>
          </cell>
          <cell r="DD1030">
            <v>0</v>
          </cell>
          <cell r="DE1030">
            <v>0</v>
          </cell>
          <cell r="DF1030">
            <v>0</v>
          </cell>
          <cell r="DG1030">
            <v>0</v>
          </cell>
          <cell r="DH1030">
            <v>0</v>
          </cell>
          <cell r="DI1030">
            <v>0</v>
          </cell>
          <cell r="DJ1030">
            <v>0</v>
          </cell>
          <cell r="DK1030">
            <v>0</v>
          </cell>
          <cell r="DL1030">
            <v>0</v>
          </cell>
          <cell r="DM1030">
            <v>0</v>
          </cell>
          <cell r="DN1030">
            <v>0</v>
          </cell>
          <cell r="DO1030">
            <v>0</v>
          </cell>
          <cell r="DP1030">
            <v>0</v>
          </cell>
          <cell r="DQ1030">
            <v>0</v>
          </cell>
          <cell r="DR1030">
            <v>0</v>
          </cell>
          <cell r="DS1030">
            <v>0</v>
          </cell>
          <cell r="DT1030">
            <v>0</v>
          </cell>
          <cell r="DU1030">
            <v>0</v>
          </cell>
          <cell r="DV1030">
            <v>0</v>
          </cell>
          <cell r="DW1030">
            <v>0</v>
          </cell>
          <cell r="DX1030">
            <v>0</v>
          </cell>
          <cell r="DY1030">
            <v>0</v>
          </cell>
          <cell r="DZ1030">
            <v>0</v>
          </cell>
          <cell r="EA1030">
            <v>0</v>
          </cell>
          <cell r="EB1030">
            <v>0</v>
          </cell>
          <cell r="EC1030">
            <v>0</v>
          </cell>
          <cell r="ED1030">
            <v>0</v>
          </cell>
          <cell r="EE1030">
            <v>0</v>
          </cell>
        </row>
        <row r="1031">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0</v>
          </cell>
          <cell r="CL1031">
            <v>0</v>
          </cell>
          <cell r="CM1031">
            <v>0</v>
          </cell>
          <cell r="CN1031">
            <v>0</v>
          </cell>
          <cell r="CO1031">
            <v>0</v>
          </cell>
          <cell r="CP1031">
            <v>0</v>
          </cell>
          <cell r="CQ1031">
            <v>0</v>
          </cell>
          <cell r="CR1031">
            <v>0</v>
          </cell>
          <cell r="CS1031">
            <v>0</v>
          </cell>
          <cell r="CT1031">
            <v>0</v>
          </cell>
          <cell r="CU1031">
            <v>0</v>
          </cell>
          <cell r="CV1031">
            <v>0</v>
          </cell>
          <cell r="CW1031">
            <v>0</v>
          </cell>
          <cell r="CX1031">
            <v>0</v>
          </cell>
          <cell r="CY1031">
            <v>0</v>
          </cell>
          <cell r="CZ1031">
            <v>0</v>
          </cell>
          <cell r="DA1031">
            <v>0</v>
          </cell>
          <cell r="DB1031">
            <v>0</v>
          </cell>
          <cell r="DC1031">
            <v>0</v>
          </cell>
          <cell r="DD1031">
            <v>0</v>
          </cell>
          <cell r="DE1031">
            <v>0</v>
          </cell>
          <cell r="DF1031">
            <v>0</v>
          </cell>
          <cell r="DG1031">
            <v>0</v>
          </cell>
          <cell r="DH1031">
            <v>0</v>
          </cell>
          <cell r="DI1031">
            <v>0</v>
          </cell>
          <cell r="DJ1031">
            <v>0</v>
          </cell>
          <cell r="DK1031">
            <v>0</v>
          </cell>
          <cell r="DL1031">
            <v>0</v>
          </cell>
          <cell r="DM1031">
            <v>0</v>
          </cell>
          <cell r="DN1031">
            <v>0</v>
          </cell>
          <cell r="DO1031">
            <v>0</v>
          </cell>
          <cell r="DP1031">
            <v>0</v>
          </cell>
          <cell r="DQ1031">
            <v>0</v>
          </cell>
          <cell r="DR1031">
            <v>0</v>
          </cell>
          <cell r="DS1031">
            <v>0</v>
          </cell>
          <cell r="DT1031">
            <v>0</v>
          </cell>
          <cell r="DU1031">
            <v>0</v>
          </cell>
          <cell r="DV1031">
            <v>0</v>
          </cell>
          <cell r="DW1031">
            <v>0</v>
          </cell>
          <cell r="DX1031">
            <v>0</v>
          </cell>
          <cell r="DY1031">
            <v>0</v>
          </cell>
          <cell r="DZ1031">
            <v>0</v>
          </cell>
          <cell r="EA1031">
            <v>0</v>
          </cell>
          <cell r="EB1031">
            <v>0</v>
          </cell>
          <cell r="EC1031">
            <v>0</v>
          </cell>
          <cell r="ED1031">
            <v>0</v>
          </cell>
        </row>
        <row r="1032">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cell r="BZ1032">
            <v>0</v>
          </cell>
          <cell r="CA1032">
            <v>0</v>
          </cell>
          <cell r="CB1032">
            <v>0</v>
          </cell>
          <cell r="CC1032">
            <v>0</v>
          </cell>
          <cell r="CD1032">
            <v>0</v>
          </cell>
          <cell r="CE1032">
            <v>0</v>
          </cell>
          <cell r="CF1032">
            <v>0</v>
          </cell>
          <cell r="CG1032">
            <v>0</v>
          </cell>
          <cell r="CH1032">
            <v>0</v>
          </cell>
          <cell r="CI1032">
            <v>0</v>
          </cell>
          <cell r="CJ1032">
            <v>0</v>
          </cell>
          <cell r="CK1032">
            <v>0</v>
          </cell>
          <cell r="CL1032">
            <v>0</v>
          </cell>
          <cell r="CM1032">
            <v>0</v>
          </cell>
          <cell r="CN1032">
            <v>0</v>
          </cell>
          <cell r="CO1032">
            <v>0</v>
          </cell>
          <cell r="CP1032">
            <v>0</v>
          </cell>
          <cell r="CQ1032">
            <v>0</v>
          </cell>
          <cell r="CR1032">
            <v>0</v>
          </cell>
          <cell r="CS1032">
            <v>0</v>
          </cell>
          <cell r="CT1032">
            <v>0</v>
          </cell>
          <cell r="CU1032">
            <v>0</v>
          </cell>
          <cell r="CV1032">
            <v>0</v>
          </cell>
          <cell r="CW1032">
            <v>0</v>
          </cell>
          <cell r="CX1032">
            <v>0</v>
          </cell>
          <cell r="CY1032">
            <v>0</v>
          </cell>
          <cell r="CZ1032">
            <v>0</v>
          </cell>
          <cell r="DA1032">
            <v>0</v>
          </cell>
          <cell r="DB1032">
            <v>0</v>
          </cell>
          <cell r="DC1032">
            <v>0</v>
          </cell>
          <cell r="DD1032">
            <v>0</v>
          </cell>
          <cell r="DE1032">
            <v>0</v>
          </cell>
          <cell r="DF1032">
            <v>0</v>
          </cell>
          <cell r="DG1032">
            <v>0</v>
          </cell>
          <cell r="DH1032">
            <v>0</v>
          </cell>
          <cell r="DI1032">
            <v>0</v>
          </cell>
          <cell r="DJ1032">
            <v>0</v>
          </cell>
          <cell r="DK1032">
            <v>0</v>
          </cell>
          <cell r="DL1032">
            <v>0</v>
          </cell>
          <cell r="DM1032">
            <v>0</v>
          </cell>
          <cell r="DN1032">
            <v>0</v>
          </cell>
          <cell r="DO1032">
            <v>0</v>
          </cell>
          <cell r="DP1032">
            <v>0</v>
          </cell>
          <cell r="DQ1032">
            <v>0</v>
          </cell>
          <cell r="DR1032">
            <v>0</v>
          </cell>
          <cell r="DS1032">
            <v>0</v>
          </cell>
          <cell r="DT1032">
            <v>0</v>
          </cell>
          <cell r="DU1032">
            <v>0</v>
          </cell>
          <cell r="DV1032">
            <v>0</v>
          </cell>
          <cell r="DW1032">
            <v>0</v>
          </cell>
          <cell r="DX1032">
            <v>0</v>
          </cell>
          <cell r="DY1032">
            <v>0</v>
          </cell>
          <cell r="DZ1032">
            <v>0</v>
          </cell>
          <cell r="EA1032">
            <v>0</v>
          </cell>
          <cell r="EB1032">
            <v>0</v>
          </cell>
          <cell r="EC1032">
            <v>0</v>
          </cell>
          <cell r="ED1032">
            <v>0</v>
          </cell>
          <cell r="EE1032">
            <v>0</v>
          </cell>
        </row>
        <row r="1033">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cell r="BZ1033">
            <v>0</v>
          </cell>
          <cell r="CA1033">
            <v>0</v>
          </cell>
          <cell r="CB1033">
            <v>0</v>
          </cell>
          <cell r="CC1033">
            <v>0</v>
          </cell>
          <cell r="CD1033">
            <v>0</v>
          </cell>
          <cell r="CE1033">
            <v>0</v>
          </cell>
          <cell r="CF1033">
            <v>0</v>
          </cell>
          <cell r="CG1033">
            <v>0</v>
          </cell>
          <cell r="CH1033">
            <v>0</v>
          </cell>
          <cell r="CI1033">
            <v>0</v>
          </cell>
          <cell r="CJ1033">
            <v>0</v>
          </cell>
          <cell r="CK1033">
            <v>0</v>
          </cell>
          <cell r="CL1033">
            <v>0</v>
          </cell>
          <cell r="CM1033">
            <v>0</v>
          </cell>
          <cell r="CN1033">
            <v>0</v>
          </cell>
          <cell r="CO1033">
            <v>0</v>
          </cell>
          <cell r="CP1033">
            <v>0</v>
          </cell>
          <cell r="CQ1033">
            <v>0</v>
          </cell>
          <cell r="CR1033">
            <v>0</v>
          </cell>
          <cell r="CS1033">
            <v>0</v>
          </cell>
          <cell r="CT1033">
            <v>0</v>
          </cell>
          <cell r="CU1033">
            <v>0</v>
          </cell>
          <cell r="CV1033">
            <v>0</v>
          </cell>
          <cell r="CW1033">
            <v>0</v>
          </cell>
          <cell r="CX1033">
            <v>0</v>
          </cell>
          <cell r="CY1033">
            <v>0</v>
          </cell>
          <cell r="CZ1033">
            <v>0</v>
          </cell>
          <cell r="DA1033">
            <v>0</v>
          </cell>
          <cell r="DB1033">
            <v>0</v>
          </cell>
          <cell r="DC1033">
            <v>0</v>
          </cell>
          <cell r="DD1033">
            <v>0</v>
          </cell>
          <cell r="DE1033">
            <v>0</v>
          </cell>
          <cell r="DF1033">
            <v>0</v>
          </cell>
          <cell r="DG1033">
            <v>0</v>
          </cell>
          <cell r="DH1033">
            <v>0</v>
          </cell>
          <cell r="DI1033">
            <v>0</v>
          </cell>
          <cell r="DJ1033">
            <v>0</v>
          </cell>
          <cell r="DK1033">
            <v>0</v>
          </cell>
          <cell r="DL1033">
            <v>0</v>
          </cell>
          <cell r="DM1033">
            <v>0</v>
          </cell>
          <cell r="DN1033">
            <v>0</v>
          </cell>
          <cell r="DO1033">
            <v>0</v>
          </cell>
          <cell r="DP1033">
            <v>0</v>
          </cell>
          <cell r="DQ1033">
            <v>0</v>
          </cell>
          <cell r="DR1033">
            <v>0</v>
          </cell>
          <cell r="DS1033">
            <v>0</v>
          </cell>
          <cell r="DT1033">
            <v>0</v>
          </cell>
          <cell r="DU1033">
            <v>0</v>
          </cell>
          <cell r="DV1033">
            <v>0</v>
          </cell>
          <cell r="DW1033">
            <v>0</v>
          </cell>
          <cell r="DX1033">
            <v>0</v>
          </cell>
          <cell r="DY1033">
            <v>0</v>
          </cell>
          <cell r="DZ1033">
            <v>0</v>
          </cell>
          <cell r="EA1033">
            <v>0</v>
          </cell>
          <cell r="EB1033">
            <v>0</v>
          </cell>
          <cell r="EC1033">
            <v>0</v>
          </cell>
          <cell r="ED1033">
            <v>0</v>
          </cell>
        </row>
        <row r="1034">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-0.01</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cell r="BZ1034">
            <v>0</v>
          </cell>
          <cell r="CA1034">
            <v>0</v>
          </cell>
          <cell r="CB1034">
            <v>0</v>
          </cell>
          <cell r="CC1034">
            <v>0</v>
          </cell>
          <cell r="CD1034">
            <v>0</v>
          </cell>
          <cell r="CE1034">
            <v>0</v>
          </cell>
          <cell r="CF1034">
            <v>0</v>
          </cell>
          <cell r="CG1034">
            <v>0</v>
          </cell>
          <cell r="CH1034">
            <v>0</v>
          </cell>
          <cell r="CI1034">
            <v>0</v>
          </cell>
          <cell r="CJ1034">
            <v>0</v>
          </cell>
          <cell r="CK1034">
            <v>0</v>
          </cell>
          <cell r="CL1034">
            <v>0</v>
          </cell>
          <cell r="CM1034">
            <v>0</v>
          </cell>
          <cell r="CN1034">
            <v>0</v>
          </cell>
          <cell r="CO1034">
            <v>0</v>
          </cell>
          <cell r="CP1034">
            <v>0</v>
          </cell>
          <cell r="CQ1034">
            <v>0</v>
          </cell>
          <cell r="CR1034">
            <v>0</v>
          </cell>
          <cell r="CS1034">
            <v>0</v>
          </cell>
          <cell r="CT1034">
            <v>0</v>
          </cell>
          <cell r="CU1034">
            <v>0</v>
          </cell>
          <cell r="CV1034">
            <v>0</v>
          </cell>
          <cell r="CW1034">
            <v>0</v>
          </cell>
          <cell r="CX1034">
            <v>0</v>
          </cell>
          <cell r="CY1034">
            <v>0</v>
          </cell>
          <cell r="CZ1034">
            <v>0</v>
          </cell>
          <cell r="DA1034">
            <v>0</v>
          </cell>
          <cell r="DB1034">
            <v>0</v>
          </cell>
          <cell r="DC1034">
            <v>0</v>
          </cell>
          <cell r="DD1034">
            <v>0</v>
          </cell>
          <cell r="DE1034">
            <v>0</v>
          </cell>
          <cell r="DF1034">
            <v>0</v>
          </cell>
          <cell r="DG1034">
            <v>0</v>
          </cell>
          <cell r="DH1034">
            <v>0</v>
          </cell>
          <cell r="DI1034">
            <v>0</v>
          </cell>
          <cell r="DJ1034">
            <v>0</v>
          </cell>
          <cell r="DK1034">
            <v>0</v>
          </cell>
          <cell r="DL1034">
            <v>0</v>
          </cell>
          <cell r="DM1034">
            <v>0</v>
          </cell>
          <cell r="DN1034">
            <v>0</v>
          </cell>
          <cell r="DO1034">
            <v>0</v>
          </cell>
          <cell r="DP1034">
            <v>0</v>
          </cell>
          <cell r="DQ1034">
            <v>0</v>
          </cell>
          <cell r="DR1034">
            <v>0</v>
          </cell>
          <cell r="DS1034">
            <v>0</v>
          </cell>
          <cell r="DT1034">
            <v>0</v>
          </cell>
          <cell r="DU1034">
            <v>0</v>
          </cell>
          <cell r="DV1034">
            <v>0</v>
          </cell>
          <cell r="DW1034">
            <v>0</v>
          </cell>
          <cell r="DX1034">
            <v>0</v>
          </cell>
          <cell r="DY1034">
            <v>0</v>
          </cell>
          <cell r="DZ1034">
            <v>0</v>
          </cell>
          <cell r="EA1034">
            <v>0</v>
          </cell>
          <cell r="EB1034">
            <v>0</v>
          </cell>
          <cell r="EC1034">
            <v>0</v>
          </cell>
          <cell r="ED1034">
            <v>0</v>
          </cell>
          <cell r="EE1034">
            <v>0</v>
          </cell>
        </row>
        <row r="1035">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cell r="BZ1035">
            <v>0</v>
          </cell>
          <cell r="CA1035">
            <v>0</v>
          </cell>
          <cell r="CB1035">
            <v>0</v>
          </cell>
          <cell r="CC1035">
            <v>0</v>
          </cell>
          <cell r="CD1035">
            <v>0</v>
          </cell>
          <cell r="CE1035">
            <v>0</v>
          </cell>
          <cell r="CF1035">
            <v>0</v>
          </cell>
          <cell r="CG1035">
            <v>0</v>
          </cell>
          <cell r="CH1035">
            <v>0</v>
          </cell>
          <cell r="CI1035">
            <v>0</v>
          </cell>
          <cell r="CJ1035">
            <v>0</v>
          </cell>
          <cell r="CK1035">
            <v>0</v>
          </cell>
          <cell r="CL1035">
            <v>0</v>
          </cell>
          <cell r="CM1035">
            <v>0</v>
          </cell>
          <cell r="CN1035">
            <v>0</v>
          </cell>
          <cell r="CO1035">
            <v>0</v>
          </cell>
          <cell r="CP1035">
            <v>0</v>
          </cell>
          <cell r="CQ1035">
            <v>0</v>
          </cell>
          <cell r="CR1035">
            <v>0</v>
          </cell>
          <cell r="CS1035">
            <v>0</v>
          </cell>
          <cell r="CT1035">
            <v>0</v>
          </cell>
          <cell r="CU1035">
            <v>0</v>
          </cell>
          <cell r="CV1035">
            <v>0</v>
          </cell>
          <cell r="CW1035">
            <v>0</v>
          </cell>
          <cell r="CX1035">
            <v>0</v>
          </cell>
          <cell r="CY1035">
            <v>0</v>
          </cell>
          <cell r="CZ1035">
            <v>0</v>
          </cell>
          <cell r="DA1035">
            <v>0</v>
          </cell>
          <cell r="DB1035">
            <v>0</v>
          </cell>
          <cell r="DC1035">
            <v>0</v>
          </cell>
          <cell r="DD1035">
            <v>0</v>
          </cell>
          <cell r="DE1035">
            <v>0</v>
          </cell>
          <cell r="DF1035">
            <v>0</v>
          </cell>
          <cell r="DG1035">
            <v>0</v>
          </cell>
          <cell r="DH1035">
            <v>0</v>
          </cell>
          <cell r="DI1035">
            <v>0</v>
          </cell>
          <cell r="DJ1035">
            <v>0</v>
          </cell>
          <cell r="DK1035">
            <v>0</v>
          </cell>
          <cell r="DL1035">
            <v>0</v>
          </cell>
          <cell r="DM1035">
            <v>0</v>
          </cell>
          <cell r="DN1035">
            <v>0</v>
          </cell>
          <cell r="DO1035">
            <v>0</v>
          </cell>
          <cell r="DP1035">
            <v>0</v>
          </cell>
          <cell r="DQ1035">
            <v>0</v>
          </cell>
          <cell r="DR1035">
            <v>0</v>
          </cell>
          <cell r="DS1035">
            <v>0</v>
          </cell>
          <cell r="DT1035">
            <v>0</v>
          </cell>
          <cell r="DU1035">
            <v>0</v>
          </cell>
          <cell r="DV1035">
            <v>0</v>
          </cell>
          <cell r="DW1035">
            <v>0</v>
          </cell>
          <cell r="DX1035">
            <v>0</v>
          </cell>
          <cell r="DY1035">
            <v>0</v>
          </cell>
          <cell r="DZ1035">
            <v>0</v>
          </cell>
          <cell r="EA1035">
            <v>0</v>
          </cell>
          <cell r="EB1035">
            <v>0</v>
          </cell>
          <cell r="EC1035">
            <v>0</v>
          </cell>
          <cell r="ED1035">
            <v>0</v>
          </cell>
          <cell r="EE1035">
            <v>0</v>
          </cell>
        </row>
        <row r="1036">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cell r="BZ1036">
            <v>0</v>
          </cell>
          <cell r="CA1036">
            <v>0</v>
          </cell>
          <cell r="CB1036">
            <v>0</v>
          </cell>
          <cell r="CC1036">
            <v>0</v>
          </cell>
          <cell r="CD1036">
            <v>0</v>
          </cell>
          <cell r="CE1036">
            <v>0</v>
          </cell>
          <cell r="CF1036">
            <v>0</v>
          </cell>
          <cell r="CG1036">
            <v>0</v>
          </cell>
          <cell r="CH1036">
            <v>0</v>
          </cell>
          <cell r="CI1036">
            <v>0</v>
          </cell>
          <cell r="CJ1036">
            <v>0</v>
          </cell>
          <cell r="CK1036">
            <v>0</v>
          </cell>
          <cell r="CL1036">
            <v>0</v>
          </cell>
          <cell r="CM1036">
            <v>0</v>
          </cell>
          <cell r="CN1036">
            <v>0</v>
          </cell>
          <cell r="CO1036">
            <v>0</v>
          </cell>
          <cell r="CP1036">
            <v>0</v>
          </cell>
          <cell r="CQ1036">
            <v>0</v>
          </cell>
          <cell r="CR1036">
            <v>0</v>
          </cell>
          <cell r="CS1036">
            <v>0</v>
          </cell>
          <cell r="CT1036">
            <v>0</v>
          </cell>
          <cell r="CU1036">
            <v>0</v>
          </cell>
          <cell r="CV1036">
            <v>0</v>
          </cell>
          <cell r="CW1036">
            <v>0</v>
          </cell>
          <cell r="CX1036">
            <v>0</v>
          </cell>
          <cell r="CY1036">
            <v>0</v>
          </cell>
          <cell r="CZ1036">
            <v>0</v>
          </cell>
          <cell r="DA1036">
            <v>0</v>
          </cell>
          <cell r="DB1036">
            <v>0</v>
          </cell>
          <cell r="DC1036">
            <v>0</v>
          </cell>
          <cell r="DD1036">
            <v>0</v>
          </cell>
          <cell r="DE1036">
            <v>0</v>
          </cell>
          <cell r="DF1036">
            <v>0</v>
          </cell>
          <cell r="DG1036">
            <v>0</v>
          </cell>
          <cell r="DH1036">
            <v>0</v>
          </cell>
          <cell r="DI1036">
            <v>0</v>
          </cell>
          <cell r="DJ1036">
            <v>0</v>
          </cell>
          <cell r="DK1036">
            <v>0</v>
          </cell>
          <cell r="DL1036">
            <v>0</v>
          </cell>
          <cell r="DM1036">
            <v>0</v>
          </cell>
          <cell r="DN1036">
            <v>0</v>
          </cell>
          <cell r="DO1036">
            <v>0</v>
          </cell>
          <cell r="DP1036">
            <v>0</v>
          </cell>
          <cell r="DQ1036">
            <v>0</v>
          </cell>
          <cell r="DR1036">
            <v>0</v>
          </cell>
          <cell r="DS1036">
            <v>0</v>
          </cell>
          <cell r="DT1036">
            <v>0</v>
          </cell>
          <cell r="DU1036">
            <v>0</v>
          </cell>
          <cell r="DV1036">
            <v>0</v>
          </cell>
          <cell r="DW1036">
            <v>0</v>
          </cell>
          <cell r="DX1036">
            <v>0</v>
          </cell>
          <cell r="DY1036">
            <v>0</v>
          </cell>
          <cell r="DZ1036">
            <v>0</v>
          </cell>
          <cell r="EA1036">
            <v>0</v>
          </cell>
          <cell r="EB1036">
            <v>0</v>
          </cell>
          <cell r="EC1036">
            <v>0</v>
          </cell>
          <cell r="ED1036">
            <v>0</v>
          </cell>
          <cell r="EE1036">
            <v>0</v>
          </cell>
        </row>
        <row r="1037">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cell r="BZ1037">
            <v>0</v>
          </cell>
          <cell r="CA1037">
            <v>0</v>
          </cell>
          <cell r="CB1037">
            <v>0</v>
          </cell>
          <cell r="CC1037">
            <v>0</v>
          </cell>
          <cell r="CD1037">
            <v>0</v>
          </cell>
          <cell r="CE1037">
            <v>0</v>
          </cell>
          <cell r="CF1037">
            <v>0</v>
          </cell>
          <cell r="CG1037">
            <v>0</v>
          </cell>
          <cell r="CH1037">
            <v>0</v>
          </cell>
          <cell r="CI1037">
            <v>0</v>
          </cell>
          <cell r="CJ1037">
            <v>0</v>
          </cell>
          <cell r="CK1037">
            <v>0</v>
          </cell>
          <cell r="CL1037">
            <v>0</v>
          </cell>
          <cell r="CM1037">
            <v>0</v>
          </cell>
          <cell r="CN1037">
            <v>0</v>
          </cell>
          <cell r="CO1037">
            <v>0</v>
          </cell>
          <cell r="CP1037">
            <v>0</v>
          </cell>
          <cell r="CQ1037">
            <v>0</v>
          </cell>
          <cell r="CR1037">
            <v>0</v>
          </cell>
          <cell r="CS1037">
            <v>0</v>
          </cell>
          <cell r="CT1037">
            <v>0</v>
          </cell>
          <cell r="CU1037">
            <v>0</v>
          </cell>
          <cell r="CV1037">
            <v>0</v>
          </cell>
          <cell r="CW1037">
            <v>0</v>
          </cell>
          <cell r="CX1037">
            <v>0</v>
          </cell>
          <cell r="CY1037">
            <v>0</v>
          </cell>
          <cell r="CZ1037">
            <v>0</v>
          </cell>
          <cell r="DA1037">
            <v>0</v>
          </cell>
          <cell r="DB1037">
            <v>0</v>
          </cell>
          <cell r="DC1037">
            <v>0</v>
          </cell>
          <cell r="DD1037">
            <v>0</v>
          </cell>
          <cell r="DE1037">
            <v>0</v>
          </cell>
          <cell r="DF1037">
            <v>0</v>
          </cell>
          <cell r="DG1037">
            <v>0</v>
          </cell>
          <cell r="DH1037">
            <v>0</v>
          </cell>
          <cell r="DI1037">
            <v>0</v>
          </cell>
          <cell r="DJ1037">
            <v>0</v>
          </cell>
          <cell r="DK1037">
            <v>0</v>
          </cell>
          <cell r="DL1037">
            <v>0</v>
          </cell>
          <cell r="DM1037">
            <v>0</v>
          </cell>
          <cell r="DN1037">
            <v>0</v>
          </cell>
          <cell r="DO1037">
            <v>0</v>
          </cell>
          <cell r="DP1037">
            <v>0</v>
          </cell>
          <cell r="DQ1037">
            <v>0</v>
          </cell>
          <cell r="DR1037">
            <v>0</v>
          </cell>
          <cell r="DS1037">
            <v>0</v>
          </cell>
          <cell r="DT1037">
            <v>0</v>
          </cell>
          <cell r="DU1037">
            <v>0</v>
          </cell>
          <cell r="DV1037">
            <v>0</v>
          </cell>
          <cell r="DW1037">
            <v>0</v>
          </cell>
          <cell r="DX1037">
            <v>0</v>
          </cell>
          <cell r="DY1037">
            <v>0</v>
          </cell>
          <cell r="DZ1037">
            <v>0</v>
          </cell>
          <cell r="EA1037">
            <v>0</v>
          </cell>
          <cell r="EB1037">
            <v>0</v>
          </cell>
          <cell r="EC1037">
            <v>0</v>
          </cell>
          <cell r="ED1037">
            <v>0</v>
          </cell>
          <cell r="EE1037">
            <v>0</v>
          </cell>
        </row>
        <row r="1038">
          <cell r="F1038">
            <v>0</v>
          </cell>
          <cell r="G1038">
            <v>0</v>
          </cell>
          <cell r="H1038">
            <v>0</v>
          </cell>
          <cell r="I1038">
            <v>-0.01</v>
          </cell>
          <cell r="J1038">
            <v>0</v>
          </cell>
          <cell r="K1038">
            <v>0</v>
          </cell>
          <cell r="L1038">
            <v>0</v>
          </cell>
          <cell r="M1038">
            <v>0.01</v>
          </cell>
          <cell r="N1038">
            <v>0</v>
          </cell>
          <cell r="O1038">
            <v>0</v>
          </cell>
          <cell r="P1038">
            <v>0</v>
          </cell>
          <cell r="Q1038">
            <v>0</v>
          </cell>
          <cell r="R1038">
            <v>0</v>
          </cell>
          <cell r="S1038">
            <v>-0.01</v>
          </cell>
          <cell r="T1038">
            <v>0</v>
          </cell>
          <cell r="U1038">
            <v>0</v>
          </cell>
          <cell r="V1038">
            <v>-0.01</v>
          </cell>
          <cell r="W1038">
            <v>-0.01</v>
          </cell>
          <cell r="X1038">
            <v>0</v>
          </cell>
          <cell r="Y1038">
            <v>0</v>
          </cell>
          <cell r="Z1038">
            <v>0</v>
          </cell>
          <cell r="AA1038">
            <v>0</v>
          </cell>
          <cell r="AB1038">
            <v>0</v>
          </cell>
          <cell r="AC1038">
            <v>-0.01</v>
          </cell>
          <cell r="AD1038">
            <v>-0.01</v>
          </cell>
          <cell r="AE1038">
            <v>-0.01</v>
          </cell>
          <cell r="AF1038">
            <v>-0.01</v>
          </cell>
          <cell r="AG1038">
            <v>-0.01</v>
          </cell>
          <cell r="AH1038">
            <v>0</v>
          </cell>
          <cell r="AI1038">
            <v>0</v>
          </cell>
          <cell r="AJ1038">
            <v>0</v>
          </cell>
          <cell r="AK1038">
            <v>0</v>
          </cell>
          <cell r="AL1038">
            <v>0.01</v>
          </cell>
          <cell r="AM1038">
            <v>-0.01</v>
          </cell>
          <cell r="AN1038">
            <v>-0.02</v>
          </cell>
          <cell r="AO1038">
            <v>0</v>
          </cell>
          <cell r="AP1038">
            <v>-0.15</v>
          </cell>
          <cell r="AQ1038">
            <v>-0.02</v>
          </cell>
          <cell r="AR1038">
            <v>0</v>
          </cell>
          <cell r="AS1038">
            <v>-0.06</v>
          </cell>
          <cell r="AT1038">
            <v>-0.01</v>
          </cell>
          <cell r="AU1038">
            <v>0</v>
          </cell>
          <cell r="AV1038">
            <v>0</v>
          </cell>
          <cell r="AW1038">
            <v>0</v>
          </cell>
          <cell r="AX1038">
            <v>0</v>
          </cell>
          <cell r="AY1038">
            <v>0</v>
          </cell>
          <cell r="AZ1038">
            <v>0.01</v>
          </cell>
          <cell r="BA1038">
            <v>0</v>
          </cell>
          <cell r="BB1038">
            <v>0</v>
          </cell>
          <cell r="BC1038">
            <v>-0.01</v>
          </cell>
          <cell r="BD1038">
            <v>-0.02</v>
          </cell>
          <cell r="BE1038">
            <v>-0.01</v>
          </cell>
          <cell r="BF1038">
            <v>-0.02</v>
          </cell>
          <cell r="BG1038">
            <v>-0.02</v>
          </cell>
          <cell r="BH1038">
            <v>0</v>
          </cell>
          <cell r="BI1038">
            <v>0</v>
          </cell>
          <cell r="BJ1038">
            <v>0</v>
          </cell>
          <cell r="BK1038">
            <v>0</v>
          </cell>
          <cell r="BL1038">
            <v>0.01</v>
          </cell>
          <cell r="BM1038">
            <v>0.01</v>
          </cell>
          <cell r="BN1038">
            <v>0</v>
          </cell>
          <cell r="BO1038">
            <v>0</v>
          </cell>
          <cell r="BP1038">
            <v>-0.01</v>
          </cell>
          <cell r="BQ1038">
            <v>-0.28000000000000003</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0</v>
          </cell>
          <cell r="CL1038">
            <v>0</v>
          </cell>
          <cell r="CM1038">
            <v>0</v>
          </cell>
          <cell r="CN1038">
            <v>0</v>
          </cell>
          <cell r="CO1038">
            <v>0</v>
          </cell>
          <cell r="CP1038">
            <v>0</v>
          </cell>
          <cell r="CQ1038">
            <v>0</v>
          </cell>
          <cell r="CR1038">
            <v>0</v>
          </cell>
          <cell r="CS1038">
            <v>0</v>
          </cell>
          <cell r="CT1038">
            <v>0</v>
          </cell>
          <cell r="CU1038">
            <v>0</v>
          </cell>
          <cell r="CV1038">
            <v>0</v>
          </cell>
          <cell r="CW1038">
            <v>0</v>
          </cell>
          <cell r="CX1038">
            <v>0</v>
          </cell>
          <cell r="CY1038">
            <v>0</v>
          </cell>
          <cell r="CZ1038">
            <v>0</v>
          </cell>
          <cell r="DA1038">
            <v>0</v>
          </cell>
          <cell r="DB1038">
            <v>0</v>
          </cell>
          <cell r="DC1038">
            <v>0</v>
          </cell>
          <cell r="DD1038">
            <v>0</v>
          </cell>
          <cell r="DE1038">
            <v>0</v>
          </cell>
          <cell r="DF1038">
            <v>0</v>
          </cell>
          <cell r="DG1038">
            <v>0</v>
          </cell>
          <cell r="DH1038">
            <v>0</v>
          </cell>
          <cell r="DI1038">
            <v>0</v>
          </cell>
          <cell r="DJ1038">
            <v>0</v>
          </cell>
          <cell r="DK1038">
            <v>0</v>
          </cell>
          <cell r="DL1038">
            <v>0</v>
          </cell>
          <cell r="DM1038">
            <v>0</v>
          </cell>
          <cell r="DN1038">
            <v>0</v>
          </cell>
          <cell r="DO1038">
            <v>0</v>
          </cell>
          <cell r="DP1038">
            <v>0</v>
          </cell>
          <cell r="DQ1038">
            <v>0</v>
          </cell>
          <cell r="DR1038">
            <v>0</v>
          </cell>
          <cell r="DS1038">
            <v>0</v>
          </cell>
          <cell r="DT1038">
            <v>0</v>
          </cell>
          <cell r="DU1038">
            <v>0</v>
          </cell>
          <cell r="DV1038">
            <v>0</v>
          </cell>
          <cell r="DW1038">
            <v>0</v>
          </cell>
          <cell r="DX1038">
            <v>0</v>
          </cell>
          <cell r="DY1038">
            <v>0</v>
          </cell>
          <cell r="DZ1038">
            <v>0</v>
          </cell>
          <cell r="EA1038">
            <v>0</v>
          </cell>
          <cell r="EB1038">
            <v>0</v>
          </cell>
          <cell r="EC1038">
            <v>0</v>
          </cell>
          <cell r="ED1038">
            <v>0</v>
          </cell>
          <cell r="EE1038">
            <v>0</v>
          </cell>
        </row>
        <row r="1039">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cell r="BZ1039">
            <v>0</v>
          </cell>
          <cell r="CA1039">
            <v>0</v>
          </cell>
          <cell r="CB1039">
            <v>0</v>
          </cell>
          <cell r="CC1039">
            <v>0</v>
          </cell>
          <cell r="CD1039">
            <v>0</v>
          </cell>
          <cell r="CE1039">
            <v>0</v>
          </cell>
          <cell r="CF1039">
            <v>0</v>
          </cell>
          <cell r="CG1039">
            <v>0</v>
          </cell>
          <cell r="CH1039">
            <v>0</v>
          </cell>
          <cell r="CI1039">
            <v>0</v>
          </cell>
          <cell r="CJ1039">
            <v>0</v>
          </cell>
          <cell r="CK1039">
            <v>0</v>
          </cell>
          <cell r="CL1039">
            <v>0</v>
          </cell>
          <cell r="CM1039">
            <v>0</v>
          </cell>
          <cell r="CN1039">
            <v>0</v>
          </cell>
          <cell r="CO1039">
            <v>0</v>
          </cell>
          <cell r="CP1039">
            <v>0</v>
          </cell>
          <cell r="CQ1039">
            <v>0</v>
          </cell>
          <cell r="CR1039">
            <v>0</v>
          </cell>
          <cell r="CS1039">
            <v>0</v>
          </cell>
          <cell r="CT1039">
            <v>0</v>
          </cell>
          <cell r="CU1039">
            <v>0</v>
          </cell>
          <cell r="CV1039">
            <v>0</v>
          </cell>
          <cell r="CW1039">
            <v>0</v>
          </cell>
          <cell r="CX1039">
            <v>0</v>
          </cell>
          <cell r="CY1039">
            <v>0</v>
          </cell>
          <cell r="CZ1039">
            <v>0</v>
          </cell>
          <cell r="DA1039">
            <v>0</v>
          </cell>
          <cell r="DB1039">
            <v>0</v>
          </cell>
          <cell r="DC1039">
            <v>0</v>
          </cell>
          <cell r="DD1039">
            <v>0</v>
          </cell>
          <cell r="DE1039">
            <v>0</v>
          </cell>
          <cell r="DF1039">
            <v>0</v>
          </cell>
          <cell r="DG1039">
            <v>0</v>
          </cell>
          <cell r="DH1039">
            <v>0</v>
          </cell>
          <cell r="DI1039">
            <v>0</v>
          </cell>
          <cell r="DJ1039">
            <v>0</v>
          </cell>
          <cell r="DK1039">
            <v>0</v>
          </cell>
          <cell r="DL1039">
            <v>0</v>
          </cell>
          <cell r="DM1039">
            <v>0</v>
          </cell>
          <cell r="DN1039">
            <v>0</v>
          </cell>
          <cell r="DO1039">
            <v>0</v>
          </cell>
          <cell r="DP1039">
            <v>0</v>
          </cell>
          <cell r="DQ1039">
            <v>0</v>
          </cell>
          <cell r="DR1039">
            <v>0</v>
          </cell>
          <cell r="DS1039">
            <v>0</v>
          </cell>
          <cell r="DT1039">
            <v>0</v>
          </cell>
          <cell r="DU1039">
            <v>0</v>
          </cell>
          <cell r="DV1039">
            <v>0</v>
          </cell>
          <cell r="DW1039">
            <v>0</v>
          </cell>
          <cell r="DX1039">
            <v>0</v>
          </cell>
          <cell r="DY1039">
            <v>0</v>
          </cell>
          <cell r="DZ1039">
            <v>0</v>
          </cell>
          <cell r="EA1039">
            <v>0</v>
          </cell>
          <cell r="EB1039">
            <v>0</v>
          </cell>
          <cell r="EC1039">
            <v>0</v>
          </cell>
          <cell r="ED1039">
            <v>0</v>
          </cell>
          <cell r="EE1039">
            <v>0</v>
          </cell>
        </row>
        <row r="1040">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cell r="BZ1040">
            <v>0</v>
          </cell>
          <cell r="CA1040">
            <v>0</v>
          </cell>
          <cell r="CB1040">
            <v>0</v>
          </cell>
          <cell r="CC1040">
            <v>0</v>
          </cell>
          <cell r="CD1040">
            <v>0</v>
          </cell>
          <cell r="CE1040">
            <v>0</v>
          </cell>
          <cell r="CF1040">
            <v>0</v>
          </cell>
          <cell r="CG1040">
            <v>0</v>
          </cell>
          <cell r="CH1040">
            <v>0</v>
          </cell>
          <cell r="CI1040">
            <v>0</v>
          </cell>
          <cell r="CJ1040">
            <v>0</v>
          </cell>
          <cell r="CK1040">
            <v>0</v>
          </cell>
          <cell r="CL1040">
            <v>0</v>
          </cell>
          <cell r="CM1040">
            <v>0</v>
          </cell>
          <cell r="CN1040">
            <v>0</v>
          </cell>
          <cell r="CO1040">
            <v>0</v>
          </cell>
          <cell r="CP1040">
            <v>0</v>
          </cell>
          <cell r="CQ1040">
            <v>0</v>
          </cell>
          <cell r="CR1040">
            <v>0</v>
          </cell>
          <cell r="CS1040">
            <v>0</v>
          </cell>
          <cell r="CT1040">
            <v>0</v>
          </cell>
          <cell r="CU1040">
            <v>0</v>
          </cell>
          <cell r="CV1040">
            <v>0</v>
          </cell>
          <cell r="CW1040">
            <v>0</v>
          </cell>
          <cell r="CX1040">
            <v>0</v>
          </cell>
          <cell r="CY1040">
            <v>0</v>
          </cell>
          <cell r="CZ1040">
            <v>0</v>
          </cell>
          <cell r="DA1040">
            <v>0</v>
          </cell>
          <cell r="DB1040">
            <v>0</v>
          </cell>
          <cell r="DC1040">
            <v>0</v>
          </cell>
          <cell r="DD1040">
            <v>0</v>
          </cell>
          <cell r="DE1040">
            <v>0</v>
          </cell>
          <cell r="DF1040">
            <v>0</v>
          </cell>
          <cell r="DG1040">
            <v>0</v>
          </cell>
          <cell r="DH1040">
            <v>0</v>
          </cell>
          <cell r="DI1040">
            <v>0</v>
          </cell>
          <cell r="DJ1040">
            <v>0</v>
          </cell>
          <cell r="DK1040">
            <v>0</v>
          </cell>
          <cell r="DL1040">
            <v>0</v>
          </cell>
          <cell r="DM1040">
            <v>0</v>
          </cell>
          <cell r="DN1040">
            <v>0</v>
          </cell>
          <cell r="DO1040">
            <v>0</v>
          </cell>
          <cell r="DP1040">
            <v>0</v>
          </cell>
          <cell r="DQ1040">
            <v>0</v>
          </cell>
          <cell r="DR1040">
            <v>0</v>
          </cell>
          <cell r="DS1040">
            <v>0</v>
          </cell>
          <cell r="DT1040">
            <v>0</v>
          </cell>
          <cell r="DU1040">
            <v>0</v>
          </cell>
          <cell r="DV1040">
            <v>0</v>
          </cell>
          <cell r="DW1040">
            <v>0</v>
          </cell>
          <cell r="DX1040">
            <v>0</v>
          </cell>
          <cell r="DY1040">
            <v>0</v>
          </cell>
          <cell r="DZ1040">
            <v>0</v>
          </cell>
          <cell r="EA1040">
            <v>0</v>
          </cell>
          <cell r="EB1040">
            <v>0</v>
          </cell>
          <cell r="EC1040">
            <v>0</v>
          </cell>
          <cell r="ED1040">
            <v>0</v>
          </cell>
          <cell r="EE1040">
            <v>0</v>
          </cell>
        </row>
        <row r="1041">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0.01</v>
          </cell>
          <cell r="BF1041">
            <v>0</v>
          </cell>
          <cell r="BG1041">
            <v>0</v>
          </cell>
          <cell r="BH1041">
            <v>0</v>
          </cell>
          <cell r="BI1041">
            <v>0</v>
          </cell>
          <cell r="BJ1041">
            <v>0</v>
          </cell>
          <cell r="BK1041">
            <v>0</v>
          </cell>
          <cell r="BL1041">
            <v>0</v>
          </cell>
          <cell r="BM1041">
            <v>0</v>
          </cell>
          <cell r="BN1041">
            <v>0</v>
          </cell>
          <cell r="BO1041">
            <v>0</v>
          </cell>
          <cell r="BP1041">
            <v>0</v>
          </cell>
          <cell r="BQ1041">
            <v>0.01</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0</v>
          </cell>
          <cell r="CL1041">
            <v>0</v>
          </cell>
          <cell r="CM1041">
            <v>0</v>
          </cell>
          <cell r="CN1041">
            <v>0</v>
          </cell>
          <cell r="CO1041">
            <v>0</v>
          </cell>
          <cell r="CP1041">
            <v>0</v>
          </cell>
          <cell r="CQ1041">
            <v>0</v>
          </cell>
          <cell r="CR1041">
            <v>0</v>
          </cell>
          <cell r="CS1041">
            <v>0</v>
          </cell>
          <cell r="CT1041">
            <v>0</v>
          </cell>
          <cell r="CU1041">
            <v>0</v>
          </cell>
          <cell r="CV1041">
            <v>0</v>
          </cell>
          <cell r="CW1041">
            <v>0</v>
          </cell>
          <cell r="CX1041">
            <v>0</v>
          </cell>
          <cell r="CY1041">
            <v>0</v>
          </cell>
          <cell r="CZ1041">
            <v>0</v>
          </cell>
          <cell r="DA1041">
            <v>0</v>
          </cell>
          <cell r="DB1041">
            <v>0</v>
          </cell>
          <cell r="DC1041">
            <v>0</v>
          </cell>
          <cell r="DD1041">
            <v>0</v>
          </cell>
          <cell r="DE1041">
            <v>0</v>
          </cell>
          <cell r="DF1041">
            <v>0</v>
          </cell>
          <cell r="DG1041">
            <v>0</v>
          </cell>
          <cell r="DH1041">
            <v>0</v>
          </cell>
          <cell r="DI1041">
            <v>0</v>
          </cell>
          <cell r="DJ1041">
            <v>0</v>
          </cell>
          <cell r="DK1041">
            <v>0</v>
          </cell>
          <cell r="DL1041">
            <v>0</v>
          </cell>
          <cell r="DM1041">
            <v>0</v>
          </cell>
          <cell r="DN1041">
            <v>0</v>
          </cell>
          <cell r="DO1041">
            <v>0</v>
          </cell>
          <cell r="DP1041">
            <v>0</v>
          </cell>
          <cell r="DQ1041">
            <v>0</v>
          </cell>
          <cell r="DR1041">
            <v>0</v>
          </cell>
          <cell r="DS1041">
            <v>0</v>
          </cell>
          <cell r="DT1041">
            <v>0</v>
          </cell>
          <cell r="DU1041">
            <v>0</v>
          </cell>
          <cell r="DV1041">
            <v>0</v>
          </cell>
          <cell r="DW1041">
            <v>0</v>
          </cell>
          <cell r="DX1041">
            <v>0</v>
          </cell>
          <cell r="DY1041">
            <v>0</v>
          </cell>
          <cell r="DZ1041">
            <v>0</v>
          </cell>
          <cell r="EA1041">
            <v>0</v>
          </cell>
          <cell r="EB1041">
            <v>0</v>
          </cell>
          <cell r="EC1041">
            <v>0</v>
          </cell>
          <cell r="ED1041">
            <v>0</v>
          </cell>
          <cell r="EE1041">
            <v>0</v>
          </cell>
        </row>
        <row r="1042">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0</v>
          </cell>
          <cell r="CL1042">
            <v>0</v>
          </cell>
          <cell r="CM1042">
            <v>0</v>
          </cell>
          <cell r="CN1042">
            <v>0</v>
          </cell>
          <cell r="CO1042">
            <v>0</v>
          </cell>
          <cell r="CP1042">
            <v>0</v>
          </cell>
          <cell r="CQ1042">
            <v>0</v>
          </cell>
          <cell r="CR1042">
            <v>0</v>
          </cell>
          <cell r="CS1042">
            <v>0</v>
          </cell>
          <cell r="CT1042">
            <v>0</v>
          </cell>
          <cell r="CU1042">
            <v>0</v>
          </cell>
          <cell r="CV1042">
            <v>0</v>
          </cell>
          <cell r="CW1042">
            <v>0</v>
          </cell>
          <cell r="CX1042">
            <v>0</v>
          </cell>
          <cell r="CY1042">
            <v>0</v>
          </cell>
          <cell r="CZ1042">
            <v>0</v>
          </cell>
          <cell r="DA1042">
            <v>0</v>
          </cell>
          <cell r="DB1042">
            <v>0</v>
          </cell>
          <cell r="DC1042">
            <v>0</v>
          </cell>
          <cell r="DD1042">
            <v>0</v>
          </cell>
          <cell r="DE1042">
            <v>0</v>
          </cell>
          <cell r="DF1042">
            <v>0</v>
          </cell>
          <cell r="DG1042">
            <v>0</v>
          </cell>
          <cell r="DH1042">
            <v>0</v>
          </cell>
          <cell r="DI1042">
            <v>0</v>
          </cell>
          <cell r="DJ1042">
            <v>0</v>
          </cell>
          <cell r="DK1042">
            <v>0</v>
          </cell>
          <cell r="DL1042">
            <v>0</v>
          </cell>
          <cell r="DM1042">
            <v>0</v>
          </cell>
          <cell r="DN1042">
            <v>0</v>
          </cell>
          <cell r="DO1042">
            <v>0</v>
          </cell>
          <cell r="DP1042">
            <v>0</v>
          </cell>
          <cell r="DQ1042">
            <v>0</v>
          </cell>
          <cell r="DR1042">
            <v>0</v>
          </cell>
          <cell r="DS1042">
            <v>0</v>
          </cell>
          <cell r="DT1042">
            <v>0</v>
          </cell>
          <cell r="DU1042">
            <v>0</v>
          </cell>
          <cell r="DV1042">
            <v>0</v>
          </cell>
          <cell r="DW1042">
            <v>0</v>
          </cell>
          <cell r="DX1042">
            <v>0</v>
          </cell>
          <cell r="DY1042">
            <v>0</v>
          </cell>
          <cell r="DZ1042">
            <v>0</v>
          </cell>
          <cell r="EA1042">
            <v>0</v>
          </cell>
          <cell r="EB1042">
            <v>0</v>
          </cell>
          <cell r="EC1042">
            <v>0</v>
          </cell>
          <cell r="ED1042">
            <v>0</v>
          </cell>
          <cell r="EE1042">
            <v>0</v>
          </cell>
        </row>
        <row r="1043">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I1043">
            <v>0</v>
          </cell>
          <cell r="CJ1043">
            <v>0</v>
          </cell>
          <cell r="CK1043">
            <v>0</v>
          </cell>
          <cell r="CL1043">
            <v>0</v>
          </cell>
          <cell r="CM1043">
            <v>0</v>
          </cell>
          <cell r="CN1043">
            <v>0</v>
          </cell>
          <cell r="CO1043">
            <v>0</v>
          </cell>
          <cell r="CP1043">
            <v>0</v>
          </cell>
          <cell r="CQ1043">
            <v>0</v>
          </cell>
          <cell r="CR1043">
            <v>0</v>
          </cell>
          <cell r="CS1043">
            <v>0</v>
          </cell>
          <cell r="CT1043">
            <v>0</v>
          </cell>
          <cell r="CU1043">
            <v>0</v>
          </cell>
          <cell r="CV1043">
            <v>0</v>
          </cell>
          <cell r="CW1043">
            <v>0</v>
          </cell>
          <cell r="CX1043">
            <v>0</v>
          </cell>
          <cell r="CY1043">
            <v>0</v>
          </cell>
          <cell r="CZ1043">
            <v>0</v>
          </cell>
          <cell r="DA1043">
            <v>0</v>
          </cell>
          <cell r="DB1043">
            <v>0</v>
          </cell>
          <cell r="DC1043">
            <v>0</v>
          </cell>
          <cell r="DD1043">
            <v>0</v>
          </cell>
          <cell r="DE1043">
            <v>0</v>
          </cell>
          <cell r="DF1043">
            <v>0</v>
          </cell>
          <cell r="DG1043">
            <v>0</v>
          </cell>
          <cell r="DH1043">
            <v>0</v>
          </cell>
          <cell r="DI1043">
            <v>0</v>
          </cell>
          <cell r="DJ1043">
            <v>0</v>
          </cell>
          <cell r="DK1043">
            <v>0</v>
          </cell>
          <cell r="DL1043">
            <v>0</v>
          </cell>
          <cell r="DM1043">
            <v>0</v>
          </cell>
          <cell r="DN1043">
            <v>0</v>
          </cell>
          <cell r="DO1043">
            <v>0</v>
          </cell>
          <cell r="DP1043">
            <v>0</v>
          </cell>
          <cell r="DQ1043">
            <v>0</v>
          </cell>
          <cell r="DR1043">
            <v>0</v>
          </cell>
          <cell r="DS1043">
            <v>0</v>
          </cell>
          <cell r="DT1043">
            <v>0</v>
          </cell>
          <cell r="DU1043">
            <v>0</v>
          </cell>
          <cell r="DV1043">
            <v>0</v>
          </cell>
          <cell r="DW1043">
            <v>0</v>
          </cell>
          <cell r="DX1043">
            <v>0</v>
          </cell>
          <cell r="DY1043">
            <v>0</v>
          </cell>
          <cell r="DZ1043">
            <v>0</v>
          </cell>
          <cell r="EA1043">
            <v>0</v>
          </cell>
          <cell r="EB1043">
            <v>0</v>
          </cell>
          <cell r="EC1043">
            <v>0</v>
          </cell>
          <cell r="ED1043">
            <v>0</v>
          </cell>
          <cell r="EE1043">
            <v>0</v>
          </cell>
        </row>
        <row r="1044">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0</v>
          </cell>
          <cell r="CL1044">
            <v>0</v>
          </cell>
          <cell r="CM1044">
            <v>0</v>
          </cell>
          <cell r="CN1044">
            <v>0</v>
          </cell>
          <cell r="CO1044">
            <v>0</v>
          </cell>
          <cell r="CP1044">
            <v>0</v>
          </cell>
          <cell r="CQ1044">
            <v>0</v>
          </cell>
          <cell r="CR1044">
            <v>0</v>
          </cell>
          <cell r="CS1044">
            <v>0</v>
          </cell>
          <cell r="CT1044">
            <v>0</v>
          </cell>
          <cell r="CU1044">
            <v>0</v>
          </cell>
          <cell r="CV1044">
            <v>0</v>
          </cell>
          <cell r="CW1044">
            <v>0</v>
          </cell>
          <cell r="CX1044">
            <v>0</v>
          </cell>
          <cell r="CY1044">
            <v>0</v>
          </cell>
          <cell r="CZ1044">
            <v>0</v>
          </cell>
          <cell r="DA1044">
            <v>0</v>
          </cell>
          <cell r="DB1044">
            <v>0</v>
          </cell>
          <cell r="DC1044">
            <v>0</v>
          </cell>
          <cell r="DD1044">
            <v>0</v>
          </cell>
          <cell r="DE1044">
            <v>0</v>
          </cell>
          <cell r="DF1044">
            <v>0</v>
          </cell>
          <cell r="DG1044">
            <v>0</v>
          </cell>
          <cell r="DH1044">
            <v>0</v>
          </cell>
          <cell r="DI1044">
            <v>0</v>
          </cell>
          <cell r="DJ1044">
            <v>0</v>
          </cell>
          <cell r="DK1044">
            <v>0</v>
          </cell>
          <cell r="DL1044">
            <v>0</v>
          </cell>
          <cell r="DM1044">
            <v>0</v>
          </cell>
          <cell r="DN1044">
            <v>0</v>
          </cell>
          <cell r="DO1044">
            <v>0</v>
          </cell>
          <cell r="DP1044">
            <v>0</v>
          </cell>
          <cell r="DQ1044">
            <v>0</v>
          </cell>
          <cell r="DR1044">
            <v>0</v>
          </cell>
          <cell r="DS1044">
            <v>0</v>
          </cell>
          <cell r="DT1044">
            <v>0</v>
          </cell>
          <cell r="DU1044">
            <v>0</v>
          </cell>
          <cell r="DV1044">
            <v>0</v>
          </cell>
          <cell r="DW1044">
            <v>0</v>
          </cell>
          <cell r="DX1044">
            <v>0</v>
          </cell>
          <cell r="DY1044">
            <v>0</v>
          </cell>
          <cell r="DZ1044">
            <v>0</v>
          </cell>
          <cell r="EA1044">
            <v>0</v>
          </cell>
          <cell r="EB1044">
            <v>0</v>
          </cell>
          <cell r="EC1044">
            <v>0</v>
          </cell>
          <cell r="ED1044">
            <v>0</v>
          </cell>
          <cell r="EE1044">
            <v>0</v>
          </cell>
        </row>
        <row r="1045">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0</v>
          </cell>
          <cell r="CL1045">
            <v>0</v>
          </cell>
          <cell r="CM1045">
            <v>0</v>
          </cell>
          <cell r="CN1045">
            <v>0</v>
          </cell>
          <cell r="CO1045">
            <v>0</v>
          </cell>
          <cell r="CP1045">
            <v>0</v>
          </cell>
          <cell r="CQ1045">
            <v>0</v>
          </cell>
          <cell r="CR1045">
            <v>0</v>
          </cell>
          <cell r="CS1045">
            <v>0</v>
          </cell>
          <cell r="CT1045">
            <v>0</v>
          </cell>
          <cell r="CU1045">
            <v>0</v>
          </cell>
          <cell r="CV1045">
            <v>0</v>
          </cell>
          <cell r="CW1045">
            <v>0</v>
          </cell>
          <cell r="CX1045">
            <v>0</v>
          </cell>
          <cell r="CY1045">
            <v>0</v>
          </cell>
          <cell r="CZ1045">
            <v>0</v>
          </cell>
          <cell r="DA1045">
            <v>0</v>
          </cell>
          <cell r="DB1045">
            <v>0</v>
          </cell>
          <cell r="DC1045">
            <v>0</v>
          </cell>
          <cell r="DD1045">
            <v>0</v>
          </cell>
          <cell r="DE1045">
            <v>0</v>
          </cell>
          <cell r="DF1045">
            <v>0</v>
          </cell>
          <cell r="DG1045">
            <v>0</v>
          </cell>
          <cell r="DH1045">
            <v>0</v>
          </cell>
          <cell r="DI1045">
            <v>0</v>
          </cell>
          <cell r="DJ1045">
            <v>0</v>
          </cell>
          <cell r="DK1045">
            <v>0</v>
          </cell>
          <cell r="DL1045">
            <v>0</v>
          </cell>
          <cell r="DM1045">
            <v>0</v>
          </cell>
          <cell r="DN1045">
            <v>0</v>
          </cell>
          <cell r="DO1045">
            <v>0</v>
          </cell>
          <cell r="DP1045">
            <v>0</v>
          </cell>
          <cell r="DQ1045">
            <v>0</v>
          </cell>
          <cell r="DR1045">
            <v>0</v>
          </cell>
          <cell r="DS1045">
            <v>0</v>
          </cell>
          <cell r="DT1045">
            <v>0</v>
          </cell>
          <cell r="DU1045">
            <v>0</v>
          </cell>
          <cell r="DV1045">
            <v>0</v>
          </cell>
          <cell r="DW1045">
            <v>0</v>
          </cell>
          <cell r="DX1045">
            <v>0</v>
          </cell>
          <cell r="DY1045">
            <v>0</v>
          </cell>
          <cell r="DZ1045">
            <v>0</v>
          </cell>
          <cell r="EA1045">
            <v>0</v>
          </cell>
          <cell r="EB1045">
            <v>0</v>
          </cell>
          <cell r="EC1045">
            <v>0</v>
          </cell>
          <cell r="ED1045">
            <v>0</v>
          </cell>
          <cell r="EE1045">
            <v>0</v>
          </cell>
        </row>
        <row r="1046">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cell r="BZ1046">
            <v>0</v>
          </cell>
          <cell r="CA1046">
            <v>0</v>
          </cell>
          <cell r="CB1046">
            <v>0</v>
          </cell>
          <cell r="CC1046">
            <v>0</v>
          </cell>
          <cell r="CD1046">
            <v>0</v>
          </cell>
          <cell r="CE1046">
            <v>0</v>
          </cell>
          <cell r="CF1046">
            <v>0</v>
          </cell>
          <cell r="CG1046">
            <v>0</v>
          </cell>
          <cell r="CH1046">
            <v>0</v>
          </cell>
          <cell r="CI1046">
            <v>0</v>
          </cell>
          <cell r="CJ1046">
            <v>0</v>
          </cell>
          <cell r="CK1046">
            <v>0</v>
          </cell>
          <cell r="CL1046">
            <v>0</v>
          </cell>
          <cell r="CM1046">
            <v>0</v>
          </cell>
          <cell r="CN1046">
            <v>0</v>
          </cell>
          <cell r="CO1046">
            <v>0</v>
          </cell>
          <cell r="CP1046">
            <v>0</v>
          </cell>
          <cell r="CQ1046">
            <v>0</v>
          </cell>
          <cell r="CR1046">
            <v>0</v>
          </cell>
          <cell r="CS1046">
            <v>0</v>
          </cell>
          <cell r="CT1046">
            <v>0</v>
          </cell>
          <cell r="CU1046">
            <v>0</v>
          </cell>
          <cell r="CV1046">
            <v>0</v>
          </cell>
          <cell r="CW1046">
            <v>0</v>
          </cell>
          <cell r="CX1046">
            <v>0</v>
          </cell>
          <cell r="CY1046">
            <v>0</v>
          </cell>
          <cell r="CZ1046">
            <v>0</v>
          </cell>
          <cell r="DA1046">
            <v>0</v>
          </cell>
          <cell r="DB1046">
            <v>0</v>
          </cell>
          <cell r="DC1046">
            <v>0</v>
          </cell>
          <cell r="DD1046">
            <v>0</v>
          </cell>
          <cell r="DE1046">
            <v>0</v>
          </cell>
          <cell r="DF1046">
            <v>0</v>
          </cell>
          <cell r="DG1046">
            <v>0</v>
          </cell>
          <cell r="DH1046">
            <v>0</v>
          </cell>
          <cell r="DI1046">
            <v>0</v>
          </cell>
          <cell r="DJ1046">
            <v>0</v>
          </cell>
          <cell r="DK1046">
            <v>0</v>
          </cell>
          <cell r="DL1046">
            <v>0</v>
          </cell>
          <cell r="DM1046">
            <v>0</v>
          </cell>
          <cell r="DN1046">
            <v>0</v>
          </cell>
          <cell r="DO1046">
            <v>0</v>
          </cell>
          <cell r="DP1046">
            <v>0</v>
          </cell>
          <cell r="DQ1046">
            <v>0</v>
          </cell>
          <cell r="DR1046">
            <v>0</v>
          </cell>
          <cell r="DS1046">
            <v>0</v>
          </cell>
          <cell r="DT1046">
            <v>0</v>
          </cell>
          <cell r="DU1046">
            <v>0</v>
          </cell>
          <cell r="DV1046">
            <v>0</v>
          </cell>
          <cell r="DW1046">
            <v>0</v>
          </cell>
          <cell r="DX1046">
            <v>0</v>
          </cell>
          <cell r="DY1046">
            <v>0</v>
          </cell>
          <cell r="DZ1046">
            <v>0</v>
          </cell>
          <cell r="EA1046">
            <v>0</v>
          </cell>
          <cell r="EB1046">
            <v>0</v>
          </cell>
          <cell r="EC1046">
            <v>0</v>
          </cell>
          <cell r="ED1046">
            <v>0</v>
          </cell>
          <cell r="EE1046">
            <v>0</v>
          </cell>
        </row>
        <row r="1047">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cell r="BZ1047">
            <v>0</v>
          </cell>
          <cell r="CA1047">
            <v>0</v>
          </cell>
          <cell r="CB1047">
            <v>0</v>
          </cell>
          <cell r="CC1047">
            <v>0</v>
          </cell>
          <cell r="CD1047">
            <v>0</v>
          </cell>
          <cell r="CE1047">
            <v>0</v>
          </cell>
          <cell r="CF1047">
            <v>0</v>
          </cell>
          <cell r="CG1047">
            <v>0</v>
          </cell>
          <cell r="CH1047">
            <v>0</v>
          </cell>
          <cell r="CI1047">
            <v>0</v>
          </cell>
          <cell r="CJ1047">
            <v>0</v>
          </cell>
          <cell r="CK1047">
            <v>0</v>
          </cell>
          <cell r="CL1047">
            <v>0</v>
          </cell>
          <cell r="CM1047">
            <v>0</v>
          </cell>
          <cell r="CN1047">
            <v>0</v>
          </cell>
          <cell r="CO1047">
            <v>0</v>
          </cell>
          <cell r="CP1047">
            <v>0</v>
          </cell>
          <cell r="CQ1047">
            <v>0</v>
          </cell>
          <cell r="CR1047">
            <v>0</v>
          </cell>
          <cell r="CS1047">
            <v>0</v>
          </cell>
          <cell r="CT1047">
            <v>0</v>
          </cell>
          <cell r="CU1047">
            <v>0</v>
          </cell>
          <cell r="CV1047">
            <v>0</v>
          </cell>
          <cell r="CW1047">
            <v>0</v>
          </cell>
          <cell r="CX1047">
            <v>0</v>
          </cell>
          <cell r="CY1047">
            <v>0</v>
          </cell>
          <cell r="CZ1047">
            <v>0</v>
          </cell>
          <cell r="DA1047">
            <v>0</v>
          </cell>
          <cell r="DB1047">
            <v>0</v>
          </cell>
          <cell r="DC1047">
            <v>0</v>
          </cell>
          <cell r="DD1047">
            <v>0</v>
          </cell>
          <cell r="DE1047">
            <v>0</v>
          </cell>
          <cell r="DF1047">
            <v>0</v>
          </cell>
          <cell r="DG1047">
            <v>0</v>
          </cell>
          <cell r="DH1047">
            <v>0</v>
          </cell>
          <cell r="DI1047">
            <v>0</v>
          </cell>
          <cell r="DJ1047">
            <v>0</v>
          </cell>
          <cell r="DK1047">
            <v>0</v>
          </cell>
          <cell r="DL1047">
            <v>0</v>
          </cell>
          <cell r="DM1047">
            <v>0</v>
          </cell>
          <cell r="DN1047">
            <v>0</v>
          </cell>
          <cell r="DO1047">
            <v>0</v>
          </cell>
          <cell r="DP1047">
            <v>0</v>
          </cell>
          <cell r="DQ1047">
            <v>0</v>
          </cell>
          <cell r="DR1047">
            <v>0</v>
          </cell>
          <cell r="DS1047">
            <v>0</v>
          </cell>
          <cell r="DT1047">
            <v>0</v>
          </cell>
          <cell r="DU1047">
            <v>0</v>
          </cell>
          <cell r="DV1047">
            <v>0</v>
          </cell>
          <cell r="DW1047">
            <v>0</v>
          </cell>
          <cell r="DX1047">
            <v>0</v>
          </cell>
          <cell r="DY1047">
            <v>0</v>
          </cell>
          <cell r="DZ1047">
            <v>0</v>
          </cell>
          <cell r="EA1047">
            <v>0</v>
          </cell>
          <cell r="EB1047">
            <v>0</v>
          </cell>
          <cell r="EC1047">
            <v>0</v>
          </cell>
          <cell r="ED1047">
            <v>0</v>
          </cell>
          <cell r="EE1047">
            <v>0</v>
          </cell>
        </row>
        <row r="1048">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cell r="BZ1048">
            <v>0</v>
          </cell>
          <cell r="CA1048">
            <v>0</v>
          </cell>
          <cell r="CB1048">
            <v>0</v>
          </cell>
          <cell r="CC1048">
            <v>0</v>
          </cell>
          <cell r="CD1048">
            <v>0</v>
          </cell>
          <cell r="CE1048">
            <v>0</v>
          </cell>
          <cell r="CF1048">
            <v>0</v>
          </cell>
          <cell r="CG1048">
            <v>0</v>
          </cell>
          <cell r="CH1048">
            <v>0</v>
          </cell>
          <cell r="CI1048">
            <v>0</v>
          </cell>
          <cell r="CJ1048">
            <v>0</v>
          </cell>
          <cell r="CK1048">
            <v>0</v>
          </cell>
          <cell r="CL1048">
            <v>0</v>
          </cell>
          <cell r="CM1048">
            <v>0</v>
          </cell>
          <cell r="CN1048">
            <v>0</v>
          </cell>
          <cell r="CO1048">
            <v>0</v>
          </cell>
          <cell r="CP1048">
            <v>0</v>
          </cell>
          <cell r="CQ1048">
            <v>0</v>
          </cell>
          <cell r="CR1048">
            <v>0</v>
          </cell>
          <cell r="CS1048">
            <v>0</v>
          </cell>
          <cell r="CT1048">
            <v>0</v>
          </cell>
          <cell r="CU1048">
            <v>0</v>
          </cell>
          <cell r="CV1048">
            <v>0</v>
          </cell>
          <cell r="CW1048">
            <v>0</v>
          </cell>
          <cell r="CX1048">
            <v>0</v>
          </cell>
          <cell r="CY1048">
            <v>0</v>
          </cell>
          <cell r="CZ1048">
            <v>0</v>
          </cell>
          <cell r="DA1048">
            <v>0</v>
          </cell>
          <cell r="DB1048">
            <v>0</v>
          </cell>
          <cell r="DC1048">
            <v>0</v>
          </cell>
          <cell r="DD1048">
            <v>0</v>
          </cell>
          <cell r="DE1048">
            <v>0</v>
          </cell>
          <cell r="DF1048">
            <v>0</v>
          </cell>
          <cell r="DG1048">
            <v>0</v>
          </cell>
          <cell r="DH1048">
            <v>0</v>
          </cell>
          <cell r="DI1048">
            <v>0</v>
          </cell>
          <cell r="DJ1048">
            <v>0</v>
          </cell>
          <cell r="DK1048">
            <v>0</v>
          </cell>
          <cell r="DL1048">
            <v>0</v>
          </cell>
          <cell r="DM1048">
            <v>0</v>
          </cell>
          <cell r="DN1048">
            <v>0</v>
          </cell>
          <cell r="DO1048">
            <v>0</v>
          </cell>
          <cell r="DP1048">
            <v>0</v>
          </cell>
          <cell r="DQ1048">
            <v>0</v>
          </cell>
          <cell r="DR1048">
            <v>0</v>
          </cell>
          <cell r="DS1048">
            <v>0</v>
          </cell>
          <cell r="DT1048">
            <v>0</v>
          </cell>
          <cell r="DU1048">
            <v>0</v>
          </cell>
          <cell r="DV1048">
            <v>0</v>
          </cell>
          <cell r="DW1048">
            <v>0</v>
          </cell>
          <cell r="DX1048">
            <v>0</v>
          </cell>
          <cell r="DY1048">
            <v>0</v>
          </cell>
          <cell r="DZ1048">
            <v>0</v>
          </cell>
          <cell r="EA1048">
            <v>0</v>
          </cell>
          <cell r="EB1048">
            <v>0</v>
          </cell>
          <cell r="EC1048">
            <v>0</v>
          </cell>
          <cell r="ED1048">
            <v>0</v>
          </cell>
          <cell r="EE1048">
            <v>0</v>
          </cell>
        </row>
        <row r="1049">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cell r="BZ1049">
            <v>0</v>
          </cell>
          <cell r="CA1049">
            <v>0</v>
          </cell>
          <cell r="CB1049">
            <v>0</v>
          </cell>
          <cell r="CC1049">
            <v>0</v>
          </cell>
          <cell r="CD1049">
            <v>0</v>
          </cell>
          <cell r="CE1049">
            <v>0</v>
          </cell>
          <cell r="CF1049">
            <v>0</v>
          </cell>
          <cell r="CG1049">
            <v>0</v>
          </cell>
          <cell r="CH1049">
            <v>0</v>
          </cell>
          <cell r="CI1049">
            <v>0</v>
          </cell>
          <cell r="CJ1049">
            <v>0</v>
          </cell>
          <cell r="CK1049">
            <v>0</v>
          </cell>
          <cell r="CL1049">
            <v>0</v>
          </cell>
          <cell r="CM1049">
            <v>0</v>
          </cell>
          <cell r="CN1049">
            <v>0</v>
          </cell>
          <cell r="CO1049">
            <v>0</v>
          </cell>
          <cell r="CP1049">
            <v>0</v>
          </cell>
          <cell r="CQ1049">
            <v>0</v>
          </cell>
          <cell r="CR1049">
            <v>0</v>
          </cell>
          <cell r="CS1049">
            <v>0</v>
          </cell>
          <cell r="CT1049">
            <v>0</v>
          </cell>
          <cell r="CU1049">
            <v>0</v>
          </cell>
          <cell r="CV1049">
            <v>0</v>
          </cell>
          <cell r="CW1049">
            <v>0</v>
          </cell>
          <cell r="CX1049">
            <v>0</v>
          </cell>
          <cell r="CY1049">
            <v>0</v>
          </cell>
          <cell r="CZ1049">
            <v>0</v>
          </cell>
          <cell r="DA1049">
            <v>0</v>
          </cell>
          <cell r="DB1049">
            <v>0</v>
          </cell>
          <cell r="DC1049">
            <v>0</v>
          </cell>
          <cell r="DD1049">
            <v>0</v>
          </cell>
          <cell r="DE1049">
            <v>0</v>
          </cell>
          <cell r="DF1049">
            <v>0</v>
          </cell>
          <cell r="DG1049">
            <v>0</v>
          </cell>
          <cell r="DH1049">
            <v>0</v>
          </cell>
          <cell r="DI1049">
            <v>0</v>
          </cell>
          <cell r="DJ1049">
            <v>0</v>
          </cell>
          <cell r="DK1049">
            <v>0</v>
          </cell>
          <cell r="DL1049">
            <v>0</v>
          </cell>
          <cell r="DM1049">
            <v>0</v>
          </cell>
          <cell r="DN1049">
            <v>0</v>
          </cell>
          <cell r="DO1049">
            <v>0</v>
          </cell>
          <cell r="DP1049">
            <v>0</v>
          </cell>
          <cell r="DQ1049">
            <v>0</v>
          </cell>
          <cell r="DR1049">
            <v>0</v>
          </cell>
          <cell r="DS1049">
            <v>0</v>
          </cell>
          <cell r="DT1049">
            <v>0</v>
          </cell>
          <cell r="DU1049">
            <v>0</v>
          </cell>
          <cell r="DV1049">
            <v>0</v>
          </cell>
          <cell r="DW1049">
            <v>0</v>
          </cell>
          <cell r="DX1049">
            <v>0</v>
          </cell>
          <cell r="DY1049">
            <v>0</v>
          </cell>
          <cell r="DZ1049">
            <v>0</v>
          </cell>
          <cell r="EA1049">
            <v>0</v>
          </cell>
          <cell r="EB1049">
            <v>0</v>
          </cell>
          <cell r="EC1049">
            <v>0</v>
          </cell>
          <cell r="ED1049">
            <v>0</v>
          </cell>
          <cell r="EE1049">
            <v>0</v>
          </cell>
        </row>
        <row r="1050">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cell r="BZ1050">
            <v>0</v>
          </cell>
          <cell r="CA1050">
            <v>0</v>
          </cell>
          <cell r="CB1050">
            <v>0</v>
          </cell>
          <cell r="CC1050">
            <v>0</v>
          </cell>
          <cell r="CD1050">
            <v>0</v>
          </cell>
          <cell r="CE1050">
            <v>0</v>
          </cell>
          <cell r="CF1050">
            <v>0</v>
          </cell>
          <cell r="CG1050">
            <v>0</v>
          </cell>
          <cell r="CH1050">
            <v>0</v>
          </cell>
          <cell r="CI1050">
            <v>0</v>
          </cell>
          <cell r="CJ1050">
            <v>0</v>
          </cell>
          <cell r="CK1050">
            <v>0</v>
          </cell>
          <cell r="CL1050">
            <v>0</v>
          </cell>
          <cell r="CM1050">
            <v>0</v>
          </cell>
          <cell r="CN1050">
            <v>0</v>
          </cell>
          <cell r="CO1050">
            <v>0</v>
          </cell>
          <cell r="CP1050">
            <v>0</v>
          </cell>
          <cell r="CQ1050">
            <v>0</v>
          </cell>
          <cell r="CR1050">
            <v>0</v>
          </cell>
          <cell r="CS1050">
            <v>0</v>
          </cell>
          <cell r="CT1050">
            <v>0</v>
          </cell>
          <cell r="CU1050">
            <v>0</v>
          </cell>
          <cell r="CV1050">
            <v>0</v>
          </cell>
          <cell r="CW1050">
            <v>0</v>
          </cell>
          <cell r="CX1050">
            <v>0</v>
          </cell>
          <cell r="CY1050">
            <v>0</v>
          </cell>
          <cell r="CZ1050">
            <v>0</v>
          </cell>
          <cell r="DA1050">
            <v>0</v>
          </cell>
          <cell r="DB1050">
            <v>0</v>
          </cell>
          <cell r="DC1050">
            <v>0</v>
          </cell>
          <cell r="DD1050">
            <v>0</v>
          </cell>
          <cell r="DE1050">
            <v>0</v>
          </cell>
          <cell r="DF1050">
            <v>0</v>
          </cell>
          <cell r="DG1050">
            <v>0</v>
          </cell>
          <cell r="DH1050">
            <v>0</v>
          </cell>
          <cell r="DI1050">
            <v>0</v>
          </cell>
          <cell r="DJ1050">
            <v>0</v>
          </cell>
          <cell r="DK1050">
            <v>0</v>
          </cell>
          <cell r="DL1050">
            <v>0</v>
          </cell>
          <cell r="DM1050">
            <v>0</v>
          </cell>
          <cell r="DN1050">
            <v>0</v>
          </cell>
          <cell r="DO1050">
            <v>0</v>
          </cell>
          <cell r="DP1050">
            <v>0</v>
          </cell>
          <cell r="DQ1050">
            <v>0</v>
          </cell>
          <cell r="DR1050">
            <v>0</v>
          </cell>
          <cell r="DS1050">
            <v>0</v>
          </cell>
          <cell r="DT1050">
            <v>0</v>
          </cell>
          <cell r="DU1050">
            <v>0</v>
          </cell>
          <cell r="DV1050">
            <v>0</v>
          </cell>
          <cell r="DW1050">
            <v>0</v>
          </cell>
          <cell r="DX1050">
            <v>0</v>
          </cell>
          <cell r="DY1050">
            <v>0</v>
          </cell>
          <cell r="DZ1050">
            <v>0</v>
          </cell>
          <cell r="EA1050">
            <v>0</v>
          </cell>
          <cell r="EB1050">
            <v>0</v>
          </cell>
          <cell r="EC1050">
            <v>0</v>
          </cell>
          <cell r="ED1050">
            <v>0</v>
          </cell>
          <cell r="EE1050">
            <v>0</v>
          </cell>
        </row>
        <row r="1051">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cell r="BZ1051">
            <v>0</v>
          </cell>
          <cell r="CA1051">
            <v>0</v>
          </cell>
          <cell r="CB1051">
            <v>0</v>
          </cell>
          <cell r="CC1051">
            <v>0</v>
          </cell>
          <cell r="CD1051">
            <v>0</v>
          </cell>
          <cell r="CE1051">
            <v>0</v>
          </cell>
          <cell r="CF1051">
            <v>0</v>
          </cell>
          <cell r="CG1051">
            <v>0</v>
          </cell>
          <cell r="CH1051">
            <v>0</v>
          </cell>
          <cell r="CI1051">
            <v>0</v>
          </cell>
          <cell r="CJ1051">
            <v>0</v>
          </cell>
          <cell r="CK1051">
            <v>0</v>
          </cell>
          <cell r="CL1051">
            <v>0</v>
          </cell>
          <cell r="CM1051">
            <v>0</v>
          </cell>
          <cell r="CN1051">
            <v>0</v>
          </cell>
          <cell r="CO1051">
            <v>0</v>
          </cell>
          <cell r="CP1051">
            <v>0</v>
          </cell>
          <cell r="CQ1051">
            <v>0</v>
          </cell>
          <cell r="CR1051">
            <v>0</v>
          </cell>
          <cell r="CS1051">
            <v>0</v>
          </cell>
          <cell r="CT1051">
            <v>0</v>
          </cell>
          <cell r="CU1051">
            <v>0</v>
          </cell>
          <cell r="CV1051">
            <v>0</v>
          </cell>
          <cell r="CW1051">
            <v>0</v>
          </cell>
          <cell r="CX1051">
            <v>0</v>
          </cell>
          <cell r="CY1051">
            <v>0</v>
          </cell>
          <cell r="CZ1051">
            <v>0</v>
          </cell>
          <cell r="DA1051">
            <v>0</v>
          </cell>
          <cell r="DB1051">
            <v>0</v>
          </cell>
          <cell r="DC1051">
            <v>0</v>
          </cell>
          <cell r="DD1051">
            <v>0</v>
          </cell>
          <cell r="DE1051">
            <v>0</v>
          </cell>
          <cell r="DF1051">
            <v>0</v>
          </cell>
          <cell r="DG1051">
            <v>0</v>
          </cell>
          <cell r="DH1051">
            <v>0</v>
          </cell>
          <cell r="DI1051">
            <v>0</v>
          </cell>
          <cell r="DJ1051">
            <v>0</v>
          </cell>
          <cell r="DK1051">
            <v>0</v>
          </cell>
          <cell r="DL1051">
            <v>0</v>
          </cell>
          <cell r="DM1051">
            <v>0</v>
          </cell>
          <cell r="DN1051">
            <v>0</v>
          </cell>
          <cell r="DO1051">
            <v>0</v>
          </cell>
          <cell r="DP1051">
            <v>0</v>
          </cell>
          <cell r="DQ1051">
            <v>0</v>
          </cell>
          <cell r="DR1051">
            <v>0</v>
          </cell>
          <cell r="DS1051">
            <v>0</v>
          </cell>
          <cell r="DT1051">
            <v>0</v>
          </cell>
          <cell r="DU1051">
            <v>0</v>
          </cell>
          <cell r="DV1051">
            <v>0</v>
          </cell>
          <cell r="DW1051">
            <v>0</v>
          </cell>
          <cell r="DX1051">
            <v>0</v>
          </cell>
          <cell r="DY1051">
            <v>0</v>
          </cell>
          <cell r="DZ1051">
            <v>0</v>
          </cell>
          <cell r="EA1051">
            <v>0</v>
          </cell>
          <cell r="EB1051">
            <v>0</v>
          </cell>
          <cell r="EC1051">
            <v>0</v>
          </cell>
          <cell r="ED1051">
            <v>0</v>
          </cell>
          <cell r="EE1051">
            <v>0</v>
          </cell>
        </row>
        <row r="1052">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cell r="BZ1052">
            <v>0</v>
          </cell>
          <cell r="CA1052">
            <v>0</v>
          </cell>
          <cell r="CB1052">
            <v>0</v>
          </cell>
          <cell r="CC1052">
            <v>0</v>
          </cell>
          <cell r="CD1052">
            <v>0</v>
          </cell>
          <cell r="CE1052">
            <v>0</v>
          </cell>
          <cell r="CF1052">
            <v>0</v>
          </cell>
          <cell r="CG1052">
            <v>0</v>
          </cell>
          <cell r="CH1052">
            <v>0</v>
          </cell>
          <cell r="CI1052">
            <v>0</v>
          </cell>
          <cell r="CJ1052">
            <v>0</v>
          </cell>
          <cell r="CK1052">
            <v>0</v>
          </cell>
          <cell r="CL1052">
            <v>0</v>
          </cell>
          <cell r="CM1052">
            <v>0</v>
          </cell>
          <cell r="CN1052">
            <v>0</v>
          </cell>
          <cell r="CO1052">
            <v>0</v>
          </cell>
          <cell r="CP1052">
            <v>0</v>
          </cell>
          <cell r="CQ1052">
            <v>0</v>
          </cell>
          <cell r="CR1052">
            <v>0</v>
          </cell>
          <cell r="CS1052">
            <v>0</v>
          </cell>
          <cell r="CT1052">
            <v>0</v>
          </cell>
          <cell r="CU1052">
            <v>0</v>
          </cell>
          <cell r="CV1052">
            <v>0</v>
          </cell>
          <cell r="CW1052">
            <v>0</v>
          </cell>
          <cell r="CX1052">
            <v>0</v>
          </cell>
          <cell r="CY1052">
            <v>0</v>
          </cell>
          <cell r="CZ1052">
            <v>0</v>
          </cell>
          <cell r="DA1052">
            <v>0</v>
          </cell>
          <cell r="DB1052">
            <v>0</v>
          </cell>
          <cell r="DC1052">
            <v>0</v>
          </cell>
          <cell r="DD1052">
            <v>0</v>
          </cell>
          <cell r="DE1052">
            <v>0</v>
          </cell>
          <cell r="DF1052">
            <v>0</v>
          </cell>
          <cell r="DG1052">
            <v>0</v>
          </cell>
          <cell r="DH1052">
            <v>0</v>
          </cell>
          <cell r="DI1052">
            <v>0</v>
          </cell>
          <cell r="DJ1052">
            <v>0</v>
          </cell>
          <cell r="DK1052">
            <v>0</v>
          </cell>
          <cell r="DL1052">
            <v>0</v>
          </cell>
          <cell r="DM1052">
            <v>0</v>
          </cell>
          <cell r="DN1052">
            <v>0</v>
          </cell>
          <cell r="DO1052">
            <v>0</v>
          </cell>
          <cell r="DP1052">
            <v>0</v>
          </cell>
          <cell r="DQ1052">
            <v>0</v>
          </cell>
          <cell r="DR1052">
            <v>0</v>
          </cell>
          <cell r="DS1052">
            <v>0</v>
          </cell>
          <cell r="DT1052">
            <v>0</v>
          </cell>
          <cell r="DU1052">
            <v>0</v>
          </cell>
          <cell r="DV1052">
            <v>0</v>
          </cell>
          <cell r="DW1052">
            <v>0</v>
          </cell>
          <cell r="DX1052">
            <v>0</v>
          </cell>
          <cell r="DY1052">
            <v>0</v>
          </cell>
          <cell r="DZ1052">
            <v>0</v>
          </cell>
          <cell r="EA1052">
            <v>0</v>
          </cell>
          <cell r="EB1052">
            <v>0</v>
          </cell>
          <cell r="EC1052">
            <v>0</v>
          </cell>
          <cell r="ED1052">
            <v>0</v>
          </cell>
          <cell r="EE1052">
            <v>0</v>
          </cell>
        </row>
        <row r="1053">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0</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0</v>
          </cell>
          <cell r="BZ1053">
            <v>0</v>
          </cell>
          <cell r="CA1053">
            <v>0</v>
          </cell>
          <cell r="CB1053">
            <v>0</v>
          </cell>
          <cell r="CC1053">
            <v>0</v>
          </cell>
          <cell r="CD1053">
            <v>0</v>
          </cell>
          <cell r="CE1053">
            <v>0</v>
          </cell>
          <cell r="CF1053">
            <v>0</v>
          </cell>
          <cell r="CG1053">
            <v>0</v>
          </cell>
          <cell r="CH1053">
            <v>0</v>
          </cell>
          <cell r="CI1053">
            <v>0</v>
          </cell>
          <cell r="CJ1053">
            <v>0</v>
          </cell>
          <cell r="CK1053">
            <v>0</v>
          </cell>
          <cell r="CL1053">
            <v>0</v>
          </cell>
          <cell r="CM1053">
            <v>0</v>
          </cell>
          <cell r="CN1053">
            <v>0</v>
          </cell>
          <cell r="CO1053">
            <v>0</v>
          </cell>
          <cell r="CP1053">
            <v>0</v>
          </cell>
          <cell r="CQ1053">
            <v>0</v>
          </cell>
          <cell r="CR1053">
            <v>0</v>
          </cell>
          <cell r="CS1053">
            <v>0</v>
          </cell>
          <cell r="CT1053">
            <v>0</v>
          </cell>
          <cell r="CU1053">
            <v>0</v>
          </cell>
          <cell r="CV1053">
            <v>0</v>
          </cell>
          <cell r="CW1053">
            <v>0</v>
          </cell>
          <cell r="CX1053">
            <v>0</v>
          </cell>
          <cell r="CY1053">
            <v>0</v>
          </cell>
          <cell r="CZ1053">
            <v>0</v>
          </cell>
          <cell r="DA1053">
            <v>0</v>
          </cell>
          <cell r="DB1053">
            <v>0</v>
          </cell>
          <cell r="DC1053">
            <v>0</v>
          </cell>
          <cell r="DD1053">
            <v>0</v>
          </cell>
          <cell r="DE1053">
            <v>0</v>
          </cell>
          <cell r="DF1053">
            <v>0</v>
          </cell>
          <cell r="DG1053">
            <v>0</v>
          </cell>
          <cell r="DH1053">
            <v>0</v>
          </cell>
          <cell r="DI1053">
            <v>0</v>
          </cell>
          <cell r="DJ1053">
            <v>0</v>
          </cell>
          <cell r="DK1053">
            <v>0</v>
          </cell>
          <cell r="DL1053">
            <v>0</v>
          </cell>
          <cell r="DM1053">
            <v>0</v>
          </cell>
          <cell r="DN1053">
            <v>0</v>
          </cell>
          <cell r="DO1053">
            <v>0</v>
          </cell>
          <cell r="DP1053">
            <v>0</v>
          </cell>
          <cell r="DQ1053">
            <v>0</v>
          </cell>
          <cell r="DR1053">
            <v>0</v>
          </cell>
          <cell r="DS1053">
            <v>0</v>
          </cell>
          <cell r="DT1053">
            <v>0</v>
          </cell>
          <cell r="DU1053">
            <v>0</v>
          </cell>
          <cell r="DV1053">
            <v>0</v>
          </cell>
          <cell r="DW1053">
            <v>0</v>
          </cell>
          <cell r="DX1053">
            <v>0</v>
          </cell>
          <cell r="DY1053">
            <v>0</v>
          </cell>
          <cell r="DZ1053">
            <v>0</v>
          </cell>
          <cell r="EA1053">
            <v>0</v>
          </cell>
          <cell r="EB1053">
            <v>0</v>
          </cell>
          <cell r="EC1053">
            <v>0</v>
          </cell>
          <cell r="ED1053">
            <v>0</v>
          </cell>
          <cell r="EE1053">
            <v>0</v>
          </cell>
        </row>
        <row r="1054">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cell r="BZ1054">
            <v>0</v>
          </cell>
          <cell r="CA1054">
            <v>0</v>
          </cell>
          <cell r="CB1054">
            <v>0</v>
          </cell>
          <cell r="CC1054">
            <v>0</v>
          </cell>
          <cell r="CD1054">
            <v>0</v>
          </cell>
          <cell r="CE1054">
            <v>0</v>
          </cell>
          <cell r="CF1054">
            <v>0</v>
          </cell>
          <cell r="CG1054">
            <v>0</v>
          </cell>
          <cell r="CH1054">
            <v>0</v>
          </cell>
          <cell r="CI1054">
            <v>0</v>
          </cell>
          <cell r="CJ1054">
            <v>0</v>
          </cell>
          <cell r="CK1054">
            <v>0</v>
          </cell>
          <cell r="CL1054">
            <v>0</v>
          </cell>
          <cell r="CM1054">
            <v>0</v>
          </cell>
          <cell r="CN1054">
            <v>0</v>
          </cell>
          <cell r="CO1054">
            <v>0</v>
          </cell>
          <cell r="CP1054">
            <v>0</v>
          </cell>
          <cell r="CQ1054">
            <v>0</v>
          </cell>
          <cell r="CR1054">
            <v>0</v>
          </cell>
          <cell r="CS1054">
            <v>0</v>
          </cell>
          <cell r="CT1054">
            <v>0</v>
          </cell>
          <cell r="CU1054">
            <v>0</v>
          </cell>
          <cell r="CV1054">
            <v>0</v>
          </cell>
          <cell r="CW1054">
            <v>0</v>
          </cell>
          <cell r="CX1054">
            <v>0</v>
          </cell>
          <cell r="CY1054">
            <v>0</v>
          </cell>
          <cell r="CZ1054">
            <v>0</v>
          </cell>
          <cell r="DA1054">
            <v>0</v>
          </cell>
          <cell r="DB1054">
            <v>0</v>
          </cell>
          <cell r="DC1054">
            <v>0</v>
          </cell>
          <cell r="DD1054">
            <v>0</v>
          </cell>
          <cell r="DE1054">
            <v>0</v>
          </cell>
          <cell r="DF1054">
            <v>0</v>
          </cell>
          <cell r="DG1054">
            <v>0</v>
          </cell>
          <cell r="DH1054">
            <v>0</v>
          </cell>
          <cell r="DI1054">
            <v>0</v>
          </cell>
          <cell r="DJ1054">
            <v>0</v>
          </cell>
          <cell r="DK1054">
            <v>0</v>
          </cell>
          <cell r="DL1054">
            <v>0</v>
          </cell>
          <cell r="DM1054">
            <v>0</v>
          </cell>
          <cell r="DN1054">
            <v>0</v>
          </cell>
          <cell r="DO1054">
            <v>0</v>
          </cell>
          <cell r="DP1054">
            <v>0</v>
          </cell>
          <cell r="DQ1054">
            <v>0</v>
          </cell>
          <cell r="DR1054">
            <v>0</v>
          </cell>
          <cell r="DS1054">
            <v>0</v>
          </cell>
          <cell r="DT1054">
            <v>0</v>
          </cell>
          <cell r="DU1054">
            <v>0</v>
          </cell>
          <cell r="DV1054">
            <v>0</v>
          </cell>
          <cell r="DW1054">
            <v>0</v>
          </cell>
          <cell r="DX1054">
            <v>0</v>
          </cell>
          <cell r="DY1054">
            <v>0</v>
          </cell>
          <cell r="DZ1054">
            <v>0</v>
          </cell>
          <cell r="EA1054">
            <v>0</v>
          </cell>
          <cell r="EB1054">
            <v>0</v>
          </cell>
          <cell r="EC1054">
            <v>0</v>
          </cell>
          <cell r="ED1054">
            <v>0</v>
          </cell>
          <cell r="EE1054">
            <v>0</v>
          </cell>
        </row>
        <row r="1055">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cell r="BZ1055">
            <v>0</v>
          </cell>
          <cell r="CA1055">
            <v>0</v>
          </cell>
          <cell r="CB1055">
            <v>0</v>
          </cell>
          <cell r="CC1055">
            <v>0</v>
          </cell>
          <cell r="CD1055">
            <v>0</v>
          </cell>
          <cell r="CE1055">
            <v>0</v>
          </cell>
          <cell r="CF1055">
            <v>0</v>
          </cell>
          <cell r="CG1055">
            <v>0</v>
          </cell>
          <cell r="CH1055">
            <v>0</v>
          </cell>
          <cell r="CI1055">
            <v>0</v>
          </cell>
          <cell r="CJ1055">
            <v>0</v>
          </cell>
          <cell r="CK1055">
            <v>0</v>
          </cell>
          <cell r="CL1055">
            <v>0</v>
          </cell>
          <cell r="CM1055">
            <v>0</v>
          </cell>
          <cell r="CN1055">
            <v>0</v>
          </cell>
          <cell r="CO1055">
            <v>0</v>
          </cell>
          <cell r="CP1055">
            <v>0</v>
          </cell>
          <cell r="CQ1055">
            <v>0</v>
          </cell>
          <cell r="CR1055">
            <v>0</v>
          </cell>
          <cell r="CS1055">
            <v>0</v>
          </cell>
          <cell r="CT1055">
            <v>0</v>
          </cell>
          <cell r="CU1055">
            <v>0</v>
          </cell>
          <cell r="CV1055">
            <v>0</v>
          </cell>
          <cell r="CW1055">
            <v>0</v>
          </cell>
          <cell r="CX1055">
            <v>0</v>
          </cell>
          <cell r="CY1055">
            <v>0</v>
          </cell>
          <cell r="CZ1055">
            <v>0</v>
          </cell>
          <cell r="DA1055">
            <v>0</v>
          </cell>
          <cell r="DB1055">
            <v>0</v>
          </cell>
          <cell r="DC1055">
            <v>0</v>
          </cell>
          <cell r="DD1055">
            <v>0</v>
          </cell>
          <cell r="DE1055">
            <v>0</v>
          </cell>
          <cell r="DF1055">
            <v>0</v>
          </cell>
          <cell r="DG1055">
            <v>0</v>
          </cell>
          <cell r="DH1055">
            <v>0</v>
          </cell>
          <cell r="DI1055">
            <v>0</v>
          </cell>
          <cell r="DJ1055">
            <v>0</v>
          </cell>
          <cell r="DK1055">
            <v>0</v>
          </cell>
          <cell r="DL1055">
            <v>0</v>
          </cell>
          <cell r="DM1055">
            <v>0</v>
          </cell>
          <cell r="DN1055">
            <v>0</v>
          </cell>
          <cell r="DO1055">
            <v>0</v>
          </cell>
          <cell r="DP1055">
            <v>0</v>
          </cell>
          <cell r="DQ1055">
            <v>0</v>
          </cell>
          <cell r="DR1055">
            <v>0</v>
          </cell>
          <cell r="DS1055">
            <v>0</v>
          </cell>
          <cell r="DT1055">
            <v>0</v>
          </cell>
          <cell r="DU1055">
            <v>0</v>
          </cell>
          <cell r="DV1055">
            <v>0</v>
          </cell>
          <cell r="DW1055">
            <v>0</v>
          </cell>
          <cell r="DX1055">
            <v>0</v>
          </cell>
          <cell r="DY1055">
            <v>0</v>
          </cell>
          <cell r="DZ1055">
            <v>0</v>
          </cell>
          <cell r="EA1055">
            <v>0</v>
          </cell>
          <cell r="EB1055">
            <v>0</v>
          </cell>
          <cell r="EC1055">
            <v>0</v>
          </cell>
          <cell r="ED1055">
            <v>0</v>
          </cell>
          <cell r="EE1055">
            <v>0</v>
          </cell>
        </row>
        <row r="1056">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cell r="BZ1056">
            <v>0</v>
          </cell>
          <cell r="CA1056">
            <v>0</v>
          </cell>
          <cell r="CB1056">
            <v>0</v>
          </cell>
          <cell r="CC1056">
            <v>0</v>
          </cell>
          <cell r="CD1056">
            <v>0</v>
          </cell>
          <cell r="CE1056">
            <v>0</v>
          </cell>
          <cell r="CF1056">
            <v>0</v>
          </cell>
          <cell r="CG1056">
            <v>0</v>
          </cell>
          <cell r="CH1056">
            <v>0</v>
          </cell>
          <cell r="CI1056">
            <v>0</v>
          </cell>
          <cell r="CJ1056">
            <v>0</v>
          </cell>
          <cell r="CK1056">
            <v>0</v>
          </cell>
          <cell r="CL1056">
            <v>0</v>
          </cell>
          <cell r="CM1056">
            <v>0</v>
          </cell>
          <cell r="CN1056">
            <v>0</v>
          </cell>
          <cell r="CO1056">
            <v>0</v>
          </cell>
          <cell r="CP1056">
            <v>0</v>
          </cell>
          <cell r="CQ1056">
            <v>0</v>
          </cell>
          <cell r="CR1056">
            <v>0</v>
          </cell>
          <cell r="CS1056">
            <v>0</v>
          </cell>
          <cell r="CT1056">
            <v>0</v>
          </cell>
          <cell r="CU1056">
            <v>0</v>
          </cell>
          <cell r="CV1056">
            <v>0</v>
          </cell>
          <cell r="CW1056">
            <v>0</v>
          </cell>
          <cell r="CX1056">
            <v>0</v>
          </cell>
          <cell r="CY1056">
            <v>0</v>
          </cell>
          <cell r="CZ1056">
            <v>0</v>
          </cell>
          <cell r="DA1056">
            <v>0</v>
          </cell>
          <cell r="DB1056">
            <v>0</v>
          </cell>
          <cell r="DC1056">
            <v>0</v>
          </cell>
          <cell r="DD1056">
            <v>0</v>
          </cell>
          <cell r="DE1056">
            <v>0</v>
          </cell>
          <cell r="DF1056">
            <v>0</v>
          </cell>
          <cell r="DG1056">
            <v>0</v>
          </cell>
          <cell r="DH1056">
            <v>0</v>
          </cell>
          <cell r="DI1056">
            <v>0</v>
          </cell>
          <cell r="DJ1056">
            <v>0</v>
          </cell>
          <cell r="DK1056">
            <v>0</v>
          </cell>
          <cell r="DL1056">
            <v>0</v>
          </cell>
          <cell r="DM1056">
            <v>0</v>
          </cell>
          <cell r="DN1056">
            <v>0</v>
          </cell>
          <cell r="DO1056">
            <v>0</v>
          </cell>
          <cell r="DP1056">
            <v>0</v>
          </cell>
          <cell r="DQ1056">
            <v>0</v>
          </cell>
          <cell r="DR1056">
            <v>0</v>
          </cell>
          <cell r="DS1056">
            <v>0</v>
          </cell>
          <cell r="DT1056">
            <v>0</v>
          </cell>
          <cell r="DU1056">
            <v>0</v>
          </cell>
          <cell r="DV1056">
            <v>0</v>
          </cell>
          <cell r="DW1056">
            <v>0</v>
          </cell>
          <cell r="DX1056">
            <v>0</v>
          </cell>
          <cell r="DY1056">
            <v>0</v>
          </cell>
          <cell r="DZ1056">
            <v>0</v>
          </cell>
          <cell r="EA1056">
            <v>0</v>
          </cell>
          <cell r="EB1056">
            <v>0</v>
          </cell>
          <cell r="EC1056">
            <v>0</v>
          </cell>
          <cell r="ED1056">
            <v>0</v>
          </cell>
          <cell r="EE1056">
            <v>0</v>
          </cell>
        </row>
        <row r="1057">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cell r="BZ1057">
            <v>0</v>
          </cell>
          <cell r="CA1057">
            <v>0</v>
          </cell>
          <cell r="CB1057">
            <v>0</v>
          </cell>
          <cell r="CC1057">
            <v>0</v>
          </cell>
          <cell r="CD1057">
            <v>0</v>
          </cell>
          <cell r="CE1057">
            <v>0</v>
          </cell>
          <cell r="CF1057">
            <v>0</v>
          </cell>
          <cell r="CG1057">
            <v>0</v>
          </cell>
          <cell r="CH1057">
            <v>0</v>
          </cell>
          <cell r="CI1057">
            <v>0</v>
          </cell>
          <cell r="CJ1057">
            <v>0</v>
          </cell>
          <cell r="CK1057">
            <v>0</v>
          </cell>
          <cell r="CL1057">
            <v>0</v>
          </cell>
          <cell r="CM1057">
            <v>0</v>
          </cell>
          <cell r="CN1057">
            <v>0</v>
          </cell>
          <cell r="CO1057">
            <v>0</v>
          </cell>
          <cell r="CP1057">
            <v>0</v>
          </cell>
          <cell r="CQ1057">
            <v>0</v>
          </cell>
          <cell r="CR1057">
            <v>0</v>
          </cell>
          <cell r="CS1057">
            <v>0</v>
          </cell>
          <cell r="CT1057">
            <v>0</v>
          </cell>
          <cell r="CU1057">
            <v>0</v>
          </cell>
          <cell r="CV1057">
            <v>0</v>
          </cell>
          <cell r="CW1057">
            <v>0</v>
          </cell>
          <cell r="CX1057">
            <v>0</v>
          </cell>
          <cell r="CY1057">
            <v>0</v>
          </cell>
          <cell r="CZ1057">
            <v>0</v>
          </cell>
          <cell r="DA1057">
            <v>0</v>
          </cell>
          <cell r="DB1057">
            <v>0</v>
          </cell>
          <cell r="DC1057">
            <v>0</v>
          </cell>
          <cell r="DD1057">
            <v>0</v>
          </cell>
          <cell r="DE1057">
            <v>0</v>
          </cell>
          <cell r="DF1057">
            <v>0</v>
          </cell>
          <cell r="DG1057">
            <v>0</v>
          </cell>
          <cell r="DH1057">
            <v>0</v>
          </cell>
          <cell r="DI1057">
            <v>0</v>
          </cell>
          <cell r="DJ1057">
            <v>0</v>
          </cell>
          <cell r="DK1057">
            <v>0</v>
          </cell>
          <cell r="DL1057">
            <v>0</v>
          </cell>
          <cell r="DM1057">
            <v>0</v>
          </cell>
          <cell r="DN1057">
            <v>0</v>
          </cell>
          <cell r="DO1057">
            <v>0</v>
          </cell>
          <cell r="DP1057">
            <v>0</v>
          </cell>
          <cell r="DQ1057">
            <v>0</v>
          </cell>
          <cell r="DR1057">
            <v>0</v>
          </cell>
          <cell r="DS1057">
            <v>0</v>
          </cell>
          <cell r="DT1057">
            <v>0</v>
          </cell>
          <cell r="DU1057">
            <v>0</v>
          </cell>
          <cell r="DV1057">
            <v>0</v>
          </cell>
          <cell r="DW1057">
            <v>0</v>
          </cell>
          <cell r="DX1057">
            <v>0</v>
          </cell>
          <cell r="DY1057">
            <v>0</v>
          </cell>
          <cell r="DZ1057">
            <v>0</v>
          </cell>
          <cell r="EA1057">
            <v>0</v>
          </cell>
          <cell r="EB1057">
            <v>0</v>
          </cell>
          <cell r="EC1057">
            <v>0</v>
          </cell>
          <cell r="ED1057">
            <v>0</v>
          </cell>
          <cell r="EE1057">
            <v>0</v>
          </cell>
        </row>
        <row r="1058">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cell r="BZ1058">
            <v>0</v>
          </cell>
          <cell r="CA1058">
            <v>0</v>
          </cell>
          <cell r="CB1058">
            <v>0</v>
          </cell>
          <cell r="CC1058">
            <v>0</v>
          </cell>
          <cell r="CD1058">
            <v>0</v>
          </cell>
          <cell r="CE1058">
            <v>0</v>
          </cell>
          <cell r="CF1058">
            <v>0</v>
          </cell>
          <cell r="CG1058">
            <v>0</v>
          </cell>
          <cell r="CH1058">
            <v>0</v>
          </cell>
          <cell r="CI1058">
            <v>0</v>
          </cell>
          <cell r="CJ1058">
            <v>0</v>
          </cell>
          <cell r="CK1058">
            <v>0</v>
          </cell>
          <cell r="CL1058">
            <v>0</v>
          </cell>
          <cell r="CM1058">
            <v>0</v>
          </cell>
          <cell r="CN1058">
            <v>0</v>
          </cell>
          <cell r="CO1058">
            <v>0</v>
          </cell>
          <cell r="CP1058">
            <v>0</v>
          </cell>
          <cell r="CQ1058">
            <v>0</v>
          </cell>
          <cell r="CR1058">
            <v>0</v>
          </cell>
          <cell r="CS1058">
            <v>0</v>
          </cell>
          <cell r="CT1058">
            <v>0</v>
          </cell>
          <cell r="CU1058">
            <v>0</v>
          </cell>
          <cell r="CV1058">
            <v>0</v>
          </cell>
          <cell r="CW1058">
            <v>0</v>
          </cell>
          <cell r="CX1058">
            <v>0</v>
          </cell>
          <cell r="CY1058">
            <v>0</v>
          </cell>
          <cell r="CZ1058">
            <v>0</v>
          </cell>
          <cell r="DA1058">
            <v>0</v>
          </cell>
          <cell r="DB1058">
            <v>0</v>
          </cell>
          <cell r="DC1058">
            <v>0</v>
          </cell>
          <cell r="DD1058">
            <v>0</v>
          </cell>
          <cell r="DE1058">
            <v>0</v>
          </cell>
          <cell r="DF1058">
            <v>0</v>
          </cell>
          <cell r="DG1058">
            <v>0</v>
          </cell>
          <cell r="DH1058">
            <v>0</v>
          </cell>
          <cell r="DI1058">
            <v>0</v>
          </cell>
          <cell r="DJ1058">
            <v>0</v>
          </cell>
          <cell r="DK1058">
            <v>0</v>
          </cell>
          <cell r="DL1058">
            <v>0</v>
          </cell>
          <cell r="DM1058">
            <v>0</v>
          </cell>
          <cell r="DN1058">
            <v>0</v>
          </cell>
          <cell r="DO1058">
            <v>0</v>
          </cell>
          <cell r="DP1058">
            <v>0</v>
          </cell>
          <cell r="DQ1058">
            <v>0</v>
          </cell>
          <cell r="DR1058">
            <v>0</v>
          </cell>
          <cell r="DS1058">
            <v>0</v>
          </cell>
          <cell r="DT1058">
            <v>0</v>
          </cell>
          <cell r="DU1058">
            <v>0</v>
          </cell>
          <cell r="DV1058">
            <v>0</v>
          </cell>
          <cell r="DW1058">
            <v>0</v>
          </cell>
          <cell r="DX1058">
            <v>0</v>
          </cell>
          <cell r="DY1058">
            <v>0</v>
          </cell>
          <cell r="DZ1058">
            <v>0</v>
          </cell>
          <cell r="EA1058">
            <v>0</v>
          </cell>
          <cell r="EB1058">
            <v>0</v>
          </cell>
          <cell r="EC1058">
            <v>0</v>
          </cell>
          <cell r="ED1058">
            <v>0</v>
          </cell>
          <cell r="EE1058">
            <v>0</v>
          </cell>
        </row>
        <row r="1059">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cell r="BZ1059">
            <v>0</v>
          </cell>
          <cell r="CA1059">
            <v>0</v>
          </cell>
          <cell r="CB1059">
            <v>0</v>
          </cell>
          <cell r="CC1059">
            <v>0</v>
          </cell>
          <cell r="CD1059">
            <v>0</v>
          </cell>
          <cell r="CE1059">
            <v>0</v>
          </cell>
          <cell r="CF1059">
            <v>0</v>
          </cell>
          <cell r="CG1059">
            <v>0</v>
          </cell>
          <cell r="CH1059">
            <v>0</v>
          </cell>
          <cell r="CI1059">
            <v>0</v>
          </cell>
          <cell r="CJ1059">
            <v>0</v>
          </cell>
          <cell r="CK1059">
            <v>0</v>
          </cell>
          <cell r="CL1059">
            <v>0</v>
          </cell>
          <cell r="CM1059">
            <v>0</v>
          </cell>
          <cell r="CN1059">
            <v>0</v>
          </cell>
          <cell r="CO1059">
            <v>0</v>
          </cell>
          <cell r="CP1059">
            <v>0</v>
          </cell>
          <cell r="CQ1059">
            <v>0</v>
          </cell>
          <cell r="CR1059">
            <v>0</v>
          </cell>
          <cell r="CS1059">
            <v>0</v>
          </cell>
          <cell r="CT1059">
            <v>0</v>
          </cell>
          <cell r="CU1059">
            <v>0</v>
          </cell>
          <cell r="CV1059">
            <v>0</v>
          </cell>
          <cell r="CW1059">
            <v>0</v>
          </cell>
          <cell r="CX1059">
            <v>0</v>
          </cell>
          <cell r="CY1059">
            <v>0</v>
          </cell>
          <cell r="CZ1059">
            <v>0</v>
          </cell>
          <cell r="DA1059">
            <v>0</v>
          </cell>
          <cell r="DB1059">
            <v>0</v>
          </cell>
          <cell r="DC1059">
            <v>0</v>
          </cell>
          <cell r="DD1059">
            <v>0</v>
          </cell>
          <cell r="DE1059">
            <v>0</v>
          </cell>
          <cell r="DF1059">
            <v>0</v>
          </cell>
          <cell r="DG1059">
            <v>0</v>
          </cell>
          <cell r="DH1059">
            <v>0</v>
          </cell>
          <cell r="DI1059">
            <v>0</v>
          </cell>
          <cell r="DJ1059">
            <v>0</v>
          </cell>
          <cell r="DK1059">
            <v>0</v>
          </cell>
          <cell r="DL1059">
            <v>0</v>
          </cell>
          <cell r="DM1059">
            <v>0</v>
          </cell>
          <cell r="DN1059">
            <v>0</v>
          </cell>
          <cell r="DO1059">
            <v>0</v>
          </cell>
          <cell r="DP1059">
            <v>0</v>
          </cell>
          <cell r="DQ1059">
            <v>0</v>
          </cell>
          <cell r="DR1059">
            <v>0</v>
          </cell>
          <cell r="DS1059">
            <v>0</v>
          </cell>
          <cell r="DT1059">
            <v>0</v>
          </cell>
          <cell r="DU1059">
            <v>0</v>
          </cell>
          <cell r="DV1059">
            <v>0</v>
          </cell>
          <cell r="DW1059">
            <v>0</v>
          </cell>
          <cell r="DX1059">
            <v>0</v>
          </cell>
          <cell r="DY1059">
            <v>0</v>
          </cell>
          <cell r="DZ1059">
            <v>0</v>
          </cell>
          <cell r="EA1059">
            <v>0</v>
          </cell>
          <cell r="EB1059">
            <v>0</v>
          </cell>
          <cell r="EC1059">
            <v>0</v>
          </cell>
          <cell r="ED1059">
            <v>0</v>
          </cell>
          <cell r="EE1059">
            <v>0</v>
          </cell>
        </row>
        <row r="1060">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-0.01</v>
          </cell>
          <cell r="AH1060">
            <v>0</v>
          </cell>
          <cell r="AI1060">
            <v>0</v>
          </cell>
          <cell r="AJ1060">
            <v>0</v>
          </cell>
          <cell r="AK1060">
            <v>0</v>
          </cell>
          <cell r="AL1060">
            <v>0</v>
          </cell>
          <cell r="AM1060">
            <v>0</v>
          </cell>
          <cell r="AN1060">
            <v>0</v>
          </cell>
          <cell r="AO1060">
            <v>0</v>
          </cell>
          <cell r="AP1060">
            <v>0</v>
          </cell>
          <cell r="AQ1060">
            <v>-0.01</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-0.01</v>
          </cell>
          <cell r="BG1060">
            <v>0</v>
          </cell>
          <cell r="BH1060">
            <v>0</v>
          </cell>
          <cell r="BI1060">
            <v>0</v>
          </cell>
          <cell r="BJ1060">
            <v>0</v>
          </cell>
          <cell r="BK1060">
            <v>0</v>
          </cell>
          <cell r="BL1060">
            <v>0</v>
          </cell>
          <cell r="BM1060">
            <v>0</v>
          </cell>
          <cell r="BN1060">
            <v>0</v>
          </cell>
          <cell r="BO1060">
            <v>0</v>
          </cell>
          <cell r="BP1060">
            <v>0</v>
          </cell>
          <cell r="BQ1060">
            <v>0.06</v>
          </cell>
          <cell r="BR1060">
            <v>0</v>
          </cell>
          <cell r="BS1060">
            <v>0</v>
          </cell>
          <cell r="BT1060">
            <v>0</v>
          </cell>
          <cell r="BU1060">
            <v>0</v>
          </cell>
          <cell r="BV1060">
            <v>0</v>
          </cell>
          <cell r="BW1060">
            <v>-0.01</v>
          </cell>
          <cell r="BX1060">
            <v>0</v>
          </cell>
          <cell r="BY1060">
            <v>0</v>
          </cell>
          <cell r="BZ1060">
            <v>0</v>
          </cell>
          <cell r="CA1060">
            <v>0</v>
          </cell>
          <cell r="CB1060">
            <v>0</v>
          </cell>
          <cell r="CC1060">
            <v>0</v>
          </cell>
          <cell r="CD1060">
            <v>0</v>
          </cell>
          <cell r="CE1060">
            <v>0</v>
          </cell>
          <cell r="CF1060">
            <v>0</v>
          </cell>
          <cell r="CG1060">
            <v>0</v>
          </cell>
          <cell r="CH1060">
            <v>0</v>
          </cell>
          <cell r="CI1060">
            <v>0</v>
          </cell>
          <cell r="CJ1060">
            <v>-0.01</v>
          </cell>
          <cell r="CK1060">
            <v>0.01</v>
          </cell>
          <cell r="CL1060">
            <v>0</v>
          </cell>
          <cell r="CM1060">
            <v>0</v>
          </cell>
          <cell r="CN1060">
            <v>0</v>
          </cell>
          <cell r="CO1060">
            <v>0</v>
          </cell>
          <cell r="CP1060">
            <v>0</v>
          </cell>
          <cell r="CQ1060">
            <v>0</v>
          </cell>
          <cell r="CR1060">
            <v>0</v>
          </cell>
          <cell r="CS1060">
            <v>0</v>
          </cell>
          <cell r="CT1060">
            <v>0</v>
          </cell>
          <cell r="CU1060">
            <v>0</v>
          </cell>
          <cell r="CV1060">
            <v>0</v>
          </cell>
          <cell r="CW1060">
            <v>0</v>
          </cell>
          <cell r="CX1060">
            <v>0</v>
          </cell>
          <cell r="CY1060">
            <v>0</v>
          </cell>
          <cell r="CZ1060">
            <v>0</v>
          </cell>
          <cell r="DA1060">
            <v>0</v>
          </cell>
          <cell r="DB1060">
            <v>0</v>
          </cell>
          <cell r="DC1060">
            <v>0</v>
          </cell>
          <cell r="DD1060">
            <v>0</v>
          </cell>
          <cell r="DE1060">
            <v>0</v>
          </cell>
          <cell r="DF1060">
            <v>0</v>
          </cell>
          <cell r="DG1060">
            <v>0</v>
          </cell>
          <cell r="DH1060">
            <v>-0.01</v>
          </cell>
          <cell r="DI1060">
            <v>0</v>
          </cell>
          <cell r="DJ1060">
            <v>-0.01</v>
          </cell>
          <cell r="DK1060">
            <v>0</v>
          </cell>
          <cell r="DL1060">
            <v>0</v>
          </cell>
          <cell r="DM1060">
            <v>0</v>
          </cell>
          <cell r="DN1060">
            <v>0</v>
          </cell>
          <cell r="DO1060">
            <v>0</v>
          </cell>
          <cell r="DP1060">
            <v>0</v>
          </cell>
          <cell r="DQ1060">
            <v>0</v>
          </cell>
          <cell r="DR1060">
            <v>0</v>
          </cell>
          <cell r="DS1060">
            <v>0</v>
          </cell>
          <cell r="DT1060">
            <v>0</v>
          </cell>
          <cell r="DU1060">
            <v>0</v>
          </cell>
          <cell r="DV1060">
            <v>0</v>
          </cell>
          <cell r="DW1060">
            <v>0</v>
          </cell>
          <cell r="DX1060">
            <v>0</v>
          </cell>
          <cell r="DY1060">
            <v>0</v>
          </cell>
          <cell r="DZ1060">
            <v>0</v>
          </cell>
          <cell r="EA1060">
            <v>0</v>
          </cell>
          <cell r="EB1060">
            <v>0</v>
          </cell>
          <cell r="EC1060">
            <v>0</v>
          </cell>
          <cell r="ED1060">
            <v>0</v>
          </cell>
          <cell r="EE1060">
            <v>0</v>
          </cell>
        </row>
        <row r="1061">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cell r="BZ1061">
            <v>0</v>
          </cell>
          <cell r="CA1061">
            <v>0</v>
          </cell>
          <cell r="CB1061">
            <v>0</v>
          </cell>
          <cell r="CC1061">
            <v>0</v>
          </cell>
          <cell r="CD1061">
            <v>0</v>
          </cell>
          <cell r="CE1061">
            <v>0</v>
          </cell>
          <cell r="CF1061">
            <v>0</v>
          </cell>
          <cell r="CG1061">
            <v>0</v>
          </cell>
          <cell r="CH1061">
            <v>0</v>
          </cell>
          <cell r="CI1061">
            <v>0</v>
          </cell>
          <cell r="CJ1061">
            <v>0</v>
          </cell>
          <cell r="CK1061">
            <v>0</v>
          </cell>
          <cell r="CL1061">
            <v>0</v>
          </cell>
          <cell r="CM1061">
            <v>0</v>
          </cell>
          <cell r="CN1061">
            <v>0</v>
          </cell>
          <cell r="CO1061">
            <v>0</v>
          </cell>
          <cell r="CP1061">
            <v>0</v>
          </cell>
          <cell r="CQ1061">
            <v>0</v>
          </cell>
          <cell r="CR1061">
            <v>0</v>
          </cell>
          <cell r="CS1061">
            <v>0</v>
          </cell>
          <cell r="CT1061">
            <v>0</v>
          </cell>
          <cell r="CU1061">
            <v>0</v>
          </cell>
          <cell r="CV1061">
            <v>0</v>
          </cell>
          <cell r="CW1061">
            <v>0</v>
          </cell>
          <cell r="CX1061">
            <v>0</v>
          </cell>
          <cell r="CY1061">
            <v>0</v>
          </cell>
          <cell r="CZ1061">
            <v>0</v>
          </cell>
          <cell r="DA1061">
            <v>0</v>
          </cell>
          <cell r="DB1061">
            <v>0</v>
          </cell>
          <cell r="DC1061">
            <v>0</v>
          </cell>
          <cell r="DD1061">
            <v>0</v>
          </cell>
          <cell r="DE1061">
            <v>0</v>
          </cell>
          <cell r="DF1061">
            <v>0</v>
          </cell>
          <cell r="DG1061">
            <v>0</v>
          </cell>
          <cell r="DH1061">
            <v>0</v>
          </cell>
          <cell r="DI1061">
            <v>0</v>
          </cell>
          <cell r="DJ1061">
            <v>0</v>
          </cell>
          <cell r="DK1061">
            <v>0</v>
          </cell>
          <cell r="DL1061">
            <v>0</v>
          </cell>
          <cell r="DM1061">
            <v>0</v>
          </cell>
          <cell r="DN1061">
            <v>0</v>
          </cell>
          <cell r="DO1061">
            <v>0</v>
          </cell>
          <cell r="DP1061">
            <v>0</v>
          </cell>
          <cell r="DQ1061">
            <v>0</v>
          </cell>
          <cell r="DR1061">
            <v>0</v>
          </cell>
          <cell r="DS1061">
            <v>0</v>
          </cell>
          <cell r="DT1061">
            <v>0</v>
          </cell>
          <cell r="DU1061">
            <v>0</v>
          </cell>
          <cell r="DV1061">
            <v>0</v>
          </cell>
          <cell r="DW1061">
            <v>0</v>
          </cell>
          <cell r="DX1061">
            <v>0</v>
          </cell>
          <cell r="DY1061">
            <v>0</v>
          </cell>
          <cell r="DZ1061">
            <v>0</v>
          </cell>
          <cell r="EA1061">
            <v>0</v>
          </cell>
          <cell r="EB1061">
            <v>0</v>
          </cell>
          <cell r="EC1061">
            <v>0</v>
          </cell>
          <cell r="ED1061">
            <v>0</v>
          </cell>
          <cell r="EE1061">
            <v>0</v>
          </cell>
        </row>
        <row r="1062">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I1062">
            <v>0</v>
          </cell>
          <cell r="CJ1062">
            <v>0</v>
          </cell>
          <cell r="CK1062">
            <v>0</v>
          </cell>
          <cell r="CL1062">
            <v>0</v>
          </cell>
          <cell r="CM1062">
            <v>0</v>
          </cell>
          <cell r="CN1062">
            <v>0</v>
          </cell>
          <cell r="CO1062">
            <v>0</v>
          </cell>
          <cell r="CP1062">
            <v>0</v>
          </cell>
          <cell r="CQ1062">
            <v>0</v>
          </cell>
          <cell r="CR1062">
            <v>0</v>
          </cell>
          <cell r="CS1062">
            <v>0</v>
          </cell>
          <cell r="CT1062">
            <v>0</v>
          </cell>
          <cell r="CU1062">
            <v>0</v>
          </cell>
          <cell r="CV1062">
            <v>0</v>
          </cell>
          <cell r="CW1062">
            <v>0</v>
          </cell>
          <cell r="CX1062">
            <v>0</v>
          </cell>
          <cell r="CY1062">
            <v>0</v>
          </cell>
          <cell r="CZ1062">
            <v>0</v>
          </cell>
          <cell r="DA1062">
            <v>0</v>
          </cell>
          <cell r="DB1062">
            <v>0</v>
          </cell>
          <cell r="DC1062">
            <v>0</v>
          </cell>
          <cell r="DD1062">
            <v>0</v>
          </cell>
          <cell r="DE1062">
            <v>0</v>
          </cell>
          <cell r="DF1062">
            <v>0</v>
          </cell>
          <cell r="DG1062">
            <v>0</v>
          </cell>
          <cell r="DH1062">
            <v>0</v>
          </cell>
          <cell r="DI1062">
            <v>0</v>
          </cell>
          <cell r="DJ1062">
            <v>0</v>
          </cell>
          <cell r="DK1062">
            <v>0</v>
          </cell>
          <cell r="DL1062">
            <v>0</v>
          </cell>
          <cell r="DM1062">
            <v>0</v>
          </cell>
          <cell r="DN1062">
            <v>0</v>
          </cell>
          <cell r="DO1062">
            <v>0</v>
          </cell>
          <cell r="DP1062">
            <v>0</v>
          </cell>
          <cell r="DQ1062">
            <v>0</v>
          </cell>
          <cell r="DR1062">
            <v>0</v>
          </cell>
          <cell r="DS1062">
            <v>0</v>
          </cell>
          <cell r="DT1062">
            <v>0</v>
          </cell>
          <cell r="DU1062">
            <v>0</v>
          </cell>
          <cell r="DV1062">
            <v>0</v>
          </cell>
          <cell r="DW1062">
            <v>0</v>
          </cell>
          <cell r="DX1062">
            <v>0</v>
          </cell>
          <cell r="DY1062">
            <v>0</v>
          </cell>
          <cell r="DZ1062">
            <v>0</v>
          </cell>
          <cell r="EA1062">
            <v>0</v>
          </cell>
          <cell r="EB1062">
            <v>0</v>
          </cell>
          <cell r="EC1062">
            <v>0</v>
          </cell>
          <cell r="ED1062">
            <v>0</v>
          </cell>
          <cell r="EE1062">
            <v>0</v>
          </cell>
        </row>
        <row r="1063">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-0.01</v>
          </cell>
          <cell r="BS1063">
            <v>-0.03</v>
          </cell>
          <cell r="BT1063">
            <v>-0.03</v>
          </cell>
          <cell r="BU1063">
            <v>-0.01</v>
          </cell>
          <cell r="BV1063">
            <v>-0.01</v>
          </cell>
          <cell r="BW1063">
            <v>0</v>
          </cell>
          <cell r="BX1063">
            <v>0</v>
          </cell>
          <cell r="BY1063">
            <v>0</v>
          </cell>
          <cell r="BZ1063">
            <v>0</v>
          </cell>
          <cell r="CA1063">
            <v>-0.01</v>
          </cell>
          <cell r="CB1063">
            <v>-0.01</v>
          </cell>
          <cell r="CC1063">
            <v>-0.03</v>
          </cell>
          <cell r="CD1063">
            <v>-0.04</v>
          </cell>
          <cell r="CE1063">
            <v>-0.01</v>
          </cell>
          <cell r="CF1063">
            <v>-0.04</v>
          </cell>
          <cell r="CG1063">
            <v>-0.03</v>
          </cell>
          <cell r="CH1063">
            <v>-0.02</v>
          </cell>
          <cell r="CI1063">
            <v>-0.01</v>
          </cell>
          <cell r="CJ1063">
            <v>0</v>
          </cell>
          <cell r="CK1063">
            <v>0</v>
          </cell>
          <cell r="CL1063">
            <v>0</v>
          </cell>
          <cell r="CM1063">
            <v>0</v>
          </cell>
          <cell r="CN1063">
            <v>0</v>
          </cell>
          <cell r="CO1063">
            <v>-0.01</v>
          </cell>
          <cell r="CP1063">
            <v>-0.03</v>
          </cell>
          <cell r="CQ1063">
            <v>-0.04</v>
          </cell>
          <cell r="CR1063">
            <v>-0.01</v>
          </cell>
          <cell r="CS1063">
            <v>-0.04</v>
          </cell>
          <cell r="CT1063">
            <v>-0.03</v>
          </cell>
          <cell r="CU1063">
            <v>-0.02</v>
          </cell>
          <cell r="CV1063">
            <v>-0.01</v>
          </cell>
          <cell r="CW1063">
            <v>0</v>
          </cell>
          <cell r="CX1063">
            <v>0</v>
          </cell>
          <cell r="CY1063">
            <v>0</v>
          </cell>
          <cell r="CZ1063">
            <v>0</v>
          </cell>
          <cell r="DA1063">
            <v>0</v>
          </cell>
          <cell r="DB1063">
            <v>-0.01</v>
          </cell>
          <cell r="DC1063">
            <v>-0.02</v>
          </cell>
          <cell r="DD1063">
            <v>-0.05</v>
          </cell>
          <cell r="DE1063">
            <v>-0.02</v>
          </cell>
          <cell r="DF1063">
            <v>-0.04</v>
          </cell>
          <cell r="DG1063">
            <v>-0.03</v>
          </cell>
          <cell r="DH1063">
            <v>-0.02</v>
          </cell>
          <cell r="DI1063">
            <v>0</v>
          </cell>
          <cell r="DJ1063">
            <v>0</v>
          </cell>
          <cell r="DK1063">
            <v>0</v>
          </cell>
          <cell r="DL1063">
            <v>0</v>
          </cell>
          <cell r="DM1063">
            <v>0</v>
          </cell>
          <cell r="DN1063">
            <v>0</v>
          </cell>
          <cell r="DO1063">
            <v>-0.01</v>
          </cell>
          <cell r="DP1063">
            <v>-0.03</v>
          </cell>
          <cell r="DQ1063">
            <v>-0.06</v>
          </cell>
          <cell r="DR1063">
            <v>-0.01</v>
          </cell>
          <cell r="DS1063">
            <v>-0.04</v>
          </cell>
          <cell r="DT1063">
            <v>-0.02</v>
          </cell>
          <cell r="DU1063">
            <v>-0.01</v>
          </cell>
          <cell r="DV1063">
            <v>0</v>
          </cell>
          <cell r="DW1063">
            <v>0</v>
          </cell>
          <cell r="DX1063">
            <v>0</v>
          </cell>
          <cell r="DY1063">
            <v>0</v>
          </cell>
          <cell r="DZ1063">
            <v>0</v>
          </cell>
          <cell r="EA1063">
            <v>0</v>
          </cell>
          <cell r="EB1063">
            <v>-0.01</v>
          </cell>
          <cell r="EC1063">
            <v>-0.03</v>
          </cell>
          <cell r="ED1063">
            <v>-0.06</v>
          </cell>
          <cell r="EE1063">
            <v>0</v>
          </cell>
        </row>
        <row r="1064">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cell r="BZ1064">
            <v>0</v>
          </cell>
          <cell r="CA1064">
            <v>0</v>
          </cell>
          <cell r="CB1064">
            <v>0</v>
          </cell>
          <cell r="CC1064">
            <v>0</v>
          </cell>
          <cell r="CD1064">
            <v>0</v>
          </cell>
          <cell r="CE1064">
            <v>0</v>
          </cell>
          <cell r="CF1064">
            <v>0</v>
          </cell>
          <cell r="CG1064">
            <v>0</v>
          </cell>
          <cell r="CH1064">
            <v>0</v>
          </cell>
          <cell r="CI1064">
            <v>0</v>
          </cell>
          <cell r="CJ1064">
            <v>0</v>
          </cell>
          <cell r="CK1064">
            <v>0</v>
          </cell>
          <cell r="CL1064">
            <v>0</v>
          </cell>
          <cell r="CM1064">
            <v>0</v>
          </cell>
          <cell r="CN1064">
            <v>0</v>
          </cell>
          <cell r="CO1064">
            <v>0</v>
          </cell>
          <cell r="CP1064">
            <v>0</v>
          </cell>
          <cell r="CQ1064">
            <v>0</v>
          </cell>
          <cell r="CR1064">
            <v>0</v>
          </cell>
          <cell r="CS1064">
            <v>0</v>
          </cell>
          <cell r="CT1064">
            <v>0</v>
          </cell>
          <cell r="CU1064">
            <v>0</v>
          </cell>
          <cell r="CV1064">
            <v>0</v>
          </cell>
          <cell r="CW1064">
            <v>0</v>
          </cell>
          <cell r="CX1064">
            <v>0</v>
          </cell>
          <cell r="CY1064">
            <v>0</v>
          </cell>
          <cell r="CZ1064">
            <v>0</v>
          </cell>
          <cell r="DA1064">
            <v>0</v>
          </cell>
          <cell r="DB1064">
            <v>0</v>
          </cell>
          <cell r="DC1064">
            <v>0</v>
          </cell>
          <cell r="DD1064">
            <v>0</v>
          </cell>
          <cell r="DE1064">
            <v>0</v>
          </cell>
          <cell r="DF1064">
            <v>0</v>
          </cell>
          <cell r="DG1064">
            <v>0</v>
          </cell>
          <cell r="DH1064">
            <v>0</v>
          </cell>
          <cell r="DI1064">
            <v>0</v>
          </cell>
          <cell r="DJ1064">
            <v>0</v>
          </cell>
          <cell r="DK1064">
            <v>0</v>
          </cell>
          <cell r="DL1064">
            <v>0</v>
          </cell>
          <cell r="DM1064">
            <v>0</v>
          </cell>
          <cell r="DN1064">
            <v>0</v>
          </cell>
          <cell r="DO1064">
            <v>0</v>
          </cell>
          <cell r="DP1064">
            <v>0</v>
          </cell>
          <cell r="DQ1064">
            <v>0</v>
          </cell>
          <cell r="DR1064">
            <v>0</v>
          </cell>
          <cell r="DS1064">
            <v>0</v>
          </cell>
          <cell r="DT1064">
            <v>0</v>
          </cell>
          <cell r="DU1064">
            <v>0</v>
          </cell>
          <cell r="DV1064">
            <v>0</v>
          </cell>
          <cell r="DW1064">
            <v>0</v>
          </cell>
          <cell r="DX1064">
            <v>0</v>
          </cell>
          <cell r="DY1064">
            <v>0</v>
          </cell>
          <cell r="DZ1064">
            <v>0</v>
          </cell>
          <cell r="EA1064">
            <v>0</v>
          </cell>
          <cell r="EB1064">
            <v>0</v>
          </cell>
          <cell r="EC1064">
            <v>0</v>
          </cell>
          <cell r="ED1064">
            <v>0</v>
          </cell>
          <cell r="EE1064">
            <v>0</v>
          </cell>
        </row>
        <row r="1065">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0</v>
          </cell>
          <cell r="CL1065">
            <v>0</v>
          </cell>
          <cell r="CM1065">
            <v>0</v>
          </cell>
          <cell r="CN1065">
            <v>0</v>
          </cell>
          <cell r="CO1065">
            <v>0</v>
          </cell>
          <cell r="CP1065">
            <v>0</v>
          </cell>
          <cell r="CQ1065">
            <v>0</v>
          </cell>
          <cell r="CR1065">
            <v>0</v>
          </cell>
          <cell r="CS1065">
            <v>0</v>
          </cell>
          <cell r="CT1065">
            <v>0</v>
          </cell>
          <cell r="CU1065">
            <v>0</v>
          </cell>
          <cell r="CV1065">
            <v>0</v>
          </cell>
          <cell r="CW1065">
            <v>0</v>
          </cell>
          <cell r="CX1065">
            <v>0</v>
          </cell>
          <cell r="CY1065">
            <v>0</v>
          </cell>
          <cell r="CZ1065">
            <v>0</v>
          </cell>
          <cell r="DA1065">
            <v>0</v>
          </cell>
          <cell r="DB1065">
            <v>0</v>
          </cell>
          <cell r="DC1065">
            <v>0</v>
          </cell>
          <cell r="DD1065">
            <v>0</v>
          </cell>
          <cell r="DE1065">
            <v>0</v>
          </cell>
          <cell r="DF1065">
            <v>0</v>
          </cell>
          <cell r="DG1065">
            <v>0</v>
          </cell>
          <cell r="DH1065">
            <v>0</v>
          </cell>
          <cell r="DI1065">
            <v>0</v>
          </cell>
          <cell r="DJ1065">
            <v>0</v>
          </cell>
          <cell r="DK1065">
            <v>0</v>
          </cell>
          <cell r="DL1065">
            <v>0</v>
          </cell>
          <cell r="DM1065">
            <v>0</v>
          </cell>
          <cell r="DN1065">
            <v>0</v>
          </cell>
          <cell r="DO1065">
            <v>0</v>
          </cell>
          <cell r="DP1065">
            <v>0</v>
          </cell>
          <cell r="DQ1065">
            <v>0</v>
          </cell>
          <cell r="DR1065">
            <v>0</v>
          </cell>
          <cell r="DS1065">
            <v>0</v>
          </cell>
          <cell r="DT1065">
            <v>0</v>
          </cell>
          <cell r="DU1065">
            <v>0</v>
          </cell>
          <cell r="DV1065">
            <v>0</v>
          </cell>
          <cell r="DW1065">
            <v>0</v>
          </cell>
          <cell r="DX1065">
            <v>0</v>
          </cell>
          <cell r="DY1065">
            <v>0</v>
          </cell>
          <cell r="DZ1065">
            <v>0</v>
          </cell>
          <cell r="EA1065">
            <v>0</v>
          </cell>
          <cell r="EB1065">
            <v>0</v>
          </cell>
          <cell r="EC1065">
            <v>0</v>
          </cell>
          <cell r="ED1065">
            <v>0</v>
          </cell>
          <cell r="EE1065">
            <v>0</v>
          </cell>
        </row>
        <row r="1066">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0</v>
          </cell>
          <cell r="CL1066">
            <v>0</v>
          </cell>
          <cell r="CM1066">
            <v>0</v>
          </cell>
          <cell r="CN1066">
            <v>0</v>
          </cell>
          <cell r="CO1066">
            <v>0</v>
          </cell>
          <cell r="CP1066">
            <v>0</v>
          </cell>
          <cell r="CQ1066">
            <v>0</v>
          </cell>
          <cell r="CR1066">
            <v>0</v>
          </cell>
          <cell r="CS1066">
            <v>0</v>
          </cell>
          <cell r="CT1066">
            <v>0</v>
          </cell>
          <cell r="CU1066">
            <v>0</v>
          </cell>
          <cell r="CV1066">
            <v>0</v>
          </cell>
          <cell r="CW1066">
            <v>0</v>
          </cell>
          <cell r="CX1066">
            <v>0</v>
          </cell>
          <cell r="CY1066">
            <v>0</v>
          </cell>
          <cell r="CZ1066">
            <v>0</v>
          </cell>
          <cell r="DA1066">
            <v>0</v>
          </cell>
          <cell r="DB1066">
            <v>0</v>
          </cell>
          <cell r="DC1066">
            <v>0</v>
          </cell>
          <cell r="DD1066">
            <v>0</v>
          </cell>
          <cell r="DE1066">
            <v>0</v>
          </cell>
          <cell r="DF1066">
            <v>0</v>
          </cell>
          <cell r="DG1066">
            <v>0</v>
          </cell>
          <cell r="DH1066">
            <v>0</v>
          </cell>
          <cell r="DI1066">
            <v>0</v>
          </cell>
          <cell r="DJ1066">
            <v>0</v>
          </cell>
          <cell r="DK1066">
            <v>0</v>
          </cell>
          <cell r="DL1066">
            <v>0</v>
          </cell>
          <cell r="DM1066">
            <v>0</v>
          </cell>
          <cell r="DN1066">
            <v>0</v>
          </cell>
          <cell r="DO1066">
            <v>0</v>
          </cell>
          <cell r="DP1066">
            <v>0</v>
          </cell>
          <cell r="DQ1066">
            <v>0</v>
          </cell>
          <cell r="DR1066">
            <v>0</v>
          </cell>
          <cell r="DS1066">
            <v>0</v>
          </cell>
          <cell r="DT1066">
            <v>0</v>
          </cell>
          <cell r="DU1066">
            <v>0</v>
          </cell>
          <cell r="DV1066">
            <v>0</v>
          </cell>
          <cell r="DW1066">
            <v>0</v>
          </cell>
          <cell r="DX1066">
            <v>0</v>
          </cell>
          <cell r="DY1066">
            <v>0</v>
          </cell>
          <cell r="DZ1066">
            <v>0</v>
          </cell>
          <cell r="EA1066">
            <v>0</v>
          </cell>
          <cell r="EB1066">
            <v>0</v>
          </cell>
          <cell r="EC1066">
            <v>0</v>
          </cell>
          <cell r="ED1066">
            <v>0</v>
          </cell>
        </row>
        <row r="1067">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cell r="BZ1067">
            <v>0</v>
          </cell>
          <cell r="CA1067">
            <v>0</v>
          </cell>
          <cell r="CB1067">
            <v>0</v>
          </cell>
          <cell r="CC1067">
            <v>0</v>
          </cell>
          <cell r="CD1067">
            <v>0</v>
          </cell>
          <cell r="CE1067">
            <v>0</v>
          </cell>
          <cell r="CF1067">
            <v>0</v>
          </cell>
          <cell r="CG1067">
            <v>0</v>
          </cell>
          <cell r="CH1067">
            <v>0</v>
          </cell>
          <cell r="CI1067">
            <v>0</v>
          </cell>
          <cell r="CJ1067">
            <v>0</v>
          </cell>
          <cell r="CK1067">
            <v>0</v>
          </cell>
          <cell r="CL1067">
            <v>0</v>
          </cell>
          <cell r="CM1067">
            <v>0</v>
          </cell>
          <cell r="CN1067">
            <v>0</v>
          </cell>
          <cell r="CO1067">
            <v>0</v>
          </cell>
          <cell r="CP1067">
            <v>0</v>
          </cell>
          <cell r="CQ1067">
            <v>0</v>
          </cell>
          <cell r="CR1067">
            <v>0</v>
          </cell>
          <cell r="CS1067">
            <v>0</v>
          </cell>
          <cell r="CT1067">
            <v>0</v>
          </cell>
          <cell r="CU1067">
            <v>0</v>
          </cell>
          <cell r="CV1067">
            <v>0</v>
          </cell>
          <cell r="CW1067">
            <v>0</v>
          </cell>
          <cell r="CX1067">
            <v>0</v>
          </cell>
          <cell r="CY1067">
            <v>0</v>
          </cell>
          <cell r="CZ1067">
            <v>0</v>
          </cell>
          <cell r="DA1067">
            <v>0</v>
          </cell>
          <cell r="DB1067">
            <v>0</v>
          </cell>
          <cell r="DC1067">
            <v>0</v>
          </cell>
          <cell r="DD1067">
            <v>0</v>
          </cell>
          <cell r="DE1067">
            <v>0</v>
          </cell>
          <cell r="DF1067">
            <v>0</v>
          </cell>
          <cell r="DG1067">
            <v>0</v>
          </cell>
          <cell r="DH1067">
            <v>0</v>
          </cell>
          <cell r="DI1067">
            <v>0</v>
          </cell>
          <cell r="DJ1067">
            <v>0</v>
          </cell>
          <cell r="DK1067">
            <v>0</v>
          </cell>
          <cell r="DL1067">
            <v>0</v>
          </cell>
          <cell r="DM1067">
            <v>0</v>
          </cell>
          <cell r="DN1067">
            <v>0</v>
          </cell>
          <cell r="DO1067">
            <v>0</v>
          </cell>
          <cell r="DP1067">
            <v>0</v>
          </cell>
          <cell r="DQ1067">
            <v>0</v>
          </cell>
          <cell r="DR1067">
            <v>0</v>
          </cell>
          <cell r="DS1067">
            <v>0</v>
          </cell>
          <cell r="DT1067">
            <v>0</v>
          </cell>
          <cell r="DU1067">
            <v>0</v>
          </cell>
          <cell r="DV1067">
            <v>0</v>
          </cell>
          <cell r="DW1067">
            <v>0</v>
          </cell>
          <cell r="DX1067">
            <v>0</v>
          </cell>
          <cell r="DY1067">
            <v>0</v>
          </cell>
          <cell r="DZ1067">
            <v>0</v>
          </cell>
          <cell r="EA1067">
            <v>0</v>
          </cell>
          <cell r="EB1067">
            <v>0</v>
          </cell>
          <cell r="EC1067">
            <v>0</v>
          </cell>
          <cell r="ED1067">
            <v>0</v>
          </cell>
          <cell r="EE1067">
            <v>0</v>
          </cell>
        </row>
        <row r="1068">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0</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0</v>
          </cell>
          <cell r="BZ1068">
            <v>0</v>
          </cell>
          <cell r="CA1068">
            <v>0</v>
          </cell>
          <cell r="CB1068">
            <v>0</v>
          </cell>
          <cell r="CC1068">
            <v>0</v>
          </cell>
          <cell r="CD1068">
            <v>0</v>
          </cell>
          <cell r="CE1068">
            <v>0</v>
          </cell>
          <cell r="CF1068">
            <v>0</v>
          </cell>
          <cell r="CG1068">
            <v>0</v>
          </cell>
          <cell r="CH1068">
            <v>0</v>
          </cell>
          <cell r="CI1068">
            <v>0</v>
          </cell>
          <cell r="CJ1068">
            <v>0</v>
          </cell>
          <cell r="CK1068">
            <v>0</v>
          </cell>
          <cell r="CL1068">
            <v>0</v>
          </cell>
          <cell r="CM1068">
            <v>0</v>
          </cell>
          <cell r="CN1068">
            <v>0</v>
          </cell>
          <cell r="CO1068">
            <v>0</v>
          </cell>
          <cell r="CP1068">
            <v>0</v>
          </cell>
          <cell r="CQ1068">
            <v>0</v>
          </cell>
          <cell r="CR1068">
            <v>0</v>
          </cell>
          <cell r="CS1068">
            <v>0</v>
          </cell>
          <cell r="CT1068">
            <v>0</v>
          </cell>
          <cell r="CU1068">
            <v>0</v>
          </cell>
          <cell r="CV1068">
            <v>0</v>
          </cell>
          <cell r="CW1068">
            <v>0</v>
          </cell>
          <cell r="CX1068">
            <v>0</v>
          </cell>
          <cell r="CY1068">
            <v>0</v>
          </cell>
          <cell r="CZ1068">
            <v>0</v>
          </cell>
          <cell r="DA1068">
            <v>0</v>
          </cell>
          <cell r="DB1068">
            <v>0</v>
          </cell>
          <cell r="DC1068">
            <v>0</v>
          </cell>
          <cell r="DD1068">
            <v>0</v>
          </cell>
          <cell r="DE1068">
            <v>0</v>
          </cell>
          <cell r="DF1068">
            <v>0</v>
          </cell>
          <cell r="DG1068">
            <v>0</v>
          </cell>
          <cell r="DH1068">
            <v>0</v>
          </cell>
          <cell r="DI1068">
            <v>0</v>
          </cell>
          <cell r="DJ1068">
            <v>0</v>
          </cell>
          <cell r="DK1068">
            <v>0</v>
          </cell>
          <cell r="DL1068">
            <v>0</v>
          </cell>
          <cell r="DM1068">
            <v>0</v>
          </cell>
          <cell r="DN1068">
            <v>0</v>
          </cell>
          <cell r="DO1068">
            <v>0</v>
          </cell>
          <cell r="DP1068">
            <v>0</v>
          </cell>
          <cell r="DQ1068">
            <v>0</v>
          </cell>
          <cell r="DR1068">
            <v>0</v>
          </cell>
          <cell r="DS1068">
            <v>0</v>
          </cell>
          <cell r="DT1068">
            <v>0</v>
          </cell>
          <cell r="DU1068">
            <v>0</v>
          </cell>
          <cell r="DV1068">
            <v>0</v>
          </cell>
          <cell r="DW1068">
            <v>0</v>
          </cell>
          <cell r="DX1068">
            <v>0</v>
          </cell>
          <cell r="DY1068">
            <v>0</v>
          </cell>
          <cell r="DZ1068">
            <v>0</v>
          </cell>
          <cell r="EA1068">
            <v>0</v>
          </cell>
          <cell r="EB1068">
            <v>0</v>
          </cell>
          <cell r="EC1068">
            <v>0</v>
          </cell>
          <cell r="ED1068">
            <v>0</v>
          </cell>
          <cell r="EE1068">
            <v>0</v>
          </cell>
        </row>
        <row r="1069">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I1069">
            <v>0</v>
          </cell>
          <cell r="CJ1069">
            <v>0</v>
          </cell>
          <cell r="CK1069">
            <v>0</v>
          </cell>
          <cell r="CL1069">
            <v>0</v>
          </cell>
          <cell r="CM1069">
            <v>0</v>
          </cell>
          <cell r="CN1069">
            <v>0</v>
          </cell>
          <cell r="CO1069">
            <v>0</v>
          </cell>
          <cell r="CP1069">
            <v>0</v>
          </cell>
          <cell r="CQ1069">
            <v>0</v>
          </cell>
          <cell r="CR1069">
            <v>0</v>
          </cell>
          <cell r="CS1069">
            <v>0</v>
          </cell>
          <cell r="CT1069">
            <v>0</v>
          </cell>
          <cell r="CU1069">
            <v>0</v>
          </cell>
          <cell r="CV1069">
            <v>0</v>
          </cell>
          <cell r="CW1069">
            <v>0</v>
          </cell>
          <cell r="CX1069">
            <v>0</v>
          </cell>
          <cell r="CY1069">
            <v>0</v>
          </cell>
          <cell r="CZ1069">
            <v>0</v>
          </cell>
          <cell r="DA1069">
            <v>0</v>
          </cell>
          <cell r="DB1069">
            <v>0</v>
          </cell>
          <cell r="DC1069">
            <v>0</v>
          </cell>
          <cell r="DD1069">
            <v>0</v>
          </cell>
          <cell r="DE1069">
            <v>0</v>
          </cell>
          <cell r="DF1069">
            <v>0</v>
          </cell>
          <cell r="DG1069">
            <v>0</v>
          </cell>
          <cell r="DH1069">
            <v>0</v>
          </cell>
          <cell r="DI1069">
            <v>0</v>
          </cell>
          <cell r="DJ1069">
            <v>0</v>
          </cell>
          <cell r="DK1069">
            <v>0</v>
          </cell>
          <cell r="DL1069">
            <v>0</v>
          </cell>
          <cell r="DM1069">
            <v>0</v>
          </cell>
          <cell r="DN1069">
            <v>0</v>
          </cell>
          <cell r="DO1069">
            <v>0</v>
          </cell>
          <cell r="DP1069">
            <v>0</v>
          </cell>
          <cell r="DQ1069">
            <v>0</v>
          </cell>
          <cell r="DR1069">
            <v>-0.04</v>
          </cell>
          <cell r="DS1069">
            <v>0</v>
          </cell>
          <cell r="DT1069">
            <v>0</v>
          </cell>
          <cell r="DU1069">
            <v>0</v>
          </cell>
          <cell r="DV1069">
            <v>0</v>
          </cell>
          <cell r="DW1069">
            <v>0</v>
          </cell>
          <cell r="DX1069">
            <v>0</v>
          </cell>
          <cell r="DY1069">
            <v>0</v>
          </cell>
          <cell r="DZ1069">
            <v>0.02</v>
          </cell>
          <cell r="EA1069">
            <v>0</v>
          </cell>
          <cell r="EB1069">
            <v>0</v>
          </cell>
          <cell r="EC1069">
            <v>0</v>
          </cell>
          <cell r="ED1069">
            <v>0</v>
          </cell>
          <cell r="EE1069">
            <v>0</v>
          </cell>
        </row>
        <row r="1070">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cell r="BZ1070">
            <v>0</v>
          </cell>
          <cell r="CA1070">
            <v>0</v>
          </cell>
          <cell r="CB1070">
            <v>0</v>
          </cell>
          <cell r="CC1070">
            <v>0</v>
          </cell>
          <cell r="CD1070">
            <v>0</v>
          </cell>
          <cell r="CE1070">
            <v>0</v>
          </cell>
          <cell r="CF1070">
            <v>0</v>
          </cell>
          <cell r="CG1070">
            <v>0</v>
          </cell>
          <cell r="CH1070">
            <v>0</v>
          </cell>
          <cell r="CI1070">
            <v>0</v>
          </cell>
          <cell r="CJ1070">
            <v>0</v>
          </cell>
          <cell r="CK1070">
            <v>0</v>
          </cell>
          <cell r="CL1070">
            <v>0</v>
          </cell>
          <cell r="CM1070">
            <v>0</v>
          </cell>
          <cell r="CN1070">
            <v>0</v>
          </cell>
          <cell r="CO1070">
            <v>0</v>
          </cell>
          <cell r="CP1070">
            <v>0</v>
          </cell>
          <cell r="CQ1070">
            <v>0</v>
          </cell>
          <cell r="CR1070">
            <v>0</v>
          </cell>
          <cell r="CS1070">
            <v>0</v>
          </cell>
          <cell r="CT1070">
            <v>0</v>
          </cell>
          <cell r="CU1070">
            <v>0</v>
          </cell>
          <cell r="CV1070">
            <v>0</v>
          </cell>
          <cell r="CW1070">
            <v>0</v>
          </cell>
          <cell r="CX1070">
            <v>0</v>
          </cell>
          <cell r="CY1070">
            <v>0</v>
          </cell>
          <cell r="CZ1070">
            <v>0</v>
          </cell>
          <cell r="DA1070">
            <v>0</v>
          </cell>
          <cell r="DB1070">
            <v>0</v>
          </cell>
          <cell r="DC1070">
            <v>0</v>
          </cell>
          <cell r="DD1070">
            <v>0</v>
          </cell>
          <cell r="DE1070">
            <v>0</v>
          </cell>
          <cell r="DF1070">
            <v>0</v>
          </cell>
          <cell r="DG1070">
            <v>0</v>
          </cell>
          <cell r="DH1070">
            <v>0</v>
          </cell>
          <cell r="DI1070">
            <v>0</v>
          </cell>
          <cell r="DJ1070">
            <v>0</v>
          </cell>
          <cell r="DK1070">
            <v>0</v>
          </cell>
          <cell r="DL1070">
            <v>0</v>
          </cell>
          <cell r="DM1070">
            <v>0</v>
          </cell>
          <cell r="DN1070">
            <v>0</v>
          </cell>
          <cell r="DO1070">
            <v>0</v>
          </cell>
          <cell r="DP1070">
            <v>0</v>
          </cell>
          <cell r="DQ1070">
            <v>0</v>
          </cell>
          <cell r="DR1070">
            <v>0.03</v>
          </cell>
          <cell r="DS1070">
            <v>0</v>
          </cell>
          <cell r="DT1070">
            <v>0</v>
          </cell>
          <cell r="DU1070">
            <v>0</v>
          </cell>
          <cell r="DV1070">
            <v>0</v>
          </cell>
          <cell r="DW1070">
            <v>0</v>
          </cell>
          <cell r="DX1070">
            <v>0</v>
          </cell>
          <cell r="DY1070">
            <v>0.01</v>
          </cell>
          <cell r="DZ1070">
            <v>0</v>
          </cell>
          <cell r="EA1070">
            <v>-0.03</v>
          </cell>
          <cell r="EB1070">
            <v>0</v>
          </cell>
          <cell r="EC1070">
            <v>0</v>
          </cell>
          <cell r="ED1070">
            <v>0</v>
          </cell>
          <cell r="EE1070">
            <v>0</v>
          </cell>
        </row>
        <row r="1071">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I1071">
            <v>0</v>
          </cell>
          <cell r="CJ1071">
            <v>0</v>
          </cell>
          <cell r="CK1071">
            <v>0</v>
          </cell>
          <cell r="CL1071">
            <v>0</v>
          </cell>
          <cell r="CM1071">
            <v>0</v>
          </cell>
          <cell r="CN1071">
            <v>0</v>
          </cell>
          <cell r="CO1071">
            <v>0</v>
          </cell>
          <cell r="CP1071">
            <v>0</v>
          </cell>
          <cell r="CQ1071">
            <v>0</v>
          </cell>
          <cell r="CR1071">
            <v>0</v>
          </cell>
          <cell r="CS1071">
            <v>0</v>
          </cell>
          <cell r="CT1071">
            <v>0</v>
          </cell>
          <cell r="CU1071">
            <v>0</v>
          </cell>
          <cell r="CV1071">
            <v>0</v>
          </cell>
          <cell r="CW1071">
            <v>0</v>
          </cell>
          <cell r="CX1071">
            <v>0</v>
          </cell>
          <cell r="CY1071">
            <v>0</v>
          </cell>
          <cell r="CZ1071">
            <v>0</v>
          </cell>
          <cell r="DA1071">
            <v>0</v>
          </cell>
          <cell r="DB1071">
            <v>0</v>
          </cell>
          <cell r="DC1071">
            <v>0</v>
          </cell>
          <cell r="DD1071">
            <v>0</v>
          </cell>
          <cell r="DE1071">
            <v>0</v>
          </cell>
          <cell r="DF1071">
            <v>0</v>
          </cell>
          <cell r="DG1071">
            <v>0</v>
          </cell>
          <cell r="DH1071">
            <v>0</v>
          </cell>
          <cell r="DI1071">
            <v>0</v>
          </cell>
          <cell r="DJ1071">
            <v>0</v>
          </cell>
          <cell r="DK1071">
            <v>0</v>
          </cell>
          <cell r="DL1071">
            <v>0</v>
          </cell>
          <cell r="DM1071">
            <v>0</v>
          </cell>
          <cell r="DN1071">
            <v>0</v>
          </cell>
          <cell r="DO1071">
            <v>0</v>
          </cell>
          <cell r="DP1071">
            <v>0</v>
          </cell>
          <cell r="DQ1071">
            <v>0</v>
          </cell>
          <cell r="DR1071">
            <v>0</v>
          </cell>
          <cell r="DS1071">
            <v>0</v>
          </cell>
          <cell r="DT1071">
            <v>0</v>
          </cell>
          <cell r="DU1071">
            <v>0</v>
          </cell>
          <cell r="DV1071">
            <v>0</v>
          </cell>
          <cell r="DW1071">
            <v>0</v>
          </cell>
          <cell r="DX1071">
            <v>0</v>
          </cell>
          <cell r="DY1071">
            <v>0</v>
          </cell>
          <cell r="DZ1071">
            <v>0</v>
          </cell>
          <cell r="EA1071">
            <v>0</v>
          </cell>
          <cell r="EB1071">
            <v>0</v>
          </cell>
          <cell r="EC1071">
            <v>0</v>
          </cell>
          <cell r="ED1071">
            <v>0</v>
          </cell>
          <cell r="EE1071">
            <v>0</v>
          </cell>
        </row>
        <row r="1072">
          <cell r="F1072">
            <v>0</v>
          </cell>
          <cell r="G1072">
            <v>0</v>
          </cell>
          <cell r="H1072">
            <v>0</v>
          </cell>
          <cell r="I1072">
            <v>0</v>
          </cell>
          <cell r="J1072">
            <v>0</v>
          </cell>
          <cell r="K1072">
            <v>0</v>
          </cell>
          <cell r="L1072">
            <v>0</v>
          </cell>
          <cell r="M1072">
            <v>0</v>
          </cell>
          <cell r="N1072">
            <v>0.01</v>
          </cell>
          <cell r="O1072">
            <v>0</v>
          </cell>
          <cell r="P1072">
            <v>0</v>
          </cell>
          <cell r="Q1072">
            <v>0</v>
          </cell>
          <cell r="R1072">
            <v>0.01</v>
          </cell>
          <cell r="S1072">
            <v>0</v>
          </cell>
          <cell r="T1072">
            <v>0</v>
          </cell>
          <cell r="U1072">
            <v>0</v>
          </cell>
          <cell r="V1072">
            <v>0</v>
          </cell>
          <cell r="W1072">
            <v>0.01</v>
          </cell>
          <cell r="X1072">
            <v>0</v>
          </cell>
          <cell r="Y1072">
            <v>0.01</v>
          </cell>
          <cell r="Z1072">
            <v>0</v>
          </cell>
          <cell r="AA1072">
            <v>0.01</v>
          </cell>
          <cell r="AB1072">
            <v>0.02</v>
          </cell>
          <cell r="AC1072">
            <v>0</v>
          </cell>
          <cell r="AD1072">
            <v>0</v>
          </cell>
          <cell r="AE1072">
            <v>0.05</v>
          </cell>
          <cell r="AF1072">
            <v>0</v>
          </cell>
          <cell r="AG1072">
            <v>7.0000000000000007E-2</v>
          </cell>
          <cell r="AH1072">
            <v>-0.01</v>
          </cell>
          <cell r="AI1072">
            <v>0.01</v>
          </cell>
          <cell r="AJ1072">
            <v>0.08</v>
          </cell>
          <cell r="AK1072">
            <v>0.03</v>
          </cell>
          <cell r="AL1072">
            <v>0</v>
          </cell>
          <cell r="AM1072">
            <v>0</v>
          </cell>
          <cell r="AN1072">
            <v>7.0000000000000007E-2</v>
          </cell>
          <cell r="AO1072">
            <v>0.02</v>
          </cell>
          <cell r="AP1072">
            <v>0</v>
          </cell>
          <cell r="AQ1072">
            <v>0</v>
          </cell>
          <cell r="AR1072">
            <v>0.03</v>
          </cell>
          <cell r="AS1072">
            <v>0</v>
          </cell>
          <cell r="AT1072">
            <v>-0.03</v>
          </cell>
          <cell r="AU1072">
            <v>0</v>
          </cell>
          <cell r="AV1072">
            <v>0.03</v>
          </cell>
          <cell r="AW1072">
            <v>0.03</v>
          </cell>
          <cell r="AX1072">
            <v>0.05</v>
          </cell>
          <cell r="AY1072">
            <v>0.01</v>
          </cell>
          <cell r="AZ1072">
            <v>-0.03</v>
          </cell>
          <cell r="BA1072">
            <v>7.0000000000000007E-2</v>
          </cell>
          <cell r="BB1072">
            <v>0.02</v>
          </cell>
          <cell r="BC1072">
            <v>0</v>
          </cell>
          <cell r="BD1072">
            <v>0</v>
          </cell>
          <cell r="BE1072">
            <v>0.09</v>
          </cell>
          <cell r="BF1072">
            <v>0</v>
          </cell>
          <cell r="BG1072">
            <v>0.05</v>
          </cell>
          <cell r="BH1072">
            <v>-0.01</v>
          </cell>
          <cell r="BI1072">
            <v>0</v>
          </cell>
          <cell r="BJ1072">
            <v>0.13</v>
          </cell>
          <cell r="BK1072">
            <v>0.13</v>
          </cell>
          <cell r="BL1072">
            <v>0.01</v>
          </cell>
          <cell r="BM1072">
            <v>0.01</v>
          </cell>
          <cell r="BN1072">
            <v>0.06</v>
          </cell>
          <cell r="BO1072">
            <v>0.04</v>
          </cell>
          <cell r="BP1072">
            <v>0</v>
          </cell>
          <cell r="BQ1072">
            <v>0.03</v>
          </cell>
          <cell r="BR1072">
            <v>0.13</v>
          </cell>
          <cell r="BS1072">
            <v>0</v>
          </cell>
          <cell r="BT1072">
            <v>0.05</v>
          </cell>
          <cell r="BU1072">
            <v>0</v>
          </cell>
          <cell r="BV1072">
            <v>7.0000000000000007E-2</v>
          </cell>
          <cell r="BW1072">
            <v>0.09</v>
          </cell>
          <cell r="BX1072">
            <v>-7.0000000000000007E-2</v>
          </cell>
          <cell r="BY1072">
            <v>0.01</v>
          </cell>
          <cell r="BZ1072">
            <v>0</v>
          </cell>
          <cell r="CA1072">
            <v>0.03</v>
          </cell>
          <cell r="CB1072">
            <v>0.05</v>
          </cell>
          <cell r="CC1072">
            <v>0</v>
          </cell>
          <cell r="CD1072">
            <v>0.01</v>
          </cell>
          <cell r="CE1072">
            <v>0.08</v>
          </cell>
          <cell r="CF1072">
            <v>0.01</v>
          </cell>
          <cell r="CG1072">
            <v>0.02</v>
          </cell>
          <cell r="CH1072">
            <v>-0.06</v>
          </cell>
          <cell r="CI1072">
            <v>0.02</v>
          </cell>
          <cell r="CJ1072">
            <v>0.11</v>
          </cell>
          <cell r="CK1072">
            <v>0</v>
          </cell>
          <cell r="CL1072">
            <v>0</v>
          </cell>
          <cell r="CM1072">
            <v>0.01</v>
          </cell>
          <cell r="CN1072">
            <v>0.04</v>
          </cell>
          <cell r="CO1072">
            <v>0.05</v>
          </cell>
          <cell r="CP1072">
            <v>0</v>
          </cell>
          <cell r="CQ1072">
            <v>-0.01</v>
          </cell>
          <cell r="CR1072">
            <v>7.0000000000000007E-2</v>
          </cell>
          <cell r="CS1072">
            <v>0</v>
          </cell>
          <cell r="CT1072">
            <v>0.02</v>
          </cell>
          <cell r="CU1072">
            <v>-0.01</v>
          </cell>
          <cell r="CV1072">
            <v>0.04</v>
          </cell>
          <cell r="CW1072">
            <v>0.08</v>
          </cell>
          <cell r="CX1072">
            <v>0.05</v>
          </cell>
          <cell r="CY1072">
            <v>0.02</v>
          </cell>
          <cell r="CZ1072">
            <v>0.03</v>
          </cell>
          <cell r="DA1072">
            <v>0.03</v>
          </cell>
          <cell r="DB1072">
            <v>0.04</v>
          </cell>
          <cell r="DC1072">
            <v>0</v>
          </cell>
          <cell r="DD1072">
            <v>-0.01</v>
          </cell>
          <cell r="DE1072">
            <v>0.03</v>
          </cell>
          <cell r="DF1072">
            <v>-0.02</v>
          </cell>
          <cell r="DG1072">
            <v>0.01</v>
          </cell>
          <cell r="DH1072">
            <v>-0.02</v>
          </cell>
          <cell r="DI1072">
            <v>0.03</v>
          </cell>
          <cell r="DJ1072">
            <v>-0.01</v>
          </cell>
          <cell r="DK1072">
            <v>0.05</v>
          </cell>
          <cell r="DL1072">
            <v>0</v>
          </cell>
          <cell r="DM1072">
            <v>0.03</v>
          </cell>
          <cell r="DN1072">
            <v>0.06</v>
          </cell>
          <cell r="DO1072">
            <v>0.02</v>
          </cell>
          <cell r="DP1072">
            <v>0</v>
          </cell>
          <cell r="DQ1072">
            <v>0.04</v>
          </cell>
          <cell r="DR1072">
            <v>0.02</v>
          </cell>
          <cell r="DS1072">
            <v>-0.01</v>
          </cell>
          <cell r="DT1072">
            <v>0</v>
          </cell>
          <cell r="DU1072">
            <v>0</v>
          </cell>
          <cell r="DV1072">
            <v>0.01</v>
          </cell>
          <cell r="DW1072">
            <v>0.03</v>
          </cell>
          <cell r="DX1072">
            <v>0.03</v>
          </cell>
          <cell r="DY1072">
            <v>7.0000000000000007E-2</v>
          </cell>
          <cell r="DZ1072">
            <v>0.01</v>
          </cell>
          <cell r="EA1072">
            <v>0.05</v>
          </cell>
          <cell r="EB1072">
            <v>0.02</v>
          </cell>
          <cell r="EC1072">
            <v>-7.0000000000000007E-2</v>
          </cell>
          <cell r="ED1072">
            <v>-0.01</v>
          </cell>
          <cell r="EE1072">
            <v>0</v>
          </cell>
        </row>
        <row r="1073">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0.02</v>
          </cell>
          <cell r="BF1073">
            <v>0</v>
          </cell>
          <cell r="BG1073">
            <v>0</v>
          </cell>
          <cell r="BH1073">
            <v>0</v>
          </cell>
          <cell r="BI1073">
            <v>0</v>
          </cell>
          <cell r="BJ1073">
            <v>-0.01</v>
          </cell>
          <cell r="BK1073">
            <v>0.02</v>
          </cell>
          <cell r="BL1073">
            <v>0</v>
          </cell>
          <cell r="BM1073">
            <v>0</v>
          </cell>
          <cell r="BN1073">
            <v>0</v>
          </cell>
          <cell r="BO1073">
            <v>0</v>
          </cell>
          <cell r="BP1073">
            <v>0</v>
          </cell>
          <cell r="BQ1073">
            <v>0</v>
          </cell>
          <cell r="BR1073">
            <v>0.01</v>
          </cell>
          <cell r="BS1073">
            <v>0</v>
          </cell>
          <cell r="BT1073">
            <v>0</v>
          </cell>
          <cell r="BU1073">
            <v>0</v>
          </cell>
          <cell r="BV1073">
            <v>0</v>
          </cell>
          <cell r="BW1073">
            <v>0</v>
          </cell>
          <cell r="BX1073">
            <v>0.01</v>
          </cell>
          <cell r="BY1073">
            <v>0</v>
          </cell>
          <cell r="BZ1073">
            <v>0</v>
          </cell>
          <cell r="CA1073">
            <v>0</v>
          </cell>
          <cell r="CB1073">
            <v>0</v>
          </cell>
          <cell r="CC1073">
            <v>0</v>
          </cell>
          <cell r="CD1073">
            <v>0</v>
          </cell>
          <cell r="CE1073">
            <v>0.02</v>
          </cell>
          <cell r="CF1073">
            <v>0</v>
          </cell>
          <cell r="CG1073">
            <v>0</v>
          </cell>
          <cell r="CH1073">
            <v>0</v>
          </cell>
          <cell r="CI1073">
            <v>0</v>
          </cell>
          <cell r="CJ1073">
            <v>0</v>
          </cell>
          <cell r="CK1073">
            <v>0.02</v>
          </cell>
          <cell r="CL1073">
            <v>0</v>
          </cell>
          <cell r="CM1073">
            <v>0</v>
          </cell>
          <cell r="CN1073">
            <v>0</v>
          </cell>
          <cell r="CO1073">
            <v>0</v>
          </cell>
          <cell r="CP1073">
            <v>0</v>
          </cell>
          <cell r="CQ1073">
            <v>0</v>
          </cell>
          <cell r="CR1073">
            <v>0.01</v>
          </cell>
          <cell r="CS1073">
            <v>0</v>
          </cell>
          <cell r="CT1073">
            <v>0</v>
          </cell>
          <cell r="CU1073">
            <v>0</v>
          </cell>
          <cell r="CV1073">
            <v>0.02</v>
          </cell>
          <cell r="CW1073">
            <v>0</v>
          </cell>
          <cell r="CX1073">
            <v>0.01</v>
          </cell>
          <cell r="CY1073">
            <v>0</v>
          </cell>
          <cell r="CZ1073">
            <v>0</v>
          </cell>
          <cell r="DA1073">
            <v>0</v>
          </cell>
          <cell r="DB1073">
            <v>0</v>
          </cell>
          <cell r="DC1073">
            <v>0</v>
          </cell>
          <cell r="DD1073">
            <v>0</v>
          </cell>
          <cell r="DE1073">
            <v>0.02</v>
          </cell>
          <cell r="DF1073">
            <v>0</v>
          </cell>
          <cell r="DG1073">
            <v>0</v>
          </cell>
          <cell r="DH1073">
            <v>0</v>
          </cell>
          <cell r="DI1073">
            <v>0</v>
          </cell>
          <cell r="DJ1073">
            <v>0</v>
          </cell>
          <cell r="DK1073">
            <v>0.02</v>
          </cell>
          <cell r="DL1073">
            <v>0</v>
          </cell>
          <cell r="DM1073">
            <v>0</v>
          </cell>
          <cell r="DN1073">
            <v>0</v>
          </cell>
          <cell r="DO1073">
            <v>0</v>
          </cell>
          <cell r="DP1073">
            <v>0</v>
          </cell>
          <cell r="DQ1073">
            <v>0</v>
          </cell>
          <cell r="DR1073">
            <v>0.01</v>
          </cell>
          <cell r="DS1073">
            <v>-0.47</v>
          </cell>
          <cell r="DT1073">
            <v>0</v>
          </cell>
          <cell r="DU1073">
            <v>0</v>
          </cell>
          <cell r="DV1073">
            <v>-0.08</v>
          </cell>
          <cell r="DW1073">
            <v>0</v>
          </cell>
          <cell r="DX1073">
            <v>0</v>
          </cell>
          <cell r="DY1073">
            <v>0</v>
          </cell>
          <cell r="DZ1073">
            <v>0</v>
          </cell>
          <cell r="EA1073">
            <v>0</v>
          </cell>
          <cell r="EB1073">
            <v>0</v>
          </cell>
          <cell r="EC1073">
            <v>0</v>
          </cell>
          <cell r="ED1073">
            <v>0</v>
          </cell>
          <cell r="EE1073">
            <v>0</v>
          </cell>
        </row>
        <row r="1074">
          <cell r="F1074">
            <v>0</v>
          </cell>
          <cell r="G1074">
            <v>0</v>
          </cell>
          <cell r="H1074">
            <v>0</v>
          </cell>
          <cell r="I1074">
            <v>0</v>
          </cell>
          <cell r="J1074">
            <v>0</v>
          </cell>
          <cell r="K1074">
            <v>0</v>
          </cell>
          <cell r="L1074">
            <v>0</v>
          </cell>
          <cell r="M1074">
            <v>0</v>
          </cell>
          <cell r="N1074">
            <v>0</v>
          </cell>
          <cell r="O1074">
            <v>0</v>
          </cell>
          <cell r="P1074">
            <v>0</v>
          </cell>
          <cell r="Q1074">
            <v>0</v>
          </cell>
          <cell r="R1074">
            <v>0.04</v>
          </cell>
          <cell r="S1074">
            <v>0</v>
          </cell>
          <cell r="T1074">
            <v>0</v>
          </cell>
          <cell r="U1074">
            <v>0</v>
          </cell>
          <cell r="V1074">
            <v>0</v>
          </cell>
          <cell r="W1074">
            <v>0</v>
          </cell>
          <cell r="X1074">
            <v>0.04</v>
          </cell>
          <cell r="Y1074">
            <v>0</v>
          </cell>
          <cell r="Z1074">
            <v>0</v>
          </cell>
          <cell r="AA1074">
            <v>0</v>
          </cell>
          <cell r="AB1074">
            <v>0</v>
          </cell>
          <cell r="AC1074">
            <v>0</v>
          </cell>
          <cell r="AD1074">
            <v>0</v>
          </cell>
          <cell r="AE1074">
            <v>0.13</v>
          </cell>
          <cell r="AF1074">
            <v>0</v>
          </cell>
          <cell r="AG1074">
            <v>0</v>
          </cell>
          <cell r="AH1074">
            <v>0</v>
          </cell>
          <cell r="AI1074">
            <v>0</v>
          </cell>
          <cell r="AJ1074">
            <v>0</v>
          </cell>
          <cell r="AK1074">
            <v>0.13</v>
          </cell>
          <cell r="AL1074">
            <v>0</v>
          </cell>
          <cell r="AM1074">
            <v>0</v>
          </cell>
          <cell r="AN1074">
            <v>0</v>
          </cell>
          <cell r="AO1074">
            <v>0</v>
          </cell>
          <cell r="AP1074">
            <v>0</v>
          </cell>
          <cell r="AQ1074">
            <v>0</v>
          </cell>
          <cell r="AR1074">
            <v>0.03</v>
          </cell>
          <cell r="AS1074">
            <v>0</v>
          </cell>
          <cell r="AT1074">
            <v>0</v>
          </cell>
          <cell r="AU1074">
            <v>0</v>
          </cell>
          <cell r="AV1074">
            <v>0</v>
          </cell>
          <cell r="AW1074">
            <v>0</v>
          </cell>
          <cell r="AX1074">
            <v>0.03</v>
          </cell>
          <cell r="AY1074">
            <v>0</v>
          </cell>
          <cell r="AZ1074">
            <v>0</v>
          </cell>
          <cell r="BA1074">
            <v>0</v>
          </cell>
          <cell r="BB1074">
            <v>0</v>
          </cell>
          <cell r="BC1074">
            <v>0</v>
          </cell>
          <cell r="BD1074">
            <v>0</v>
          </cell>
          <cell r="BE1074">
            <v>0.22</v>
          </cell>
          <cell r="BF1074">
            <v>0</v>
          </cell>
          <cell r="BG1074">
            <v>0</v>
          </cell>
          <cell r="BH1074">
            <v>0</v>
          </cell>
          <cell r="BI1074">
            <v>0</v>
          </cell>
          <cell r="BJ1074">
            <v>0</v>
          </cell>
          <cell r="BK1074">
            <v>0.22</v>
          </cell>
          <cell r="BL1074">
            <v>0</v>
          </cell>
          <cell r="BM1074">
            <v>0</v>
          </cell>
          <cell r="BN1074">
            <v>0</v>
          </cell>
          <cell r="BO1074">
            <v>0</v>
          </cell>
          <cell r="BP1074">
            <v>0</v>
          </cell>
          <cell r="BQ1074">
            <v>0</v>
          </cell>
          <cell r="BR1074">
            <v>0.27</v>
          </cell>
          <cell r="BS1074">
            <v>0</v>
          </cell>
          <cell r="BT1074">
            <v>0</v>
          </cell>
          <cell r="BU1074">
            <v>0</v>
          </cell>
          <cell r="BV1074">
            <v>0</v>
          </cell>
          <cell r="BW1074">
            <v>0</v>
          </cell>
          <cell r="BX1074">
            <v>0.27</v>
          </cell>
          <cell r="BY1074">
            <v>0</v>
          </cell>
          <cell r="BZ1074">
            <v>0</v>
          </cell>
          <cell r="CA1074">
            <v>0</v>
          </cell>
          <cell r="CB1074">
            <v>0</v>
          </cell>
          <cell r="CC1074">
            <v>0</v>
          </cell>
          <cell r="CD1074">
            <v>0</v>
          </cell>
          <cell r="CE1074">
            <v>0.03</v>
          </cell>
          <cell r="CF1074">
            <v>0</v>
          </cell>
          <cell r="CG1074">
            <v>0</v>
          </cell>
          <cell r="CH1074">
            <v>0</v>
          </cell>
          <cell r="CI1074">
            <v>0</v>
          </cell>
          <cell r="CJ1074">
            <v>0</v>
          </cell>
          <cell r="CK1074">
            <v>-0.06</v>
          </cell>
          <cell r="CL1074">
            <v>0</v>
          </cell>
          <cell r="CM1074">
            <v>0</v>
          </cell>
          <cell r="CN1074">
            <v>0</v>
          </cell>
          <cell r="CO1074">
            <v>0</v>
          </cell>
          <cell r="CP1074">
            <v>0</v>
          </cell>
          <cell r="CQ1074">
            <v>0</v>
          </cell>
          <cell r="CR1074">
            <v>0.01</v>
          </cell>
          <cell r="CS1074">
            <v>0</v>
          </cell>
          <cell r="CT1074">
            <v>0</v>
          </cell>
          <cell r="CU1074">
            <v>0</v>
          </cell>
          <cell r="CV1074">
            <v>0</v>
          </cell>
          <cell r="CW1074">
            <v>0</v>
          </cell>
          <cell r="CX1074">
            <v>0.01</v>
          </cell>
          <cell r="CY1074">
            <v>0</v>
          </cell>
          <cell r="CZ1074">
            <v>0</v>
          </cell>
          <cell r="DA1074">
            <v>0</v>
          </cell>
          <cell r="DB1074">
            <v>0</v>
          </cell>
          <cell r="DC1074">
            <v>0</v>
          </cell>
          <cell r="DD1074">
            <v>0</v>
          </cell>
          <cell r="DE1074">
            <v>0.04</v>
          </cell>
          <cell r="DF1074">
            <v>0</v>
          </cell>
          <cell r="DG1074">
            <v>0</v>
          </cell>
          <cell r="DH1074">
            <v>0</v>
          </cell>
          <cell r="DI1074">
            <v>0</v>
          </cell>
          <cell r="DJ1074">
            <v>0</v>
          </cell>
          <cell r="DK1074">
            <v>0.04</v>
          </cell>
          <cell r="DL1074">
            <v>0</v>
          </cell>
          <cell r="DM1074">
            <v>0</v>
          </cell>
          <cell r="DN1074">
            <v>0</v>
          </cell>
          <cell r="DO1074">
            <v>0</v>
          </cell>
          <cell r="DP1074">
            <v>0</v>
          </cell>
          <cell r="DQ1074">
            <v>0</v>
          </cell>
          <cell r="DR1074">
            <v>7.0000000000000007E-2</v>
          </cell>
          <cell r="DS1074">
            <v>-0.1</v>
          </cell>
          <cell r="DT1074">
            <v>0</v>
          </cell>
          <cell r="DU1074">
            <v>0</v>
          </cell>
          <cell r="DV1074">
            <v>0</v>
          </cell>
          <cell r="DW1074">
            <v>0.04</v>
          </cell>
          <cell r="DX1074">
            <v>0.03</v>
          </cell>
          <cell r="DY1074">
            <v>0</v>
          </cell>
          <cell r="DZ1074">
            <v>0</v>
          </cell>
          <cell r="EA1074">
            <v>0</v>
          </cell>
          <cell r="EB1074">
            <v>0</v>
          </cell>
          <cell r="EC1074">
            <v>0</v>
          </cell>
          <cell r="ED1074">
            <v>0</v>
          </cell>
          <cell r="EE1074">
            <v>0</v>
          </cell>
        </row>
        <row r="1075">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0</v>
          </cell>
          <cell r="CL1075">
            <v>0</v>
          </cell>
          <cell r="CM1075">
            <v>0</v>
          </cell>
          <cell r="CN1075">
            <v>0</v>
          </cell>
          <cell r="CO1075">
            <v>0</v>
          </cell>
          <cell r="CP1075">
            <v>0</v>
          </cell>
          <cell r="CQ1075">
            <v>0</v>
          </cell>
          <cell r="CR1075">
            <v>0</v>
          </cell>
          <cell r="CS1075">
            <v>0</v>
          </cell>
          <cell r="CT1075">
            <v>0</v>
          </cell>
          <cell r="CU1075">
            <v>0</v>
          </cell>
          <cell r="CV1075">
            <v>0</v>
          </cell>
          <cell r="CW1075">
            <v>0</v>
          </cell>
          <cell r="CX1075">
            <v>0</v>
          </cell>
          <cell r="CY1075">
            <v>0</v>
          </cell>
          <cell r="CZ1075">
            <v>0</v>
          </cell>
          <cell r="DA1075">
            <v>0</v>
          </cell>
          <cell r="DB1075">
            <v>0</v>
          </cell>
          <cell r="DC1075">
            <v>0</v>
          </cell>
          <cell r="DD1075">
            <v>0</v>
          </cell>
          <cell r="DE1075">
            <v>0</v>
          </cell>
          <cell r="DF1075">
            <v>0</v>
          </cell>
          <cell r="DG1075">
            <v>0</v>
          </cell>
          <cell r="DH1075">
            <v>0</v>
          </cell>
          <cell r="DI1075">
            <v>0</v>
          </cell>
          <cell r="DJ1075">
            <v>0</v>
          </cell>
          <cell r="DK1075">
            <v>0</v>
          </cell>
          <cell r="DL1075">
            <v>0</v>
          </cell>
          <cell r="DM1075">
            <v>0</v>
          </cell>
          <cell r="DN1075">
            <v>0</v>
          </cell>
          <cell r="DO1075">
            <v>0</v>
          </cell>
          <cell r="DP1075">
            <v>0</v>
          </cell>
          <cell r="DQ1075">
            <v>0</v>
          </cell>
          <cell r="DR1075">
            <v>0</v>
          </cell>
          <cell r="DS1075">
            <v>0</v>
          </cell>
          <cell r="DT1075">
            <v>0</v>
          </cell>
          <cell r="DU1075">
            <v>0</v>
          </cell>
          <cell r="DV1075">
            <v>0</v>
          </cell>
          <cell r="DW1075">
            <v>0</v>
          </cell>
          <cell r="DX1075">
            <v>0</v>
          </cell>
          <cell r="DY1075">
            <v>0</v>
          </cell>
          <cell r="DZ1075">
            <v>0</v>
          </cell>
          <cell r="EA1075">
            <v>0</v>
          </cell>
          <cell r="EB1075">
            <v>0</v>
          </cell>
          <cell r="EC1075">
            <v>0</v>
          </cell>
          <cell r="ED1075">
            <v>0</v>
          </cell>
          <cell r="EE1075">
            <v>0</v>
          </cell>
        </row>
        <row r="1077">
          <cell r="F1077">
            <v>0</v>
          </cell>
          <cell r="G1077">
            <v>0</v>
          </cell>
          <cell r="H1077">
            <v>0</v>
          </cell>
          <cell r="I1077">
            <v>0</v>
          </cell>
          <cell r="J1077">
            <v>0</v>
          </cell>
          <cell r="K1077">
            <v>0</v>
          </cell>
          <cell r="L1077">
            <v>0</v>
          </cell>
          <cell r="M1077">
            <v>0</v>
          </cell>
          <cell r="N1077">
            <v>0</v>
          </cell>
          <cell r="O1077">
            <v>0</v>
          </cell>
          <cell r="P1077">
            <v>0</v>
          </cell>
          <cell r="Q1077">
            <v>0</v>
          </cell>
          <cell r="R1077">
            <v>2029</v>
          </cell>
          <cell r="S1077">
            <v>0</v>
          </cell>
          <cell r="T1077">
            <v>0</v>
          </cell>
          <cell r="U1077">
            <v>0</v>
          </cell>
          <cell r="V1077">
            <v>0</v>
          </cell>
          <cell r="W1077">
            <v>0</v>
          </cell>
          <cell r="X1077">
            <v>0</v>
          </cell>
          <cell r="Y1077">
            <v>0</v>
          </cell>
          <cell r="Z1077">
            <v>0</v>
          </cell>
          <cell r="AA1077">
            <v>0</v>
          </cell>
          <cell r="AB1077">
            <v>0</v>
          </cell>
          <cell r="AC1077">
            <v>0</v>
          </cell>
          <cell r="AD1077">
            <v>0</v>
          </cell>
          <cell r="AE1077">
            <v>2030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2031</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2032</v>
          </cell>
          <cell r="BF1077">
            <v>0</v>
          </cell>
          <cell r="BG1077">
            <v>0</v>
          </cell>
          <cell r="BH1077">
            <v>0</v>
          </cell>
          <cell r="BI1077">
            <v>0</v>
          </cell>
          <cell r="BJ1077">
            <v>0</v>
          </cell>
          <cell r="BK1077">
            <v>0</v>
          </cell>
          <cell r="BL1077">
            <v>0</v>
          </cell>
          <cell r="BM1077">
            <v>0</v>
          </cell>
          <cell r="BN1077">
            <v>0</v>
          </cell>
          <cell r="BO1077">
            <v>0</v>
          </cell>
          <cell r="BP1077">
            <v>0</v>
          </cell>
          <cell r="BQ1077">
            <v>0</v>
          </cell>
          <cell r="BR1077">
            <v>2033</v>
          </cell>
          <cell r="BS1077">
            <v>0</v>
          </cell>
          <cell r="BT1077">
            <v>0</v>
          </cell>
          <cell r="BU1077">
            <v>0</v>
          </cell>
          <cell r="BV1077">
            <v>0</v>
          </cell>
          <cell r="BW1077">
            <v>0</v>
          </cell>
          <cell r="BX1077">
            <v>0</v>
          </cell>
          <cell r="BY1077">
            <v>0</v>
          </cell>
          <cell r="BZ1077">
            <v>0</v>
          </cell>
          <cell r="CA1077">
            <v>0</v>
          </cell>
          <cell r="CB1077">
            <v>0</v>
          </cell>
          <cell r="CC1077">
            <v>0</v>
          </cell>
          <cell r="CD1077">
            <v>0</v>
          </cell>
          <cell r="CE1077">
            <v>2034</v>
          </cell>
          <cell r="CF1077">
            <v>0</v>
          </cell>
          <cell r="CG1077">
            <v>0</v>
          </cell>
          <cell r="CH1077">
            <v>0</v>
          </cell>
          <cell r="CI1077">
            <v>0</v>
          </cell>
          <cell r="CJ1077">
            <v>0</v>
          </cell>
          <cell r="CK1077">
            <v>0</v>
          </cell>
          <cell r="CL1077">
            <v>0</v>
          </cell>
          <cell r="CM1077">
            <v>0</v>
          </cell>
          <cell r="CN1077">
            <v>0</v>
          </cell>
          <cell r="CO1077">
            <v>0</v>
          </cell>
          <cell r="CP1077">
            <v>0</v>
          </cell>
          <cell r="CQ1077">
            <v>0</v>
          </cell>
          <cell r="CR1077">
            <v>2035</v>
          </cell>
          <cell r="CS1077">
            <v>0</v>
          </cell>
          <cell r="CT1077">
            <v>0</v>
          </cell>
          <cell r="CU1077">
            <v>0</v>
          </cell>
          <cell r="CV1077">
            <v>0</v>
          </cell>
          <cell r="CW1077">
            <v>0</v>
          </cell>
          <cell r="CX1077">
            <v>0</v>
          </cell>
          <cell r="CY1077">
            <v>0</v>
          </cell>
          <cell r="CZ1077">
            <v>0</v>
          </cell>
          <cell r="DA1077">
            <v>0</v>
          </cell>
          <cell r="DB1077">
            <v>0</v>
          </cell>
          <cell r="DC1077">
            <v>0</v>
          </cell>
          <cell r="DD1077">
            <v>0</v>
          </cell>
          <cell r="DE1077">
            <v>2036</v>
          </cell>
          <cell r="DF1077">
            <v>0</v>
          </cell>
          <cell r="DG1077">
            <v>0</v>
          </cell>
          <cell r="DH1077">
            <v>0</v>
          </cell>
          <cell r="DI1077">
            <v>0</v>
          </cell>
          <cell r="DJ1077">
            <v>0</v>
          </cell>
          <cell r="DK1077">
            <v>0</v>
          </cell>
          <cell r="DL1077">
            <v>0</v>
          </cell>
          <cell r="DM1077">
            <v>0</v>
          </cell>
          <cell r="DN1077">
            <v>0</v>
          </cell>
          <cell r="DO1077">
            <v>0</v>
          </cell>
          <cell r="DP1077">
            <v>0</v>
          </cell>
          <cell r="DQ1077">
            <v>0</v>
          </cell>
          <cell r="DR1077">
            <v>2037</v>
          </cell>
          <cell r="DS1077">
            <v>0</v>
          </cell>
          <cell r="DT1077">
            <v>0</v>
          </cell>
          <cell r="DU1077">
            <v>0</v>
          </cell>
          <cell r="DV1077">
            <v>0</v>
          </cell>
          <cell r="DW1077">
            <v>0</v>
          </cell>
          <cell r="DX1077">
            <v>0</v>
          </cell>
          <cell r="DY1077">
            <v>0</v>
          </cell>
          <cell r="DZ1077">
            <v>0</v>
          </cell>
          <cell r="EA1077">
            <v>0</v>
          </cell>
          <cell r="EB1077">
            <v>0</v>
          </cell>
          <cell r="EC1077">
            <v>0</v>
          </cell>
          <cell r="ED1077">
            <v>0</v>
          </cell>
        </row>
        <row r="1078">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0</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0</v>
          </cell>
          <cell r="BZ1078">
            <v>0</v>
          </cell>
          <cell r="CA1078">
            <v>0</v>
          </cell>
          <cell r="CB1078">
            <v>0</v>
          </cell>
          <cell r="CC1078">
            <v>0</v>
          </cell>
          <cell r="CD1078">
            <v>0</v>
          </cell>
          <cell r="CE1078">
            <v>0</v>
          </cell>
          <cell r="CF1078">
            <v>0</v>
          </cell>
          <cell r="CG1078">
            <v>0</v>
          </cell>
          <cell r="CH1078">
            <v>0</v>
          </cell>
          <cell r="CI1078">
            <v>0</v>
          </cell>
          <cell r="CJ1078">
            <v>0</v>
          </cell>
          <cell r="CK1078">
            <v>0</v>
          </cell>
          <cell r="CL1078">
            <v>0</v>
          </cell>
          <cell r="CM1078">
            <v>0</v>
          </cell>
          <cell r="CN1078">
            <v>0</v>
          </cell>
          <cell r="CO1078">
            <v>0</v>
          </cell>
          <cell r="CP1078">
            <v>0</v>
          </cell>
          <cell r="CQ1078">
            <v>0</v>
          </cell>
          <cell r="CR1078">
            <v>0</v>
          </cell>
          <cell r="CS1078">
            <v>0</v>
          </cell>
          <cell r="CT1078">
            <v>0</v>
          </cell>
          <cell r="CU1078">
            <v>0</v>
          </cell>
          <cell r="CV1078">
            <v>0</v>
          </cell>
          <cell r="CW1078">
            <v>0</v>
          </cell>
          <cell r="CX1078">
            <v>0</v>
          </cell>
          <cell r="CY1078">
            <v>0</v>
          </cell>
          <cell r="CZ1078">
            <v>0</v>
          </cell>
          <cell r="DA1078">
            <v>0</v>
          </cell>
          <cell r="DB1078">
            <v>0</v>
          </cell>
          <cell r="DC1078">
            <v>0</v>
          </cell>
          <cell r="DD1078">
            <v>0</v>
          </cell>
          <cell r="DE1078">
            <v>0</v>
          </cell>
          <cell r="DF1078">
            <v>0</v>
          </cell>
          <cell r="DG1078">
            <v>0</v>
          </cell>
          <cell r="DH1078">
            <v>0</v>
          </cell>
          <cell r="DI1078">
            <v>0</v>
          </cell>
          <cell r="DJ1078">
            <v>0</v>
          </cell>
          <cell r="DK1078">
            <v>0</v>
          </cell>
          <cell r="DL1078">
            <v>0</v>
          </cell>
          <cell r="DM1078">
            <v>0</v>
          </cell>
          <cell r="DN1078">
            <v>0</v>
          </cell>
          <cell r="DO1078">
            <v>0</v>
          </cell>
          <cell r="DP1078">
            <v>0</v>
          </cell>
          <cell r="DQ1078">
            <v>0</v>
          </cell>
          <cell r="DR1078">
            <v>0</v>
          </cell>
          <cell r="DS1078">
            <v>0</v>
          </cell>
          <cell r="DT1078">
            <v>0</v>
          </cell>
          <cell r="DU1078">
            <v>0</v>
          </cell>
          <cell r="DV1078">
            <v>0</v>
          </cell>
          <cell r="DW1078">
            <v>0</v>
          </cell>
          <cell r="DX1078">
            <v>0</v>
          </cell>
          <cell r="DY1078">
            <v>0</v>
          </cell>
          <cell r="DZ1078">
            <v>0</v>
          </cell>
          <cell r="EA1078">
            <v>0</v>
          </cell>
          <cell r="EB1078">
            <v>0</v>
          </cell>
          <cell r="EC1078">
            <v>0</v>
          </cell>
          <cell r="ED1078">
            <v>0</v>
          </cell>
        </row>
        <row r="1079">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0</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0</v>
          </cell>
          <cell r="BZ1079">
            <v>0</v>
          </cell>
          <cell r="CA1079">
            <v>0</v>
          </cell>
          <cell r="CB1079">
            <v>0</v>
          </cell>
          <cell r="CC1079">
            <v>0</v>
          </cell>
          <cell r="CD1079">
            <v>0</v>
          </cell>
          <cell r="CE1079">
            <v>0</v>
          </cell>
          <cell r="CF1079">
            <v>0</v>
          </cell>
          <cell r="CG1079">
            <v>0</v>
          </cell>
          <cell r="CH1079">
            <v>0</v>
          </cell>
          <cell r="CI1079">
            <v>0</v>
          </cell>
          <cell r="CJ1079">
            <v>0</v>
          </cell>
          <cell r="CK1079">
            <v>0</v>
          </cell>
          <cell r="CL1079">
            <v>0</v>
          </cell>
          <cell r="CM1079">
            <v>0</v>
          </cell>
          <cell r="CN1079">
            <v>0</v>
          </cell>
          <cell r="CO1079">
            <v>0</v>
          </cell>
          <cell r="CP1079">
            <v>0</v>
          </cell>
          <cell r="CQ1079">
            <v>0</v>
          </cell>
          <cell r="CR1079">
            <v>0</v>
          </cell>
          <cell r="CS1079">
            <v>0</v>
          </cell>
          <cell r="CT1079">
            <v>0</v>
          </cell>
          <cell r="CU1079">
            <v>0</v>
          </cell>
          <cell r="CV1079">
            <v>0</v>
          </cell>
          <cell r="CW1079">
            <v>0</v>
          </cell>
          <cell r="CX1079">
            <v>0</v>
          </cell>
          <cell r="CY1079">
            <v>0</v>
          </cell>
          <cell r="CZ1079">
            <v>0</v>
          </cell>
          <cell r="DA1079">
            <v>0</v>
          </cell>
          <cell r="DB1079">
            <v>0</v>
          </cell>
          <cell r="DC1079">
            <v>0</v>
          </cell>
          <cell r="DD1079">
            <v>0</v>
          </cell>
          <cell r="DE1079">
            <v>0</v>
          </cell>
          <cell r="DF1079">
            <v>0</v>
          </cell>
          <cell r="DG1079">
            <v>0</v>
          </cell>
          <cell r="DH1079">
            <v>0</v>
          </cell>
          <cell r="DI1079">
            <v>0</v>
          </cell>
          <cell r="DJ1079">
            <v>0</v>
          </cell>
          <cell r="DK1079">
            <v>0</v>
          </cell>
          <cell r="DL1079">
            <v>0</v>
          </cell>
          <cell r="DM1079">
            <v>0</v>
          </cell>
          <cell r="DN1079">
            <v>0</v>
          </cell>
          <cell r="DO1079">
            <v>0</v>
          </cell>
          <cell r="DP1079">
            <v>0</v>
          </cell>
          <cell r="DQ1079">
            <v>0</v>
          </cell>
          <cell r="DR1079">
            <v>0</v>
          </cell>
          <cell r="DS1079">
            <v>0</v>
          </cell>
          <cell r="DT1079">
            <v>0</v>
          </cell>
          <cell r="DU1079">
            <v>0</v>
          </cell>
          <cell r="DV1079">
            <v>0</v>
          </cell>
          <cell r="DW1079">
            <v>0</v>
          </cell>
          <cell r="DX1079">
            <v>0</v>
          </cell>
          <cell r="DY1079">
            <v>0</v>
          </cell>
          <cell r="DZ1079">
            <v>0</v>
          </cell>
          <cell r="EA1079">
            <v>0</v>
          </cell>
          <cell r="EB1079">
            <v>0</v>
          </cell>
          <cell r="EC1079">
            <v>0</v>
          </cell>
          <cell r="ED1079">
            <v>0</v>
          </cell>
          <cell r="EE1079">
            <v>0</v>
          </cell>
        </row>
        <row r="1080">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cell r="BZ1080">
            <v>0</v>
          </cell>
          <cell r="CA1080">
            <v>0</v>
          </cell>
          <cell r="CB1080">
            <v>0</v>
          </cell>
          <cell r="CC1080">
            <v>0</v>
          </cell>
          <cell r="CD1080">
            <v>0</v>
          </cell>
          <cell r="CE1080">
            <v>0</v>
          </cell>
          <cell r="CF1080">
            <v>0</v>
          </cell>
          <cell r="CG1080">
            <v>0</v>
          </cell>
          <cell r="CH1080">
            <v>0</v>
          </cell>
          <cell r="CI1080">
            <v>0</v>
          </cell>
          <cell r="CJ1080">
            <v>0</v>
          </cell>
          <cell r="CK1080">
            <v>0</v>
          </cell>
          <cell r="CL1080">
            <v>0</v>
          </cell>
          <cell r="CM1080">
            <v>0</v>
          </cell>
          <cell r="CN1080">
            <v>0</v>
          </cell>
          <cell r="CO1080">
            <v>0</v>
          </cell>
          <cell r="CP1080">
            <v>0</v>
          </cell>
          <cell r="CQ1080">
            <v>0</v>
          </cell>
          <cell r="CR1080">
            <v>0</v>
          </cell>
          <cell r="CS1080">
            <v>0</v>
          </cell>
          <cell r="CT1080">
            <v>0</v>
          </cell>
          <cell r="CU1080">
            <v>0</v>
          </cell>
          <cell r="CV1080">
            <v>0</v>
          </cell>
          <cell r="CW1080">
            <v>0</v>
          </cell>
          <cell r="CX1080">
            <v>0</v>
          </cell>
          <cell r="CY1080">
            <v>0</v>
          </cell>
          <cell r="CZ1080">
            <v>0</v>
          </cell>
          <cell r="DA1080">
            <v>0</v>
          </cell>
          <cell r="DB1080">
            <v>0</v>
          </cell>
          <cell r="DC1080">
            <v>0</v>
          </cell>
          <cell r="DD1080">
            <v>0</v>
          </cell>
          <cell r="DE1080">
            <v>0</v>
          </cell>
          <cell r="DF1080">
            <v>0</v>
          </cell>
          <cell r="DG1080">
            <v>0</v>
          </cell>
          <cell r="DH1080">
            <v>0</v>
          </cell>
          <cell r="DI1080">
            <v>0</v>
          </cell>
          <cell r="DJ1080">
            <v>0</v>
          </cell>
          <cell r="DK1080">
            <v>0</v>
          </cell>
          <cell r="DL1080">
            <v>0</v>
          </cell>
          <cell r="DM1080">
            <v>0</v>
          </cell>
          <cell r="DN1080">
            <v>0</v>
          </cell>
          <cell r="DO1080">
            <v>0</v>
          </cell>
          <cell r="DP1080">
            <v>0</v>
          </cell>
          <cell r="DQ1080">
            <v>0</v>
          </cell>
          <cell r="DR1080">
            <v>0</v>
          </cell>
          <cell r="DS1080">
            <v>0</v>
          </cell>
          <cell r="DT1080">
            <v>0</v>
          </cell>
          <cell r="DU1080">
            <v>0</v>
          </cell>
          <cell r="DV1080">
            <v>0</v>
          </cell>
          <cell r="DW1080">
            <v>0</v>
          </cell>
          <cell r="DX1080">
            <v>0</v>
          </cell>
          <cell r="DY1080">
            <v>0</v>
          </cell>
          <cell r="DZ1080">
            <v>0</v>
          </cell>
          <cell r="EA1080">
            <v>0</v>
          </cell>
          <cell r="EB1080">
            <v>0</v>
          </cell>
          <cell r="EC1080">
            <v>0</v>
          </cell>
          <cell r="ED1080">
            <v>0</v>
          </cell>
          <cell r="EE1080">
            <v>0</v>
          </cell>
        </row>
        <row r="1081">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cell r="BZ1081">
            <v>0</v>
          </cell>
          <cell r="CA1081">
            <v>0</v>
          </cell>
          <cell r="CB1081">
            <v>0</v>
          </cell>
          <cell r="CC1081">
            <v>0</v>
          </cell>
          <cell r="CD1081">
            <v>0</v>
          </cell>
          <cell r="CE1081">
            <v>0</v>
          </cell>
          <cell r="CF1081">
            <v>0</v>
          </cell>
          <cell r="CG1081">
            <v>0</v>
          </cell>
          <cell r="CH1081">
            <v>0</v>
          </cell>
          <cell r="CI1081">
            <v>0</v>
          </cell>
          <cell r="CJ1081">
            <v>0</v>
          </cell>
          <cell r="CK1081">
            <v>0</v>
          </cell>
          <cell r="CL1081">
            <v>0</v>
          </cell>
          <cell r="CM1081">
            <v>0</v>
          </cell>
          <cell r="CN1081">
            <v>0</v>
          </cell>
          <cell r="CO1081">
            <v>0</v>
          </cell>
          <cell r="CP1081">
            <v>0</v>
          </cell>
          <cell r="CQ1081">
            <v>0</v>
          </cell>
          <cell r="CR1081">
            <v>0</v>
          </cell>
          <cell r="CS1081">
            <v>0</v>
          </cell>
          <cell r="CT1081">
            <v>0</v>
          </cell>
          <cell r="CU1081">
            <v>0</v>
          </cell>
          <cell r="CV1081">
            <v>0</v>
          </cell>
          <cell r="CW1081">
            <v>0</v>
          </cell>
          <cell r="CX1081">
            <v>0</v>
          </cell>
          <cell r="CY1081">
            <v>0</v>
          </cell>
          <cell r="CZ1081">
            <v>0</v>
          </cell>
          <cell r="DA1081">
            <v>0</v>
          </cell>
          <cell r="DB1081">
            <v>0</v>
          </cell>
          <cell r="DC1081">
            <v>0</v>
          </cell>
          <cell r="DD1081">
            <v>0</v>
          </cell>
          <cell r="DE1081">
            <v>0</v>
          </cell>
          <cell r="DF1081">
            <v>0</v>
          </cell>
          <cell r="DG1081">
            <v>0</v>
          </cell>
          <cell r="DH1081">
            <v>0</v>
          </cell>
          <cell r="DI1081">
            <v>0</v>
          </cell>
          <cell r="DJ1081">
            <v>0</v>
          </cell>
          <cell r="DK1081">
            <v>0</v>
          </cell>
          <cell r="DL1081">
            <v>0</v>
          </cell>
          <cell r="DM1081">
            <v>0</v>
          </cell>
          <cell r="DN1081">
            <v>0</v>
          </cell>
          <cell r="DO1081">
            <v>0</v>
          </cell>
          <cell r="DP1081">
            <v>0</v>
          </cell>
          <cell r="DQ1081">
            <v>0</v>
          </cell>
          <cell r="DR1081">
            <v>0</v>
          </cell>
          <cell r="DS1081">
            <v>0</v>
          </cell>
          <cell r="DT1081">
            <v>0</v>
          </cell>
          <cell r="DU1081">
            <v>0</v>
          </cell>
          <cell r="DV1081">
            <v>0</v>
          </cell>
          <cell r="DW1081">
            <v>0</v>
          </cell>
          <cell r="DX1081">
            <v>0</v>
          </cell>
          <cell r="DY1081">
            <v>0</v>
          </cell>
          <cell r="DZ1081">
            <v>0</v>
          </cell>
          <cell r="EA1081">
            <v>0</v>
          </cell>
          <cell r="EB1081">
            <v>0</v>
          </cell>
          <cell r="EC1081">
            <v>0</v>
          </cell>
          <cell r="ED1081">
            <v>0</v>
          </cell>
          <cell r="EE1081">
            <v>0</v>
          </cell>
        </row>
        <row r="1082">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cell r="BZ1082">
            <v>0</v>
          </cell>
          <cell r="CA1082">
            <v>0</v>
          </cell>
          <cell r="CB1082">
            <v>0</v>
          </cell>
          <cell r="CC1082">
            <v>0</v>
          </cell>
          <cell r="CD1082">
            <v>0</v>
          </cell>
          <cell r="CE1082">
            <v>0</v>
          </cell>
          <cell r="CF1082">
            <v>0</v>
          </cell>
          <cell r="CG1082">
            <v>0</v>
          </cell>
          <cell r="CH1082">
            <v>0</v>
          </cell>
          <cell r="CI1082">
            <v>0</v>
          </cell>
          <cell r="CJ1082">
            <v>0</v>
          </cell>
          <cell r="CK1082">
            <v>0</v>
          </cell>
          <cell r="CL1082">
            <v>0</v>
          </cell>
          <cell r="CM1082">
            <v>0</v>
          </cell>
          <cell r="CN1082">
            <v>0</v>
          </cell>
          <cell r="CO1082">
            <v>0</v>
          </cell>
          <cell r="CP1082">
            <v>0</v>
          </cell>
          <cell r="CQ1082">
            <v>0</v>
          </cell>
          <cell r="CR1082">
            <v>0</v>
          </cell>
          <cell r="CS1082">
            <v>0</v>
          </cell>
          <cell r="CT1082">
            <v>0</v>
          </cell>
          <cell r="CU1082">
            <v>0</v>
          </cell>
          <cell r="CV1082">
            <v>0</v>
          </cell>
          <cell r="CW1082">
            <v>0</v>
          </cell>
          <cell r="CX1082">
            <v>0</v>
          </cell>
          <cell r="CY1082">
            <v>0</v>
          </cell>
          <cell r="CZ1082">
            <v>0</v>
          </cell>
          <cell r="DA1082">
            <v>0</v>
          </cell>
          <cell r="DB1082">
            <v>0</v>
          </cell>
          <cell r="DC1082">
            <v>0</v>
          </cell>
          <cell r="DD1082">
            <v>0</v>
          </cell>
          <cell r="DE1082">
            <v>0</v>
          </cell>
          <cell r="DF1082">
            <v>0</v>
          </cell>
          <cell r="DG1082">
            <v>0</v>
          </cell>
          <cell r="DH1082">
            <v>0</v>
          </cell>
          <cell r="DI1082">
            <v>0</v>
          </cell>
          <cell r="DJ1082">
            <v>0</v>
          </cell>
          <cell r="DK1082">
            <v>0</v>
          </cell>
          <cell r="DL1082">
            <v>0</v>
          </cell>
          <cell r="DM1082">
            <v>0</v>
          </cell>
          <cell r="DN1082">
            <v>0</v>
          </cell>
          <cell r="DO1082">
            <v>0</v>
          </cell>
          <cell r="DP1082">
            <v>0</v>
          </cell>
          <cell r="DQ1082">
            <v>0</v>
          </cell>
          <cell r="DR1082">
            <v>0</v>
          </cell>
          <cell r="DS1082">
            <v>0</v>
          </cell>
          <cell r="DT1082">
            <v>0</v>
          </cell>
          <cell r="DU1082">
            <v>0</v>
          </cell>
          <cell r="DV1082">
            <v>0</v>
          </cell>
          <cell r="DW1082">
            <v>0</v>
          </cell>
          <cell r="DX1082">
            <v>0</v>
          </cell>
          <cell r="DY1082">
            <v>0</v>
          </cell>
          <cell r="DZ1082">
            <v>0</v>
          </cell>
          <cell r="EA1082">
            <v>0</v>
          </cell>
          <cell r="EB1082">
            <v>0</v>
          </cell>
          <cell r="EC1082">
            <v>0</v>
          </cell>
          <cell r="ED1082">
            <v>0</v>
          </cell>
          <cell r="EE1082">
            <v>0</v>
          </cell>
        </row>
        <row r="1083">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cell r="BZ1083">
            <v>0</v>
          </cell>
          <cell r="CA1083">
            <v>0</v>
          </cell>
          <cell r="CB1083">
            <v>0</v>
          </cell>
          <cell r="CC1083">
            <v>0</v>
          </cell>
          <cell r="CD1083">
            <v>0</v>
          </cell>
          <cell r="CE1083">
            <v>0</v>
          </cell>
          <cell r="CF1083">
            <v>0</v>
          </cell>
          <cell r="CG1083">
            <v>0</v>
          </cell>
          <cell r="CH1083">
            <v>0</v>
          </cell>
          <cell r="CI1083">
            <v>0</v>
          </cell>
          <cell r="CJ1083">
            <v>0</v>
          </cell>
          <cell r="CK1083">
            <v>0</v>
          </cell>
          <cell r="CL1083">
            <v>0</v>
          </cell>
          <cell r="CM1083">
            <v>0</v>
          </cell>
          <cell r="CN1083">
            <v>0</v>
          </cell>
          <cell r="CO1083">
            <v>0</v>
          </cell>
          <cell r="CP1083">
            <v>0</v>
          </cell>
          <cell r="CQ1083">
            <v>0</v>
          </cell>
          <cell r="CR1083">
            <v>0</v>
          </cell>
          <cell r="CS1083">
            <v>0</v>
          </cell>
          <cell r="CT1083">
            <v>0</v>
          </cell>
          <cell r="CU1083">
            <v>0</v>
          </cell>
          <cell r="CV1083">
            <v>0</v>
          </cell>
          <cell r="CW1083">
            <v>0</v>
          </cell>
          <cell r="CX1083">
            <v>0</v>
          </cell>
          <cell r="CY1083">
            <v>0</v>
          </cell>
          <cell r="CZ1083">
            <v>0</v>
          </cell>
          <cell r="DA1083">
            <v>0</v>
          </cell>
          <cell r="DB1083">
            <v>0</v>
          </cell>
          <cell r="DC1083">
            <v>0</v>
          </cell>
          <cell r="DD1083">
            <v>0</v>
          </cell>
          <cell r="DE1083">
            <v>0</v>
          </cell>
          <cell r="DF1083">
            <v>0</v>
          </cell>
          <cell r="DG1083">
            <v>0</v>
          </cell>
          <cell r="DH1083">
            <v>0</v>
          </cell>
          <cell r="DI1083">
            <v>0</v>
          </cell>
          <cell r="DJ1083">
            <v>0</v>
          </cell>
          <cell r="DK1083">
            <v>0</v>
          </cell>
          <cell r="DL1083">
            <v>0</v>
          </cell>
          <cell r="DM1083">
            <v>0</v>
          </cell>
          <cell r="DN1083">
            <v>0</v>
          </cell>
          <cell r="DO1083">
            <v>0</v>
          </cell>
          <cell r="DP1083">
            <v>0</v>
          </cell>
          <cell r="DQ1083">
            <v>0</v>
          </cell>
          <cell r="DR1083">
            <v>0</v>
          </cell>
          <cell r="DS1083">
            <v>0</v>
          </cell>
          <cell r="DT1083">
            <v>0</v>
          </cell>
          <cell r="DU1083">
            <v>0</v>
          </cell>
          <cell r="DV1083">
            <v>0</v>
          </cell>
          <cell r="DW1083">
            <v>0</v>
          </cell>
          <cell r="DX1083">
            <v>0</v>
          </cell>
          <cell r="DY1083">
            <v>0</v>
          </cell>
          <cell r="DZ1083">
            <v>0</v>
          </cell>
          <cell r="EA1083">
            <v>0</v>
          </cell>
          <cell r="EB1083">
            <v>0</v>
          </cell>
          <cell r="EC1083">
            <v>0</v>
          </cell>
          <cell r="ED1083">
            <v>0</v>
          </cell>
          <cell r="EE1083">
            <v>0</v>
          </cell>
        </row>
        <row r="1084">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cell r="BZ1084">
            <v>0</v>
          </cell>
          <cell r="CA1084">
            <v>0</v>
          </cell>
          <cell r="CB1084">
            <v>0</v>
          </cell>
          <cell r="CC1084">
            <v>0</v>
          </cell>
          <cell r="CD1084">
            <v>0</v>
          </cell>
          <cell r="CE1084">
            <v>0</v>
          </cell>
          <cell r="CF1084">
            <v>0</v>
          </cell>
          <cell r="CG1084">
            <v>0</v>
          </cell>
          <cell r="CH1084">
            <v>0</v>
          </cell>
          <cell r="CI1084">
            <v>0</v>
          </cell>
          <cell r="CJ1084">
            <v>0</v>
          </cell>
          <cell r="CK1084">
            <v>0</v>
          </cell>
          <cell r="CL1084">
            <v>0</v>
          </cell>
          <cell r="CM1084">
            <v>0</v>
          </cell>
          <cell r="CN1084">
            <v>0</v>
          </cell>
          <cell r="CO1084">
            <v>0</v>
          </cell>
          <cell r="CP1084">
            <v>0</v>
          </cell>
          <cell r="CQ1084">
            <v>0</v>
          </cell>
          <cell r="CR1084">
            <v>0</v>
          </cell>
          <cell r="CS1084">
            <v>0</v>
          </cell>
          <cell r="CT1084">
            <v>0</v>
          </cell>
          <cell r="CU1084">
            <v>0</v>
          </cell>
          <cell r="CV1084">
            <v>0</v>
          </cell>
          <cell r="CW1084">
            <v>0</v>
          </cell>
          <cell r="CX1084">
            <v>0</v>
          </cell>
          <cell r="CY1084">
            <v>0</v>
          </cell>
          <cell r="CZ1084">
            <v>0</v>
          </cell>
          <cell r="DA1084">
            <v>0</v>
          </cell>
          <cell r="DB1084">
            <v>0</v>
          </cell>
          <cell r="DC1084">
            <v>0</v>
          </cell>
          <cell r="DD1084">
            <v>0</v>
          </cell>
          <cell r="DE1084">
            <v>33.090000000000003</v>
          </cell>
          <cell r="DF1084">
            <v>6.73</v>
          </cell>
          <cell r="DG1084">
            <v>0</v>
          </cell>
          <cell r="DH1084">
            <v>3.37</v>
          </cell>
          <cell r="DI1084">
            <v>0</v>
          </cell>
          <cell r="DJ1084">
            <v>0</v>
          </cell>
          <cell r="DK1084">
            <v>0</v>
          </cell>
          <cell r="DL1084">
            <v>0</v>
          </cell>
          <cell r="DM1084">
            <v>0</v>
          </cell>
          <cell r="DN1084">
            <v>0</v>
          </cell>
          <cell r="DO1084">
            <v>2.0699999999999998</v>
          </cell>
          <cell r="DP1084">
            <v>0</v>
          </cell>
          <cell r="DQ1084">
            <v>20.92</v>
          </cell>
          <cell r="DR1084">
            <v>5.87</v>
          </cell>
          <cell r="DS1084">
            <v>0</v>
          </cell>
          <cell r="DT1084">
            <v>0</v>
          </cell>
          <cell r="DU1084">
            <v>0</v>
          </cell>
          <cell r="DV1084">
            <v>0</v>
          </cell>
          <cell r="DW1084">
            <v>0</v>
          </cell>
          <cell r="DX1084">
            <v>0</v>
          </cell>
          <cell r="DY1084">
            <v>0</v>
          </cell>
          <cell r="DZ1084">
            <v>0</v>
          </cell>
          <cell r="EA1084">
            <v>0</v>
          </cell>
          <cell r="EB1084">
            <v>0</v>
          </cell>
          <cell r="EC1084">
            <v>0</v>
          </cell>
          <cell r="ED1084">
            <v>5.87</v>
          </cell>
          <cell r="EE1084">
            <v>0</v>
          </cell>
        </row>
        <row r="1085">
          <cell r="F1085">
            <v>-5</v>
          </cell>
          <cell r="G1085">
            <v>31.77</v>
          </cell>
          <cell r="H1085">
            <v>7.42</v>
          </cell>
          <cell r="I1085">
            <v>41.09</v>
          </cell>
          <cell r="J1085">
            <v>0</v>
          </cell>
          <cell r="K1085">
            <v>-16.89</v>
          </cell>
          <cell r="L1085">
            <v>0</v>
          </cell>
          <cell r="M1085">
            <v>0</v>
          </cell>
          <cell r="N1085">
            <v>3.18</v>
          </cell>
          <cell r="O1085">
            <v>0</v>
          </cell>
          <cell r="P1085">
            <v>24.42</v>
          </cell>
          <cell r="Q1085">
            <v>-24.16</v>
          </cell>
          <cell r="R1085">
            <v>116.09</v>
          </cell>
          <cell r="S1085">
            <v>14.07</v>
          </cell>
          <cell r="T1085">
            <v>-14.04</v>
          </cell>
          <cell r="U1085">
            <v>52.15</v>
          </cell>
          <cell r="V1085">
            <v>15.93</v>
          </cell>
          <cell r="W1085">
            <v>0</v>
          </cell>
          <cell r="X1085">
            <v>-6.79</v>
          </cell>
          <cell r="Y1085">
            <v>0</v>
          </cell>
          <cell r="Z1085">
            <v>0</v>
          </cell>
          <cell r="AA1085">
            <v>16.07</v>
          </cell>
          <cell r="AB1085">
            <v>0</v>
          </cell>
          <cell r="AC1085">
            <v>21.66</v>
          </cell>
          <cell r="AD1085">
            <v>17.03</v>
          </cell>
          <cell r="AE1085">
            <v>49.22</v>
          </cell>
          <cell r="AF1085">
            <v>13.93</v>
          </cell>
          <cell r="AG1085">
            <v>14.81</v>
          </cell>
          <cell r="AH1085">
            <v>10.47</v>
          </cell>
          <cell r="AI1085">
            <v>0.69</v>
          </cell>
          <cell r="AJ1085">
            <v>0</v>
          </cell>
          <cell r="AK1085">
            <v>0</v>
          </cell>
          <cell r="AL1085">
            <v>0</v>
          </cell>
          <cell r="AM1085">
            <v>3.62</v>
          </cell>
          <cell r="AN1085">
            <v>0</v>
          </cell>
          <cell r="AO1085">
            <v>0</v>
          </cell>
          <cell r="AP1085">
            <v>3.15</v>
          </cell>
          <cell r="AQ1085">
            <v>2.5499999999999998</v>
          </cell>
          <cell r="AR1085">
            <v>8.93</v>
          </cell>
          <cell r="AS1085">
            <v>0</v>
          </cell>
          <cell r="AT1085">
            <v>0</v>
          </cell>
          <cell r="AU1085">
            <v>0</v>
          </cell>
          <cell r="AV1085">
            <v>0</v>
          </cell>
          <cell r="AW1085">
            <v>0</v>
          </cell>
          <cell r="AX1085">
            <v>0</v>
          </cell>
          <cell r="AY1085">
            <v>0</v>
          </cell>
          <cell r="AZ1085">
            <v>0</v>
          </cell>
          <cell r="BA1085">
            <v>0</v>
          </cell>
          <cell r="BB1085">
            <v>8.93</v>
          </cell>
          <cell r="BC1085">
            <v>0</v>
          </cell>
          <cell r="BD1085">
            <v>0</v>
          </cell>
          <cell r="BE1085">
            <v>28.23</v>
          </cell>
          <cell r="BF1085">
            <v>0</v>
          </cell>
          <cell r="BG1085">
            <v>0</v>
          </cell>
          <cell r="BH1085">
            <v>15.14</v>
          </cell>
          <cell r="BI1085">
            <v>0</v>
          </cell>
          <cell r="BJ1085">
            <v>0</v>
          </cell>
          <cell r="BK1085">
            <v>0</v>
          </cell>
          <cell r="BL1085">
            <v>0</v>
          </cell>
          <cell r="BM1085">
            <v>0</v>
          </cell>
          <cell r="BN1085">
            <v>13.09</v>
          </cell>
          <cell r="BO1085">
            <v>0</v>
          </cell>
          <cell r="BP1085">
            <v>0</v>
          </cell>
          <cell r="BQ1085">
            <v>0</v>
          </cell>
          <cell r="BR1085">
            <v>24.96</v>
          </cell>
          <cell r="BS1085">
            <v>0</v>
          </cell>
          <cell r="BT1085">
            <v>0</v>
          </cell>
          <cell r="BU1085">
            <v>25.45</v>
          </cell>
          <cell r="BV1085">
            <v>0</v>
          </cell>
          <cell r="BW1085">
            <v>0</v>
          </cell>
          <cell r="BX1085">
            <v>-0.49</v>
          </cell>
          <cell r="BY1085">
            <v>0</v>
          </cell>
          <cell r="BZ1085">
            <v>0</v>
          </cell>
          <cell r="CA1085">
            <v>0</v>
          </cell>
          <cell r="CB1085">
            <v>0</v>
          </cell>
          <cell r="CC1085">
            <v>0</v>
          </cell>
          <cell r="CD1085">
            <v>0</v>
          </cell>
          <cell r="CE1085">
            <v>7.7</v>
          </cell>
          <cell r="CF1085">
            <v>0</v>
          </cell>
          <cell r="CG1085">
            <v>0</v>
          </cell>
          <cell r="CH1085">
            <v>7.7</v>
          </cell>
          <cell r="CI1085">
            <v>0</v>
          </cell>
          <cell r="CJ1085">
            <v>0</v>
          </cell>
          <cell r="CK1085">
            <v>0</v>
          </cell>
          <cell r="CL1085">
            <v>0</v>
          </cell>
          <cell r="CM1085">
            <v>0</v>
          </cell>
          <cell r="CN1085">
            <v>0</v>
          </cell>
          <cell r="CO1085">
            <v>0</v>
          </cell>
          <cell r="CP1085">
            <v>0</v>
          </cell>
          <cell r="CQ1085">
            <v>0</v>
          </cell>
          <cell r="CR1085">
            <v>0</v>
          </cell>
          <cell r="CS1085">
            <v>0</v>
          </cell>
          <cell r="CT1085">
            <v>0</v>
          </cell>
          <cell r="CU1085">
            <v>0</v>
          </cell>
          <cell r="CV1085">
            <v>0</v>
          </cell>
          <cell r="CW1085">
            <v>0</v>
          </cell>
          <cell r="CX1085">
            <v>0</v>
          </cell>
          <cell r="CY1085">
            <v>0</v>
          </cell>
          <cell r="CZ1085">
            <v>0</v>
          </cell>
          <cell r="DA1085">
            <v>0</v>
          </cell>
          <cell r="DB1085">
            <v>0</v>
          </cell>
          <cell r="DC1085">
            <v>0</v>
          </cell>
          <cell r="DD1085">
            <v>0</v>
          </cell>
          <cell r="DE1085">
            <v>0</v>
          </cell>
          <cell r="DF1085">
            <v>0</v>
          </cell>
          <cell r="DG1085">
            <v>0</v>
          </cell>
          <cell r="DH1085">
            <v>0</v>
          </cell>
          <cell r="DI1085">
            <v>0</v>
          </cell>
          <cell r="DJ1085">
            <v>0</v>
          </cell>
          <cell r="DK1085">
            <v>0</v>
          </cell>
          <cell r="DL1085">
            <v>0</v>
          </cell>
          <cell r="DM1085">
            <v>0</v>
          </cell>
          <cell r="DN1085">
            <v>0</v>
          </cell>
          <cell r="DO1085">
            <v>0</v>
          </cell>
          <cell r="DP1085">
            <v>0</v>
          </cell>
          <cell r="DQ1085">
            <v>0</v>
          </cell>
          <cell r="DR1085">
            <v>0</v>
          </cell>
          <cell r="DS1085">
            <v>0</v>
          </cell>
          <cell r="DT1085">
            <v>0</v>
          </cell>
          <cell r="DU1085">
            <v>0</v>
          </cell>
          <cell r="DV1085">
            <v>0</v>
          </cell>
          <cell r="DW1085">
            <v>0</v>
          </cell>
          <cell r="DX1085">
            <v>0</v>
          </cell>
          <cell r="DY1085">
            <v>0</v>
          </cell>
          <cell r="DZ1085">
            <v>0</v>
          </cell>
          <cell r="EA1085">
            <v>0</v>
          </cell>
          <cell r="EB1085">
            <v>0</v>
          </cell>
          <cell r="EC1085">
            <v>0</v>
          </cell>
          <cell r="ED1085">
            <v>0</v>
          </cell>
          <cell r="EE1085">
            <v>0</v>
          </cell>
        </row>
        <row r="1086">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0</v>
          </cell>
          <cell r="CL1086">
            <v>0</v>
          </cell>
          <cell r="CM1086">
            <v>0</v>
          </cell>
          <cell r="CN1086">
            <v>0</v>
          </cell>
          <cell r="CO1086">
            <v>0</v>
          </cell>
          <cell r="CP1086">
            <v>0</v>
          </cell>
          <cell r="CQ1086">
            <v>0</v>
          </cell>
          <cell r="CR1086">
            <v>0</v>
          </cell>
          <cell r="CS1086">
            <v>0</v>
          </cell>
          <cell r="CT1086">
            <v>0</v>
          </cell>
          <cell r="CU1086">
            <v>0</v>
          </cell>
          <cell r="CV1086">
            <v>0</v>
          </cell>
          <cell r="CW1086">
            <v>0</v>
          </cell>
          <cell r="CX1086">
            <v>0</v>
          </cell>
          <cell r="CY1086">
            <v>0</v>
          </cell>
          <cell r="CZ1086">
            <v>0</v>
          </cell>
          <cell r="DA1086">
            <v>0</v>
          </cell>
          <cell r="DB1086">
            <v>0</v>
          </cell>
          <cell r="DC1086">
            <v>0</v>
          </cell>
          <cell r="DD1086">
            <v>0</v>
          </cell>
          <cell r="DE1086">
            <v>0</v>
          </cell>
          <cell r="DF1086">
            <v>0</v>
          </cell>
          <cell r="DG1086">
            <v>0</v>
          </cell>
          <cell r="DH1086">
            <v>0</v>
          </cell>
          <cell r="DI1086">
            <v>0</v>
          </cell>
          <cell r="DJ1086">
            <v>0</v>
          </cell>
          <cell r="DK1086">
            <v>0</v>
          </cell>
          <cell r="DL1086">
            <v>0</v>
          </cell>
          <cell r="DM1086">
            <v>0</v>
          </cell>
          <cell r="DN1086">
            <v>0</v>
          </cell>
          <cell r="DO1086">
            <v>0</v>
          </cell>
          <cell r="DP1086">
            <v>0</v>
          </cell>
          <cell r="DQ1086">
            <v>0</v>
          </cell>
          <cell r="DR1086">
            <v>0</v>
          </cell>
          <cell r="DS1086">
            <v>0</v>
          </cell>
          <cell r="DT1086">
            <v>0</v>
          </cell>
          <cell r="DU1086">
            <v>0</v>
          </cell>
          <cell r="DV1086">
            <v>0</v>
          </cell>
          <cell r="DW1086">
            <v>0</v>
          </cell>
          <cell r="DX1086">
            <v>0</v>
          </cell>
          <cell r="DY1086">
            <v>0</v>
          </cell>
          <cell r="DZ1086">
            <v>0</v>
          </cell>
          <cell r="EA1086">
            <v>0</v>
          </cell>
          <cell r="EB1086">
            <v>0</v>
          </cell>
          <cell r="EC1086">
            <v>0</v>
          </cell>
          <cell r="ED1086">
            <v>0</v>
          </cell>
          <cell r="EE1086">
            <v>0</v>
          </cell>
        </row>
        <row r="1087">
          <cell r="F1087">
            <v>9.83</v>
          </cell>
          <cell r="G1087">
            <v>6.03</v>
          </cell>
          <cell r="H1087">
            <v>7.31</v>
          </cell>
          <cell r="I1087">
            <v>-5.72</v>
          </cell>
          <cell r="J1087">
            <v>6.59</v>
          </cell>
          <cell r="K1087">
            <v>1.7</v>
          </cell>
          <cell r="L1087">
            <v>-34.090000000000003</v>
          </cell>
          <cell r="M1087">
            <v>-47.01</v>
          </cell>
          <cell r="N1087">
            <v>-11.29</v>
          </cell>
          <cell r="O1087">
            <v>3.32</v>
          </cell>
          <cell r="P1087">
            <v>16.98</v>
          </cell>
          <cell r="Q1087">
            <v>2.5</v>
          </cell>
          <cell r="R1087">
            <v>-3.79</v>
          </cell>
          <cell r="S1087">
            <v>1.58</v>
          </cell>
          <cell r="T1087">
            <v>2.93</v>
          </cell>
          <cell r="U1087">
            <v>-1.54</v>
          </cell>
          <cell r="V1087">
            <v>16.36</v>
          </cell>
          <cell r="W1087">
            <v>5.18</v>
          </cell>
          <cell r="X1087">
            <v>5.35</v>
          </cell>
          <cell r="Y1087">
            <v>-24.05</v>
          </cell>
          <cell r="Z1087">
            <v>-21.87</v>
          </cell>
          <cell r="AA1087">
            <v>-26.51</v>
          </cell>
          <cell r="AB1087">
            <v>-6.61</v>
          </cell>
          <cell r="AC1087">
            <v>11.71</v>
          </cell>
          <cell r="AD1087">
            <v>33.68</v>
          </cell>
          <cell r="AE1087">
            <v>25.34</v>
          </cell>
          <cell r="AF1087">
            <v>18.2</v>
          </cell>
          <cell r="AG1087">
            <v>5.83</v>
          </cell>
          <cell r="AH1087">
            <v>2.56</v>
          </cell>
          <cell r="AI1087">
            <v>12.25</v>
          </cell>
          <cell r="AJ1087">
            <v>4.25</v>
          </cell>
          <cell r="AK1087">
            <v>-6.03</v>
          </cell>
          <cell r="AL1087">
            <v>0</v>
          </cell>
          <cell r="AM1087">
            <v>-30.79</v>
          </cell>
          <cell r="AN1087">
            <v>15.24</v>
          </cell>
          <cell r="AO1087">
            <v>3.6</v>
          </cell>
          <cell r="AP1087">
            <v>4.4000000000000004</v>
          </cell>
          <cell r="AQ1087">
            <v>-4.17</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cell r="BZ1087">
            <v>0</v>
          </cell>
          <cell r="CA1087">
            <v>0</v>
          </cell>
          <cell r="CB1087">
            <v>0</v>
          </cell>
          <cell r="CC1087">
            <v>0</v>
          </cell>
          <cell r="CD1087">
            <v>0</v>
          </cell>
          <cell r="CE1087">
            <v>0</v>
          </cell>
          <cell r="CF1087">
            <v>0</v>
          </cell>
          <cell r="CG1087">
            <v>0</v>
          </cell>
          <cell r="CH1087">
            <v>0</v>
          </cell>
          <cell r="CI1087">
            <v>0</v>
          </cell>
          <cell r="CJ1087">
            <v>0</v>
          </cell>
          <cell r="CK1087">
            <v>0</v>
          </cell>
          <cell r="CL1087">
            <v>0</v>
          </cell>
          <cell r="CM1087">
            <v>0</v>
          </cell>
          <cell r="CN1087">
            <v>0</v>
          </cell>
          <cell r="CO1087">
            <v>0</v>
          </cell>
          <cell r="CP1087">
            <v>0</v>
          </cell>
          <cell r="CQ1087">
            <v>0</v>
          </cell>
          <cell r="CR1087">
            <v>0</v>
          </cell>
          <cell r="CS1087">
            <v>0</v>
          </cell>
          <cell r="CT1087">
            <v>0</v>
          </cell>
          <cell r="CU1087">
            <v>0</v>
          </cell>
          <cell r="CV1087">
            <v>0</v>
          </cell>
          <cell r="CW1087">
            <v>0</v>
          </cell>
          <cell r="CX1087">
            <v>0</v>
          </cell>
          <cell r="CY1087">
            <v>0</v>
          </cell>
          <cell r="CZ1087">
            <v>0</v>
          </cell>
          <cell r="DA1087">
            <v>0</v>
          </cell>
          <cell r="DB1087">
            <v>0</v>
          </cell>
          <cell r="DC1087">
            <v>0</v>
          </cell>
          <cell r="DD1087">
            <v>0</v>
          </cell>
          <cell r="DE1087">
            <v>0</v>
          </cell>
          <cell r="DF1087">
            <v>0</v>
          </cell>
          <cell r="DG1087">
            <v>0</v>
          </cell>
          <cell r="DH1087">
            <v>0</v>
          </cell>
          <cell r="DI1087">
            <v>0</v>
          </cell>
          <cell r="DJ1087">
            <v>0</v>
          </cell>
          <cell r="DK1087">
            <v>0</v>
          </cell>
          <cell r="DL1087">
            <v>0</v>
          </cell>
          <cell r="DM1087">
            <v>0</v>
          </cell>
          <cell r="DN1087">
            <v>0</v>
          </cell>
          <cell r="DO1087">
            <v>0</v>
          </cell>
          <cell r="DP1087">
            <v>0</v>
          </cell>
          <cell r="DQ1087">
            <v>0</v>
          </cell>
          <cell r="DR1087">
            <v>0</v>
          </cell>
          <cell r="DS1087">
            <v>0</v>
          </cell>
          <cell r="DT1087">
            <v>0</v>
          </cell>
          <cell r="DU1087">
            <v>0</v>
          </cell>
          <cell r="DV1087">
            <v>0</v>
          </cell>
          <cell r="DW1087">
            <v>0</v>
          </cell>
          <cell r="DX1087">
            <v>0</v>
          </cell>
          <cell r="DY1087">
            <v>0</v>
          </cell>
          <cell r="DZ1087">
            <v>0</v>
          </cell>
          <cell r="EA1087">
            <v>0</v>
          </cell>
          <cell r="EB1087">
            <v>0</v>
          </cell>
          <cell r="EC1087">
            <v>0</v>
          </cell>
          <cell r="ED1087">
            <v>0</v>
          </cell>
          <cell r="EE1087">
            <v>0</v>
          </cell>
        </row>
        <row r="1088">
          <cell r="F1088">
            <v>92.7</v>
          </cell>
          <cell r="G1088">
            <v>328.48</v>
          </cell>
          <cell r="H1088">
            <v>303.22000000000003</v>
          </cell>
          <cell r="I1088">
            <v>157.02000000000001</v>
          </cell>
          <cell r="J1088">
            <v>-0.97</v>
          </cell>
          <cell r="K1088">
            <v>-239.04</v>
          </cell>
          <cell r="L1088">
            <v>0</v>
          </cell>
          <cell r="M1088">
            <v>0</v>
          </cell>
          <cell r="N1088">
            <v>176.7</v>
          </cell>
          <cell r="O1088">
            <v>-31.97</v>
          </cell>
          <cell r="P1088">
            <v>99.3</v>
          </cell>
          <cell r="Q1088">
            <v>-38.270000000000003</v>
          </cell>
          <cell r="R1088">
            <v>639.53</v>
          </cell>
          <cell r="S1088">
            <v>90.67</v>
          </cell>
          <cell r="T1088">
            <v>117</v>
          </cell>
          <cell r="U1088">
            <v>255.09</v>
          </cell>
          <cell r="V1088">
            <v>23.45</v>
          </cell>
          <cell r="W1088">
            <v>24.22</v>
          </cell>
          <cell r="X1088">
            <v>-38.39</v>
          </cell>
          <cell r="Y1088">
            <v>-5.82</v>
          </cell>
          <cell r="Z1088">
            <v>0</v>
          </cell>
          <cell r="AA1088">
            <v>22.15</v>
          </cell>
          <cell r="AB1088">
            <v>-7.62</v>
          </cell>
          <cell r="AC1088">
            <v>62.88</v>
          </cell>
          <cell r="AD1088">
            <v>95.9</v>
          </cell>
          <cell r="AE1088">
            <v>599.62</v>
          </cell>
          <cell r="AF1088">
            <v>34.299999999999997</v>
          </cell>
          <cell r="AG1088">
            <v>65.900000000000006</v>
          </cell>
          <cell r="AH1088">
            <v>149.82</v>
          </cell>
          <cell r="AI1088">
            <v>132.72999999999999</v>
          </cell>
          <cell r="AJ1088">
            <v>40.35</v>
          </cell>
          <cell r="AK1088">
            <v>11.78</v>
          </cell>
          <cell r="AL1088">
            <v>-7.69</v>
          </cell>
          <cell r="AM1088">
            <v>0</v>
          </cell>
          <cell r="AN1088">
            <v>67.89</v>
          </cell>
          <cell r="AO1088">
            <v>8.52</v>
          </cell>
          <cell r="AP1088">
            <v>21.95</v>
          </cell>
          <cell r="AQ1088">
            <v>74.08</v>
          </cell>
          <cell r="AR1088">
            <v>585.02</v>
          </cell>
          <cell r="AS1088">
            <v>73.84</v>
          </cell>
          <cell r="AT1088">
            <v>30.95</v>
          </cell>
          <cell r="AU1088">
            <v>88.77</v>
          </cell>
          <cell r="AV1088">
            <v>100.92</v>
          </cell>
          <cell r="AW1088">
            <v>26.5</v>
          </cell>
          <cell r="AX1088">
            <v>20.95</v>
          </cell>
          <cell r="AY1088">
            <v>3.49</v>
          </cell>
          <cell r="AZ1088">
            <v>0</v>
          </cell>
          <cell r="BA1088">
            <v>84.95</v>
          </cell>
          <cell r="BB1088">
            <v>133.63999999999999</v>
          </cell>
          <cell r="BC1088">
            <v>11.54</v>
          </cell>
          <cell r="BD1088">
            <v>9.4600000000000009</v>
          </cell>
          <cell r="BE1088">
            <v>-1016.34</v>
          </cell>
          <cell r="BF1088">
            <v>76.63</v>
          </cell>
          <cell r="BG1088">
            <v>11.32</v>
          </cell>
          <cell r="BH1088">
            <v>80.040000000000006</v>
          </cell>
          <cell r="BI1088">
            <v>67.14</v>
          </cell>
          <cell r="BJ1088">
            <v>75.150000000000006</v>
          </cell>
          <cell r="BK1088">
            <v>16.170000000000002</v>
          </cell>
          <cell r="BL1088">
            <v>0</v>
          </cell>
          <cell r="BM1088">
            <v>0</v>
          </cell>
          <cell r="BN1088">
            <v>64.44</v>
          </cell>
          <cell r="BO1088">
            <v>53.38</v>
          </cell>
          <cell r="BP1088">
            <v>14.83</v>
          </cell>
          <cell r="BQ1088">
            <v>-1475.45</v>
          </cell>
          <cell r="BR1088">
            <v>617.32000000000005</v>
          </cell>
          <cell r="BS1088">
            <v>-2.88</v>
          </cell>
          <cell r="BT1088">
            <v>38</v>
          </cell>
          <cell r="BU1088">
            <v>102.46</v>
          </cell>
          <cell r="BV1088">
            <v>191.11</v>
          </cell>
          <cell r="BW1088">
            <v>26.92</v>
          </cell>
          <cell r="BX1088">
            <v>80.8</v>
          </cell>
          <cell r="BY1088">
            <v>59.84</v>
          </cell>
          <cell r="BZ1088">
            <v>0</v>
          </cell>
          <cell r="CA1088">
            <v>70.989999999999995</v>
          </cell>
          <cell r="CB1088">
            <v>-1.42</v>
          </cell>
          <cell r="CC1088">
            <v>35.07</v>
          </cell>
          <cell r="CD1088">
            <v>16.440000000000001</v>
          </cell>
          <cell r="CE1088">
            <v>430.03</v>
          </cell>
          <cell r="CF1088">
            <v>0</v>
          </cell>
          <cell r="CG1088">
            <v>52.84</v>
          </cell>
          <cell r="CH1088">
            <v>113.41</v>
          </cell>
          <cell r="CI1088">
            <v>72.03</v>
          </cell>
          <cell r="CJ1088">
            <v>32.44</v>
          </cell>
          <cell r="CK1088">
            <v>75.41</v>
          </cell>
          <cell r="CL1088">
            <v>0</v>
          </cell>
          <cell r="CM1088">
            <v>0</v>
          </cell>
          <cell r="CN1088">
            <v>70.31</v>
          </cell>
          <cell r="CO1088">
            <v>-0.12</v>
          </cell>
          <cell r="CP1088">
            <v>19.36</v>
          </cell>
          <cell r="CQ1088">
            <v>-5.64</v>
          </cell>
          <cell r="CR1088">
            <v>376.78</v>
          </cell>
          <cell r="CS1088">
            <v>0</v>
          </cell>
          <cell r="CT1088">
            <v>8.5399999999999991</v>
          </cell>
          <cell r="CU1088">
            <v>66.88</v>
          </cell>
          <cell r="CV1088">
            <v>84.93</v>
          </cell>
          <cell r="CW1088">
            <v>50.61</v>
          </cell>
          <cell r="CX1088">
            <v>10.029999999999999</v>
          </cell>
          <cell r="CY1088">
            <v>0</v>
          </cell>
          <cell r="CZ1088">
            <v>0</v>
          </cell>
          <cell r="DA1088">
            <v>76.34</v>
          </cell>
          <cell r="DB1088">
            <v>15.95</v>
          </cell>
          <cell r="DC1088">
            <v>55.02</v>
          </cell>
          <cell r="DD1088">
            <v>8.4700000000000006</v>
          </cell>
          <cell r="DE1088">
            <v>801.59</v>
          </cell>
          <cell r="DF1088">
            <v>0.42</v>
          </cell>
          <cell r="DG1088">
            <v>165.03</v>
          </cell>
          <cell r="DH1088">
            <v>147.1</v>
          </cell>
          <cell r="DI1088">
            <v>203.29</v>
          </cell>
          <cell r="DJ1088">
            <v>75.44</v>
          </cell>
          <cell r="DK1088">
            <v>50.57</v>
          </cell>
          <cell r="DL1088">
            <v>27.62</v>
          </cell>
          <cell r="DM1088">
            <v>10.78</v>
          </cell>
          <cell r="DN1088">
            <v>28.55</v>
          </cell>
          <cell r="DO1088">
            <v>17.190000000000001</v>
          </cell>
          <cell r="DP1088">
            <v>25.59</v>
          </cell>
          <cell r="DQ1088">
            <v>50.02</v>
          </cell>
          <cell r="DR1088">
            <v>2.94</v>
          </cell>
          <cell r="DS1088">
            <v>0</v>
          </cell>
          <cell r="DT1088">
            <v>0</v>
          </cell>
          <cell r="DU1088">
            <v>0.25</v>
          </cell>
          <cell r="DV1088">
            <v>2.41</v>
          </cell>
          <cell r="DW1088">
            <v>0.31</v>
          </cell>
          <cell r="DX1088">
            <v>0</v>
          </cell>
          <cell r="DY1088">
            <v>0</v>
          </cell>
          <cell r="DZ1088">
            <v>0</v>
          </cell>
          <cell r="EA1088">
            <v>0</v>
          </cell>
          <cell r="EB1088">
            <v>-0.03</v>
          </cell>
          <cell r="EC1088">
            <v>0</v>
          </cell>
          <cell r="ED1088">
            <v>0</v>
          </cell>
          <cell r="EE1088">
            <v>0</v>
          </cell>
        </row>
        <row r="1089">
          <cell r="F1089">
            <v>-24.66</v>
          </cell>
          <cell r="G1089">
            <v>47.8</v>
          </cell>
          <cell r="H1089">
            <v>88.55</v>
          </cell>
          <cell r="I1089">
            <v>13.47</v>
          </cell>
          <cell r="J1089">
            <v>15.63</v>
          </cell>
          <cell r="K1089">
            <v>0</v>
          </cell>
          <cell r="L1089">
            <v>0</v>
          </cell>
          <cell r="M1089">
            <v>0</v>
          </cell>
          <cell r="N1089">
            <v>0</v>
          </cell>
          <cell r="O1089">
            <v>0</v>
          </cell>
          <cell r="P1089">
            <v>2.54</v>
          </cell>
          <cell r="Q1089">
            <v>3.83</v>
          </cell>
          <cell r="R1089">
            <v>-0.18</v>
          </cell>
          <cell r="S1089">
            <v>-31.65</v>
          </cell>
          <cell r="T1089">
            <v>0</v>
          </cell>
          <cell r="U1089">
            <v>-0.84</v>
          </cell>
          <cell r="V1089">
            <v>5.87</v>
          </cell>
          <cell r="W1089">
            <v>12.54</v>
          </cell>
          <cell r="X1089">
            <v>0</v>
          </cell>
          <cell r="Y1089">
            <v>0</v>
          </cell>
          <cell r="Z1089">
            <v>0</v>
          </cell>
          <cell r="AA1089">
            <v>0</v>
          </cell>
          <cell r="AB1089">
            <v>0</v>
          </cell>
          <cell r="AC1089">
            <v>13.9</v>
          </cell>
          <cell r="AD1089">
            <v>0</v>
          </cell>
          <cell r="AE1089">
            <v>327.75</v>
          </cell>
          <cell r="AF1089">
            <v>10.15</v>
          </cell>
          <cell r="AG1089">
            <v>1.48</v>
          </cell>
          <cell r="AH1089">
            <v>128.47999999999999</v>
          </cell>
          <cell r="AI1089">
            <v>77.55</v>
          </cell>
          <cell r="AJ1089">
            <v>44.21</v>
          </cell>
          <cell r="AK1089">
            <v>3.77</v>
          </cell>
          <cell r="AL1089">
            <v>0</v>
          </cell>
          <cell r="AM1089">
            <v>0</v>
          </cell>
          <cell r="AN1089">
            <v>43.8</v>
          </cell>
          <cell r="AO1089">
            <v>0.03</v>
          </cell>
          <cell r="AP1089">
            <v>0.39</v>
          </cell>
          <cell r="AQ1089">
            <v>17.899999999999999</v>
          </cell>
          <cell r="AR1089">
            <v>287.41000000000003</v>
          </cell>
          <cell r="AS1089">
            <v>19.3</v>
          </cell>
          <cell r="AT1089">
            <v>0.02</v>
          </cell>
          <cell r="AU1089">
            <v>89.96</v>
          </cell>
          <cell r="AV1089">
            <v>98.91</v>
          </cell>
          <cell r="AW1089">
            <v>29.1</v>
          </cell>
          <cell r="AX1089">
            <v>7.92</v>
          </cell>
          <cell r="AY1089">
            <v>0</v>
          </cell>
          <cell r="AZ1089">
            <v>0</v>
          </cell>
          <cell r="BA1089">
            <v>25.52</v>
          </cell>
          <cell r="BB1089">
            <v>16.739999999999998</v>
          </cell>
          <cell r="BC1089">
            <v>0</v>
          </cell>
          <cell r="BD1089">
            <v>-7.0000000000000007E-2</v>
          </cell>
          <cell r="BE1089">
            <v>272.3</v>
          </cell>
          <cell r="BF1089">
            <v>7.28</v>
          </cell>
          <cell r="BG1089">
            <v>0</v>
          </cell>
          <cell r="BH1089">
            <v>108.61</v>
          </cell>
          <cell r="BI1089">
            <v>175.63</v>
          </cell>
          <cell r="BJ1089">
            <v>47.37</v>
          </cell>
          <cell r="BK1089">
            <v>16.88</v>
          </cell>
          <cell r="BL1089">
            <v>0</v>
          </cell>
          <cell r="BM1089">
            <v>0</v>
          </cell>
          <cell r="BN1089">
            <v>10.69</v>
          </cell>
          <cell r="BO1089">
            <v>16.36</v>
          </cell>
          <cell r="BP1089">
            <v>48.51</v>
          </cell>
          <cell r="BQ1089">
            <v>-159.03</v>
          </cell>
          <cell r="BR1089">
            <v>277.26</v>
          </cell>
          <cell r="BS1089">
            <v>3.97</v>
          </cell>
          <cell r="BT1089">
            <v>14.99</v>
          </cell>
          <cell r="BU1089">
            <v>87.38</v>
          </cell>
          <cell r="BV1089">
            <v>74.13</v>
          </cell>
          <cell r="BW1089">
            <v>-9.73</v>
          </cell>
          <cell r="BX1089">
            <v>21.01</v>
          </cell>
          <cell r="BY1089">
            <v>22.98</v>
          </cell>
          <cell r="BZ1089">
            <v>0</v>
          </cell>
          <cell r="CA1089">
            <v>31.43</v>
          </cell>
          <cell r="CB1089">
            <v>0</v>
          </cell>
          <cell r="CC1089">
            <v>31.11</v>
          </cell>
          <cell r="CD1089">
            <v>0</v>
          </cell>
          <cell r="CE1089">
            <v>130.13999999999999</v>
          </cell>
          <cell r="CF1089">
            <v>0</v>
          </cell>
          <cell r="CG1089">
            <v>20.76</v>
          </cell>
          <cell r="CH1089">
            <v>33.86</v>
          </cell>
          <cell r="CI1089">
            <v>21.03</v>
          </cell>
          <cell r="CJ1089">
            <v>-0.21</v>
          </cell>
          <cell r="CK1089">
            <v>0</v>
          </cell>
          <cell r="CL1089">
            <v>0</v>
          </cell>
          <cell r="CM1089">
            <v>0</v>
          </cell>
          <cell r="CN1089">
            <v>8.3000000000000007</v>
          </cell>
          <cell r="CO1089">
            <v>0</v>
          </cell>
          <cell r="CP1089">
            <v>46.4</v>
          </cell>
          <cell r="CQ1089">
            <v>0</v>
          </cell>
          <cell r="CR1089">
            <v>254.23</v>
          </cell>
          <cell r="CS1089">
            <v>0</v>
          </cell>
          <cell r="CT1089">
            <v>0</v>
          </cell>
          <cell r="CU1089">
            <v>52.66</v>
          </cell>
          <cell r="CV1089">
            <v>106.12</v>
          </cell>
          <cell r="CW1089">
            <v>21.14</v>
          </cell>
          <cell r="CX1089">
            <v>1.49</v>
          </cell>
          <cell r="CY1089">
            <v>0</v>
          </cell>
          <cell r="CZ1089">
            <v>0</v>
          </cell>
          <cell r="DA1089">
            <v>20.73</v>
          </cell>
          <cell r="DB1089">
            <v>0</v>
          </cell>
          <cell r="DC1089">
            <v>32.979999999999997</v>
          </cell>
          <cell r="DD1089">
            <v>19.12</v>
          </cell>
          <cell r="DE1089">
            <v>556.36</v>
          </cell>
          <cell r="DF1089">
            <v>-8.7100000000000009</v>
          </cell>
          <cell r="DG1089">
            <v>84</v>
          </cell>
          <cell r="DH1089">
            <v>148.97999999999999</v>
          </cell>
          <cell r="DI1089">
            <v>158.4</v>
          </cell>
          <cell r="DJ1089">
            <v>63.48</v>
          </cell>
          <cell r="DK1089">
            <v>19.100000000000001</v>
          </cell>
          <cell r="DL1089">
            <v>0</v>
          </cell>
          <cell r="DM1089">
            <v>30.46</v>
          </cell>
          <cell r="DN1089">
            <v>0</v>
          </cell>
          <cell r="DO1089">
            <v>41</v>
          </cell>
          <cell r="DP1089">
            <v>9.19</v>
          </cell>
          <cell r="DQ1089">
            <v>10.45</v>
          </cell>
          <cell r="DR1089">
            <v>0</v>
          </cell>
          <cell r="DS1089">
            <v>0</v>
          </cell>
          <cell r="DT1089">
            <v>0</v>
          </cell>
          <cell r="DU1089">
            <v>0</v>
          </cell>
          <cell r="DV1089">
            <v>0</v>
          </cell>
          <cell r="DW1089">
            <v>0</v>
          </cell>
          <cell r="DX1089">
            <v>0</v>
          </cell>
          <cell r="DY1089">
            <v>0</v>
          </cell>
          <cell r="DZ1089">
            <v>0</v>
          </cell>
          <cell r="EA1089">
            <v>0</v>
          </cell>
          <cell r="EB1089">
            <v>0</v>
          </cell>
          <cell r="EC1089">
            <v>0</v>
          </cell>
          <cell r="ED1089">
            <v>0</v>
          </cell>
          <cell r="EE1089">
            <v>0</v>
          </cell>
        </row>
        <row r="1090">
          <cell r="F1090">
            <v>1073.3499999999999</v>
          </cell>
          <cell r="G1090">
            <v>143.03</v>
          </cell>
          <cell r="H1090">
            <v>383.41</v>
          </cell>
          <cell r="I1090">
            <v>222.83</v>
          </cell>
          <cell r="J1090">
            <v>279.01</v>
          </cell>
          <cell r="K1090">
            <v>346.95</v>
          </cell>
          <cell r="L1090">
            <v>-85.78</v>
          </cell>
          <cell r="M1090">
            <v>-551.69000000000005</v>
          </cell>
          <cell r="N1090">
            <v>-154.43</v>
          </cell>
          <cell r="O1090">
            <v>253.92</v>
          </cell>
          <cell r="P1090">
            <v>617.15</v>
          </cell>
          <cell r="Q1090">
            <v>477.79</v>
          </cell>
          <cell r="R1090">
            <v>2147.36</v>
          </cell>
          <cell r="S1090">
            <v>481.89</v>
          </cell>
          <cell r="T1090">
            <v>438.83</v>
          </cell>
          <cell r="U1090">
            <v>356.82</v>
          </cell>
          <cell r="V1090">
            <v>208.28</v>
          </cell>
          <cell r="W1090">
            <v>84.15</v>
          </cell>
          <cell r="X1090">
            <v>67.12</v>
          </cell>
          <cell r="Y1090">
            <v>-138.88</v>
          </cell>
          <cell r="Z1090">
            <v>-256.06</v>
          </cell>
          <cell r="AA1090">
            <v>-7.79</v>
          </cell>
          <cell r="AB1090">
            <v>135.9</v>
          </cell>
          <cell r="AC1090">
            <v>302.44</v>
          </cell>
          <cell r="AD1090">
            <v>474.67</v>
          </cell>
          <cell r="AE1090">
            <v>2758.84</v>
          </cell>
          <cell r="AF1090">
            <v>816.3</v>
          </cell>
          <cell r="AG1090">
            <v>476</v>
          </cell>
          <cell r="AH1090">
            <v>415.64</v>
          </cell>
          <cell r="AI1090">
            <v>337.4</v>
          </cell>
          <cell r="AJ1090">
            <v>70.52</v>
          </cell>
          <cell r="AK1090">
            <v>24.09</v>
          </cell>
          <cell r="AL1090">
            <v>-136.13999999999999</v>
          </cell>
          <cell r="AM1090">
            <v>-244.74</v>
          </cell>
          <cell r="AN1090">
            <v>-57.5</v>
          </cell>
          <cell r="AO1090">
            <v>273.55</v>
          </cell>
          <cell r="AP1090">
            <v>310.52999999999997</v>
          </cell>
          <cell r="AQ1090">
            <v>473.18</v>
          </cell>
          <cell r="AR1090">
            <v>2549.7800000000002</v>
          </cell>
          <cell r="AS1090">
            <v>618.07000000000005</v>
          </cell>
          <cell r="AT1090">
            <v>479.56</v>
          </cell>
          <cell r="AU1090">
            <v>405.95</v>
          </cell>
          <cell r="AV1090">
            <v>262.45</v>
          </cell>
          <cell r="AW1090">
            <v>40.1</v>
          </cell>
          <cell r="AX1090">
            <v>49.75</v>
          </cell>
          <cell r="AY1090">
            <v>-121.39</v>
          </cell>
          <cell r="AZ1090">
            <v>-290.01</v>
          </cell>
          <cell r="BA1090">
            <v>13.49</v>
          </cell>
          <cell r="BB1090">
            <v>147.72</v>
          </cell>
          <cell r="BC1090">
            <v>413.99</v>
          </cell>
          <cell r="BD1090">
            <v>530.09</v>
          </cell>
          <cell r="BE1090">
            <v>2770.92</v>
          </cell>
          <cell r="BF1090">
            <v>586.77</v>
          </cell>
          <cell r="BG1090">
            <v>636.11</v>
          </cell>
          <cell r="BH1090">
            <v>318.17</v>
          </cell>
          <cell r="BI1090">
            <v>402.23</v>
          </cell>
          <cell r="BJ1090">
            <v>-57.14</v>
          </cell>
          <cell r="BK1090">
            <v>-95.61</v>
          </cell>
          <cell r="BL1090">
            <v>-56.65</v>
          </cell>
          <cell r="BM1090">
            <v>-229.29</v>
          </cell>
          <cell r="BN1090">
            <v>91.58</v>
          </cell>
          <cell r="BO1090">
            <v>290.57</v>
          </cell>
          <cell r="BP1090">
            <v>431.8</v>
          </cell>
          <cell r="BQ1090">
            <v>452.4</v>
          </cell>
          <cell r="BR1090">
            <v>345.71</v>
          </cell>
          <cell r="BS1090">
            <v>107.92</v>
          </cell>
          <cell r="BT1090">
            <v>112.9</v>
          </cell>
          <cell r="BU1090">
            <v>181.95</v>
          </cell>
          <cell r="BV1090">
            <v>216.33</v>
          </cell>
          <cell r="BW1090">
            <v>-37.22</v>
          </cell>
          <cell r="BX1090">
            <v>-23.53</v>
          </cell>
          <cell r="BY1090">
            <v>-75.98</v>
          </cell>
          <cell r="BZ1090">
            <v>-130.72</v>
          </cell>
          <cell r="CA1090">
            <v>17.12</v>
          </cell>
          <cell r="CB1090">
            <v>21.6</v>
          </cell>
          <cell r="CC1090">
            <v>50.47</v>
          </cell>
          <cell r="CD1090">
            <v>-95.14</v>
          </cell>
          <cell r="CE1090">
            <v>-46.16</v>
          </cell>
          <cell r="CF1090">
            <v>-28.55</v>
          </cell>
          <cell r="CG1090">
            <v>59.72</v>
          </cell>
          <cell r="CH1090">
            <v>184.28</v>
          </cell>
          <cell r="CI1090">
            <v>210.51</v>
          </cell>
          <cell r="CJ1090">
            <v>-3.1</v>
          </cell>
          <cell r="CK1090">
            <v>9.51</v>
          </cell>
          <cell r="CL1090">
            <v>-87.62</v>
          </cell>
          <cell r="CM1090">
            <v>-141.1</v>
          </cell>
          <cell r="CN1090">
            <v>-127.69</v>
          </cell>
          <cell r="CO1090">
            <v>33.72</v>
          </cell>
          <cell r="CP1090">
            <v>-21.46</v>
          </cell>
          <cell r="CQ1090">
            <v>-134.38999999999999</v>
          </cell>
          <cell r="CR1090">
            <v>348.07</v>
          </cell>
          <cell r="CS1090">
            <v>-22.89</v>
          </cell>
          <cell r="CT1090">
            <v>45.02</v>
          </cell>
          <cell r="CU1090">
            <v>187.08</v>
          </cell>
          <cell r="CV1090">
            <v>257.3</v>
          </cell>
          <cell r="CW1090">
            <v>4.88</v>
          </cell>
          <cell r="CX1090">
            <v>-67.8</v>
          </cell>
          <cell r="CY1090">
            <v>-20.86</v>
          </cell>
          <cell r="CZ1090">
            <v>-28.98</v>
          </cell>
          <cell r="DA1090">
            <v>-27.36</v>
          </cell>
          <cell r="DB1090">
            <v>40.69</v>
          </cell>
          <cell r="DC1090">
            <v>74.260000000000005</v>
          </cell>
          <cell r="DD1090">
            <v>-93.27</v>
          </cell>
          <cell r="DE1090">
            <v>455.31</v>
          </cell>
          <cell r="DF1090">
            <v>9.8000000000000007</v>
          </cell>
          <cell r="DG1090">
            <v>118.55</v>
          </cell>
          <cell r="DH1090">
            <v>130.37</v>
          </cell>
          <cell r="DI1090">
            <v>200.05</v>
          </cell>
          <cell r="DJ1090">
            <v>52.93</v>
          </cell>
          <cell r="DK1090">
            <v>50.99</v>
          </cell>
          <cell r="DL1090">
            <v>20.32</v>
          </cell>
          <cell r="DM1090">
            <v>-34.200000000000003</v>
          </cell>
          <cell r="DN1090">
            <v>56.99</v>
          </cell>
          <cell r="DO1090">
            <v>65.75</v>
          </cell>
          <cell r="DP1090">
            <v>-85.37</v>
          </cell>
          <cell r="DQ1090">
            <v>-130.87</v>
          </cell>
          <cell r="DR1090">
            <v>280.11</v>
          </cell>
          <cell r="DS1090">
            <v>0.27</v>
          </cell>
          <cell r="DT1090">
            <v>68.8</v>
          </cell>
          <cell r="DU1090">
            <v>-25.55</v>
          </cell>
          <cell r="DV1090">
            <v>55.94</v>
          </cell>
          <cell r="DW1090">
            <v>1.89</v>
          </cell>
          <cell r="DX1090">
            <v>25.28</v>
          </cell>
          <cell r="DY1090">
            <v>-4.93</v>
          </cell>
          <cell r="DZ1090">
            <v>4.96</v>
          </cell>
          <cell r="EA1090">
            <v>89.68</v>
          </cell>
          <cell r="EB1090">
            <v>28.75</v>
          </cell>
          <cell r="EC1090">
            <v>-0.31</v>
          </cell>
          <cell r="ED1090">
            <v>35.31</v>
          </cell>
          <cell r="EE1090">
            <v>0</v>
          </cell>
        </row>
        <row r="1091">
          <cell r="F1091">
            <v>135.04</v>
          </cell>
          <cell r="G1091">
            <v>127.28</v>
          </cell>
          <cell r="H1091">
            <v>97.71</v>
          </cell>
          <cell r="I1091">
            <v>30.62</v>
          </cell>
          <cell r="J1091">
            <v>8.1300000000000008</v>
          </cell>
          <cell r="K1091">
            <v>8.7200000000000006</v>
          </cell>
          <cell r="L1091">
            <v>-48.06</v>
          </cell>
          <cell r="M1091">
            <v>-77.38</v>
          </cell>
          <cell r="N1091">
            <v>28.75</v>
          </cell>
          <cell r="O1091">
            <v>49.91</v>
          </cell>
          <cell r="P1091">
            <v>104.58</v>
          </cell>
          <cell r="Q1091">
            <v>64.25</v>
          </cell>
          <cell r="R1091">
            <v>735.45</v>
          </cell>
          <cell r="S1091">
            <v>112.65</v>
          </cell>
          <cell r="T1091">
            <v>142.47</v>
          </cell>
          <cell r="U1091">
            <v>116.7</v>
          </cell>
          <cell r="V1091">
            <v>86.63</v>
          </cell>
          <cell r="W1091">
            <v>-26.79</v>
          </cell>
          <cell r="X1091">
            <v>1.1100000000000001</v>
          </cell>
          <cell r="Y1091">
            <v>-29.45</v>
          </cell>
          <cell r="Z1091">
            <v>-7.02</v>
          </cell>
          <cell r="AA1091">
            <v>54.01</v>
          </cell>
          <cell r="AB1091">
            <v>71.87</v>
          </cell>
          <cell r="AC1091">
            <v>123.9</v>
          </cell>
          <cell r="AD1091">
            <v>89.39</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cell r="BZ1091">
            <v>0</v>
          </cell>
          <cell r="CA1091">
            <v>0</v>
          </cell>
          <cell r="CB1091">
            <v>0</v>
          </cell>
          <cell r="CC1091">
            <v>0</v>
          </cell>
          <cell r="CD1091">
            <v>0</v>
          </cell>
          <cell r="CE1091">
            <v>0</v>
          </cell>
          <cell r="CF1091">
            <v>0</v>
          </cell>
          <cell r="CG1091">
            <v>0</v>
          </cell>
          <cell r="CH1091">
            <v>0</v>
          </cell>
          <cell r="CI1091">
            <v>0</v>
          </cell>
          <cell r="CJ1091">
            <v>0</v>
          </cell>
          <cell r="CK1091">
            <v>0</v>
          </cell>
          <cell r="CL1091">
            <v>0</v>
          </cell>
          <cell r="CM1091">
            <v>0</v>
          </cell>
          <cell r="CN1091">
            <v>0</v>
          </cell>
          <cell r="CO1091">
            <v>0</v>
          </cell>
          <cell r="CP1091">
            <v>0</v>
          </cell>
          <cell r="CQ1091">
            <v>0</v>
          </cell>
          <cell r="CR1091">
            <v>0</v>
          </cell>
          <cell r="CS1091">
            <v>0</v>
          </cell>
          <cell r="CT1091">
            <v>0</v>
          </cell>
          <cell r="CU1091">
            <v>0</v>
          </cell>
          <cell r="CV1091">
            <v>0</v>
          </cell>
          <cell r="CW1091">
            <v>0</v>
          </cell>
          <cell r="CX1091">
            <v>0</v>
          </cell>
          <cell r="CY1091">
            <v>0</v>
          </cell>
          <cell r="CZ1091">
            <v>0</v>
          </cell>
          <cell r="DA1091">
            <v>0</v>
          </cell>
          <cell r="DB1091">
            <v>0</v>
          </cell>
          <cell r="DC1091">
            <v>0</v>
          </cell>
          <cell r="DD1091">
            <v>0</v>
          </cell>
          <cell r="DE1091">
            <v>0</v>
          </cell>
          <cell r="DF1091">
            <v>0</v>
          </cell>
          <cell r="DG1091">
            <v>0</v>
          </cell>
          <cell r="DH1091">
            <v>0</v>
          </cell>
          <cell r="DI1091">
            <v>0</v>
          </cell>
          <cell r="DJ1091">
            <v>0</v>
          </cell>
          <cell r="DK1091">
            <v>0</v>
          </cell>
          <cell r="DL1091">
            <v>0</v>
          </cell>
          <cell r="DM1091">
            <v>0</v>
          </cell>
          <cell r="DN1091">
            <v>0</v>
          </cell>
          <cell r="DO1091">
            <v>0</v>
          </cell>
          <cell r="DP1091">
            <v>0</v>
          </cell>
          <cell r="DQ1091">
            <v>0</v>
          </cell>
          <cell r="DR1091">
            <v>0</v>
          </cell>
          <cell r="DS1091">
            <v>0</v>
          </cell>
          <cell r="DT1091">
            <v>0</v>
          </cell>
          <cell r="DU1091">
            <v>0</v>
          </cell>
          <cell r="DV1091">
            <v>0</v>
          </cell>
          <cell r="DW1091">
            <v>0</v>
          </cell>
          <cell r="DX1091">
            <v>0</v>
          </cell>
          <cell r="DY1091">
            <v>0</v>
          </cell>
          <cell r="DZ1091">
            <v>0</v>
          </cell>
          <cell r="EA1091">
            <v>0</v>
          </cell>
          <cell r="EB1091">
            <v>0</v>
          </cell>
          <cell r="EC1091">
            <v>0</v>
          </cell>
          <cell r="ED1091">
            <v>0</v>
          </cell>
          <cell r="EE1091">
            <v>0</v>
          </cell>
        </row>
        <row r="1092">
          <cell r="F1092">
            <v>543.07000000000005</v>
          </cell>
          <cell r="G1092">
            <v>269.19</v>
          </cell>
          <cell r="H1092">
            <v>110.36</v>
          </cell>
          <cell r="I1092">
            <v>11.45</v>
          </cell>
          <cell r="J1092">
            <v>0</v>
          </cell>
          <cell r="K1092">
            <v>0</v>
          </cell>
          <cell r="L1092">
            <v>0</v>
          </cell>
          <cell r="M1092">
            <v>0</v>
          </cell>
          <cell r="N1092">
            <v>0</v>
          </cell>
          <cell r="O1092">
            <v>161.16</v>
          </cell>
          <cell r="P1092">
            <v>256.77999999999997</v>
          </cell>
          <cell r="Q1092">
            <v>922.63</v>
          </cell>
          <cell r="R1092">
            <v>1622.26</v>
          </cell>
          <cell r="S1092">
            <v>508.79</v>
          </cell>
          <cell r="T1092">
            <v>203.39</v>
          </cell>
          <cell r="U1092">
            <v>110.93</v>
          </cell>
          <cell r="V1092">
            <v>11.42</v>
          </cell>
          <cell r="W1092">
            <v>0</v>
          </cell>
          <cell r="X1092">
            <v>0</v>
          </cell>
          <cell r="Y1092">
            <v>0</v>
          </cell>
          <cell r="Z1092">
            <v>0</v>
          </cell>
          <cell r="AA1092">
            <v>10.64</v>
          </cell>
          <cell r="AB1092">
            <v>183.64</v>
          </cell>
          <cell r="AC1092">
            <v>283.60000000000002</v>
          </cell>
          <cell r="AD1092">
            <v>309.86</v>
          </cell>
          <cell r="AE1092">
            <v>151.72</v>
          </cell>
          <cell r="AF1092">
            <v>125.05</v>
          </cell>
          <cell r="AG1092">
            <v>15.25</v>
          </cell>
          <cell r="AH1092">
            <v>11.42</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2079.48</v>
          </cell>
          <cell r="BS1092">
            <v>522.58000000000004</v>
          </cell>
          <cell r="BT1092">
            <v>205.34</v>
          </cell>
          <cell r="BU1092">
            <v>68.98</v>
          </cell>
          <cell r="BV1092">
            <v>10.73</v>
          </cell>
          <cell r="BW1092">
            <v>0</v>
          </cell>
          <cell r="BX1092">
            <v>0</v>
          </cell>
          <cell r="BY1092">
            <v>0</v>
          </cell>
          <cell r="BZ1092">
            <v>0</v>
          </cell>
          <cell r="CA1092">
            <v>6.87</v>
          </cell>
          <cell r="CB1092">
            <v>210.43</v>
          </cell>
          <cell r="CC1092">
            <v>189.32</v>
          </cell>
          <cell r="CD1092">
            <v>865.23</v>
          </cell>
          <cell r="CE1092">
            <v>2023.44</v>
          </cell>
          <cell r="CF1092">
            <v>507.7</v>
          </cell>
          <cell r="CG1092">
            <v>206</v>
          </cell>
          <cell r="CH1092">
            <v>69.47</v>
          </cell>
          <cell r="CI1092">
            <v>0</v>
          </cell>
          <cell r="CJ1092">
            <v>0</v>
          </cell>
          <cell r="CK1092">
            <v>0</v>
          </cell>
          <cell r="CL1092">
            <v>0</v>
          </cell>
          <cell r="CM1092">
            <v>0</v>
          </cell>
          <cell r="CN1092">
            <v>7.0000000000000007E-2</v>
          </cell>
          <cell r="CO1092">
            <v>183.3</v>
          </cell>
          <cell r="CP1092">
            <v>188.07</v>
          </cell>
          <cell r="CQ1092">
            <v>868.82</v>
          </cell>
          <cell r="CR1092">
            <v>1959.54</v>
          </cell>
          <cell r="CS1092">
            <v>462.86</v>
          </cell>
          <cell r="CT1092">
            <v>206.16</v>
          </cell>
          <cell r="CU1092">
            <v>56.92</v>
          </cell>
          <cell r="CV1092">
            <v>0</v>
          </cell>
          <cell r="CW1092">
            <v>0</v>
          </cell>
          <cell r="CX1092">
            <v>0</v>
          </cell>
          <cell r="CY1092">
            <v>0</v>
          </cell>
          <cell r="CZ1092">
            <v>0</v>
          </cell>
          <cell r="DA1092">
            <v>10.63</v>
          </cell>
          <cell r="DB1092">
            <v>196.31</v>
          </cell>
          <cell r="DC1092">
            <v>176.07</v>
          </cell>
          <cell r="DD1092">
            <v>850.6</v>
          </cell>
          <cell r="DE1092">
            <v>869.29</v>
          </cell>
          <cell r="DF1092">
            <v>398.25</v>
          </cell>
          <cell r="DG1092">
            <v>214.28</v>
          </cell>
          <cell r="DH1092">
            <v>80.62</v>
          </cell>
          <cell r="DI1092">
            <v>0</v>
          </cell>
          <cell r="DJ1092">
            <v>0</v>
          </cell>
          <cell r="DK1092">
            <v>0</v>
          </cell>
          <cell r="DL1092">
            <v>0</v>
          </cell>
          <cell r="DM1092">
            <v>0</v>
          </cell>
          <cell r="DN1092">
            <v>0</v>
          </cell>
          <cell r="DO1092">
            <v>90.9</v>
          </cell>
          <cell r="DP1092">
            <v>0</v>
          </cell>
          <cell r="DQ1092">
            <v>85.25</v>
          </cell>
          <cell r="DR1092">
            <v>125.24</v>
          </cell>
          <cell r="DS1092">
            <v>0</v>
          </cell>
          <cell r="DT1092">
            <v>0</v>
          </cell>
          <cell r="DU1092">
            <v>11.49</v>
          </cell>
          <cell r="DV1092">
            <v>0</v>
          </cell>
          <cell r="DW1092">
            <v>0</v>
          </cell>
          <cell r="DX1092">
            <v>0</v>
          </cell>
          <cell r="DY1092">
            <v>0</v>
          </cell>
          <cell r="DZ1092">
            <v>0</v>
          </cell>
          <cell r="EA1092">
            <v>0</v>
          </cell>
          <cell r="EB1092">
            <v>97.58</v>
          </cell>
          <cell r="EC1092">
            <v>0</v>
          </cell>
          <cell r="ED1092">
            <v>16.170000000000002</v>
          </cell>
          <cell r="EE1092">
            <v>0</v>
          </cell>
        </row>
        <row r="1093">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cell r="BZ1093">
            <v>0</v>
          </cell>
          <cell r="CA1093">
            <v>0</v>
          </cell>
          <cell r="CB1093">
            <v>0</v>
          </cell>
          <cell r="CC1093">
            <v>0</v>
          </cell>
          <cell r="CD1093">
            <v>0</v>
          </cell>
          <cell r="CE1093">
            <v>0</v>
          </cell>
          <cell r="CF1093">
            <v>0</v>
          </cell>
          <cell r="CG1093">
            <v>0</v>
          </cell>
          <cell r="CH1093">
            <v>0</v>
          </cell>
          <cell r="CI1093">
            <v>0</v>
          </cell>
          <cell r="CJ1093">
            <v>0</v>
          </cell>
          <cell r="CK1093">
            <v>0</v>
          </cell>
          <cell r="CL1093">
            <v>0</v>
          </cell>
          <cell r="CM1093">
            <v>0</v>
          </cell>
          <cell r="CN1093">
            <v>0</v>
          </cell>
          <cell r="CO1093">
            <v>0</v>
          </cell>
          <cell r="CP1093">
            <v>0</v>
          </cell>
          <cell r="CQ1093">
            <v>0</v>
          </cell>
          <cell r="CR1093">
            <v>0</v>
          </cell>
          <cell r="CS1093">
            <v>0</v>
          </cell>
          <cell r="CT1093">
            <v>0</v>
          </cell>
          <cell r="CU1093">
            <v>0</v>
          </cell>
          <cell r="CV1093">
            <v>0</v>
          </cell>
          <cell r="CW1093">
            <v>0</v>
          </cell>
          <cell r="CX1093">
            <v>0</v>
          </cell>
          <cell r="CY1093">
            <v>0</v>
          </cell>
          <cell r="CZ1093">
            <v>0</v>
          </cell>
          <cell r="DA1093">
            <v>0</v>
          </cell>
          <cell r="DB1093">
            <v>0</v>
          </cell>
          <cell r="DC1093">
            <v>0</v>
          </cell>
          <cell r="DD1093">
            <v>0</v>
          </cell>
          <cell r="DE1093">
            <v>0</v>
          </cell>
          <cell r="DF1093">
            <v>0</v>
          </cell>
          <cell r="DG1093">
            <v>0</v>
          </cell>
          <cell r="DH1093">
            <v>0</v>
          </cell>
          <cell r="DI1093">
            <v>0</v>
          </cell>
          <cell r="DJ1093">
            <v>0</v>
          </cell>
          <cell r="DK1093">
            <v>0</v>
          </cell>
          <cell r="DL1093">
            <v>0</v>
          </cell>
          <cell r="DM1093">
            <v>0</v>
          </cell>
          <cell r="DN1093">
            <v>0</v>
          </cell>
          <cell r="DO1093">
            <v>0</v>
          </cell>
          <cell r="DP1093">
            <v>0</v>
          </cell>
          <cell r="DQ1093">
            <v>0</v>
          </cell>
          <cell r="DR1093">
            <v>0</v>
          </cell>
          <cell r="DS1093">
            <v>0</v>
          </cell>
          <cell r="DT1093">
            <v>0</v>
          </cell>
          <cell r="DU1093">
            <v>0</v>
          </cell>
          <cell r="DV1093">
            <v>0</v>
          </cell>
          <cell r="DW1093">
            <v>0</v>
          </cell>
          <cell r="DX1093">
            <v>0</v>
          </cell>
          <cell r="DY1093">
            <v>0</v>
          </cell>
          <cell r="DZ1093">
            <v>0</v>
          </cell>
          <cell r="EA1093">
            <v>0</v>
          </cell>
          <cell r="EB1093">
            <v>0</v>
          </cell>
          <cell r="EC1093">
            <v>0</v>
          </cell>
          <cell r="ED1093">
            <v>0</v>
          </cell>
          <cell r="EE1093">
            <v>0</v>
          </cell>
        </row>
        <row r="1094">
          <cell r="F1094">
            <v>39.81</v>
          </cell>
          <cell r="G1094">
            <v>1.23</v>
          </cell>
          <cell r="H1094">
            <v>48.09</v>
          </cell>
          <cell r="I1094">
            <v>41.42</v>
          </cell>
          <cell r="J1094">
            <v>0</v>
          </cell>
          <cell r="K1094">
            <v>14.08</v>
          </cell>
          <cell r="L1094">
            <v>9.35</v>
          </cell>
          <cell r="M1094">
            <v>-3.54</v>
          </cell>
          <cell r="N1094">
            <v>23.12</v>
          </cell>
          <cell r="O1094">
            <v>7.86</v>
          </cell>
          <cell r="P1094">
            <v>12.29</v>
          </cell>
          <cell r="Q1094">
            <v>35.450000000000003</v>
          </cell>
          <cell r="R1094">
            <v>260.97000000000003</v>
          </cell>
          <cell r="S1094">
            <v>99.49</v>
          </cell>
          <cell r="T1094">
            <v>33.43</v>
          </cell>
          <cell r="U1094">
            <v>69.209999999999994</v>
          </cell>
          <cell r="V1094">
            <v>8.2100000000000009</v>
          </cell>
          <cell r="W1094">
            <v>0</v>
          </cell>
          <cell r="X1094">
            <v>2.38</v>
          </cell>
          <cell r="Y1094">
            <v>9.43</v>
          </cell>
          <cell r="Z1094">
            <v>0.18</v>
          </cell>
          <cell r="AA1094">
            <v>26.04</v>
          </cell>
          <cell r="AB1094">
            <v>3.05</v>
          </cell>
          <cell r="AC1094">
            <v>0.61</v>
          </cell>
          <cell r="AD1094">
            <v>8.94</v>
          </cell>
          <cell r="AE1094">
            <v>232.44</v>
          </cell>
          <cell r="AF1094">
            <v>25.7</v>
          </cell>
          <cell r="AG1094">
            <v>35.03</v>
          </cell>
          <cell r="AH1094">
            <v>68.62</v>
          </cell>
          <cell r="AI1094">
            <v>54.7</v>
          </cell>
          <cell r="AJ1094">
            <v>0</v>
          </cell>
          <cell r="AK1094">
            <v>0</v>
          </cell>
          <cell r="AL1094">
            <v>5.43</v>
          </cell>
          <cell r="AM1094">
            <v>2.72</v>
          </cell>
          <cell r="AN1094">
            <v>12.02</v>
          </cell>
          <cell r="AO1094">
            <v>12.78</v>
          </cell>
          <cell r="AP1094">
            <v>17.57</v>
          </cell>
          <cell r="AQ1094">
            <v>-2.13</v>
          </cell>
          <cell r="AR1094">
            <v>216.33</v>
          </cell>
          <cell r="AS1094">
            <v>23.47</v>
          </cell>
          <cell r="AT1094">
            <v>-1.98</v>
          </cell>
          <cell r="AU1094">
            <v>54.05</v>
          </cell>
          <cell r="AV1094">
            <v>51.05</v>
          </cell>
          <cell r="AW1094">
            <v>0.86</v>
          </cell>
          <cell r="AX1094">
            <v>13.21</v>
          </cell>
          <cell r="AY1094">
            <v>13.05</v>
          </cell>
          <cell r="AZ1094">
            <v>3.01</v>
          </cell>
          <cell r="BA1094">
            <v>34.19</v>
          </cell>
          <cell r="BB1094">
            <v>12.23</v>
          </cell>
          <cell r="BC1094">
            <v>19.43</v>
          </cell>
          <cell r="BD1094">
            <v>-6.24</v>
          </cell>
          <cell r="BE1094">
            <v>204.08</v>
          </cell>
          <cell r="BF1094">
            <v>23.08</v>
          </cell>
          <cell r="BG1094">
            <v>1.53</v>
          </cell>
          <cell r="BH1094">
            <v>72.849999999999994</v>
          </cell>
          <cell r="BI1094">
            <v>52.15</v>
          </cell>
          <cell r="BJ1094">
            <v>2.86</v>
          </cell>
          <cell r="BK1094">
            <v>-9.24</v>
          </cell>
          <cell r="BL1094">
            <v>19.88</v>
          </cell>
          <cell r="BM1094">
            <v>-4.7</v>
          </cell>
          <cell r="BN1094">
            <v>25.58</v>
          </cell>
          <cell r="BO1094">
            <v>14.1</v>
          </cell>
          <cell r="BP1094">
            <v>6.81</v>
          </cell>
          <cell r="BQ1094">
            <v>-0.82</v>
          </cell>
          <cell r="BR1094">
            <v>124.78</v>
          </cell>
          <cell r="BS1094">
            <v>13.38</v>
          </cell>
          <cell r="BT1094">
            <v>-4.7699999999999996</v>
          </cell>
          <cell r="BU1094">
            <v>37</v>
          </cell>
          <cell r="BV1094">
            <v>40.94</v>
          </cell>
          <cell r="BW1094">
            <v>0</v>
          </cell>
          <cell r="BX1094">
            <v>13.84</v>
          </cell>
          <cell r="BY1094">
            <v>-6.72</v>
          </cell>
          <cell r="BZ1094">
            <v>-1.1200000000000001</v>
          </cell>
          <cell r="CA1094">
            <v>19.84</v>
          </cell>
          <cell r="CB1094">
            <v>4.58</v>
          </cell>
          <cell r="CC1094">
            <v>7.81</v>
          </cell>
          <cell r="CD1094">
            <v>0</v>
          </cell>
          <cell r="CE1094">
            <v>271.97000000000003</v>
          </cell>
          <cell r="CF1094">
            <v>0</v>
          </cell>
          <cell r="CG1094">
            <v>-5.95</v>
          </cell>
          <cell r="CH1094">
            <v>7.96</v>
          </cell>
          <cell r="CI1094">
            <v>63.09</v>
          </cell>
          <cell r="CJ1094">
            <v>0</v>
          </cell>
          <cell r="CK1094">
            <v>213.27</v>
          </cell>
          <cell r="CL1094">
            <v>-5.9</v>
          </cell>
          <cell r="CM1094">
            <v>0.26</v>
          </cell>
          <cell r="CN1094">
            <v>9.16</v>
          </cell>
          <cell r="CO1094">
            <v>-1.51</v>
          </cell>
          <cell r="CP1094">
            <v>3.34</v>
          </cell>
          <cell r="CQ1094">
            <v>-11.75</v>
          </cell>
          <cell r="CR1094">
            <v>73.55</v>
          </cell>
          <cell r="CS1094">
            <v>0.37</v>
          </cell>
          <cell r="CT1094">
            <v>10.61</v>
          </cell>
          <cell r="CU1094">
            <v>-0.87</v>
          </cell>
          <cell r="CV1094">
            <v>42.43</v>
          </cell>
          <cell r="CW1094">
            <v>0</v>
          </cell>
          <cell r="CX1094">
            <v>18.03</v>
          </cell>
          <cell r="CY1094">
            <v>-7.52</v>
          </cell>
          <cell r="CZ1094">
            <v>11.16</v>
          </cell>
          <cell r="DA1094">
            <v>7.1</v>
          </cell>
          <cell r="DB1094">
            <v>0.35</v>
          </cell>
          <cell r="DC1094">
            <v>1.97</v>
          </cell>
          <cell r="DD1094">
            <v>-10.1</v>
          </cell>
          <cell r="DE1094">
            <v>-7.33</v>
          </cell>
          <cell r="DF1094">
            <v>5.52</v>
          </cell>
          <cell r="DG1094">
            <v>2.15</v>
          </cell>
          <cell r="DH1094">
            <v>7.16</v>
          </cell>
          <cell r="DI1094">
            <v>-2.27</v>
          </cell>
          <cell r="DJ1094">
            <v>0</v>
          </cell>
          <cell r="DK1094">
            <v>1.96</v>
          </cell>
          <cell r="DL1094">
            <v>4.3099999999999996</v>
          </cell>
          <cell r="DM1094">
            <v>-9.36</v>
          </cell>
          <cell r="DN1094">
            <v>-13.56</v>
          </cell>
          <cell r="DO1094">
            <v>-3.24</v>
          </cell>
          <cell r="DP1094">
            <v>0</v>
          </cell>
          <cell r="DQ1094">
            <v>0</v>
          </cell>
          <cell r="DR1094">
            <v>13.14</v>
          </cell>
          <cell r="DS1094">
            <v>0</v>
          </cell>
          <cell r="DT1094">
            <v>0</v>
          </cell>
          <cell r="DU1094">
            <v>-8.6199999999999992</v>
          </cell>
          <cell r="DV1094">
            <v>2.16</v>
          </cell>
          <cell r="DW1094">
            <v>0</v>
          </cell>
          <cell r="DX1094">
            <v>6.32</v>
          </cell>
          <cell r="DY1094">
            <v>0</v>
          </cell>
          <cell r="DZ1094">
            <v>-2.4</v>
          </cell>
          <cell r="EA1094">
            <v>14.16</v>
          </cell>
          <cell r="EB1094">
            <v>1.52</v>
          </cell>
          <cell r="EC1094">
            <v>0</v>
          </cell>
          <cell r="ED1094">
            <v>0</v>
          </cell>
          <cell r="EE1094">
            <v>0</v>
          </cell>
        </row>
        <row r="1095">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cell r="BZ1095">
            <v>0</v>
          </cell>
          <cell r="CA1095">
            <v>0</v>
          </cell>
          <cell r="CB1095">
            <v>0</v>
          </cell>
          <cell r="CC1095">
            <v>0</v>
          </cell>
          <cell r="CD1095">
            <v>0</v>
          </cell>
          <cell r="CE1095">
            <v>0</v>
          </cell>
          <cell r="CF1095">
            <v>0</v>
          </cell>
          <cell r="CG1095">
            <v>0</v>
          </cell>
          <cell r="CH1095">
            <v>0</v>
          </cell>
          <cell r="CI1095">
            <v>0</v>
          </cell>
          <cell r="CJ1095">
            <v>0</v>
          </cell>
          <cell r="CK1095">
            <v>0</v>
          </cell>
          <cell r="CL1095">
            <v>0</v>
          </cell>
          <cell r="CM1095">
            <v>0</v>
          </cell>
          <cell r="CN1095">
            <v>0</v>
          </cell>
          <cell r="CO1095">
            <v>0</v>
          </cell>
          <cell r="CP1095">
            <v>0</v>
          </cell>
          <cell r="CQ1095">
            <v>0</v>
          </cell>
          <cell r="CR1095">
            <v>0</v>
          </cell>
          <cell r="CS1095">
            <v>0</v>
          </cell>
          <cell r="CT1095">
            <v>0</v>
          </cell>
          <cell r="CU1095">
            <v>0</v>
          </cell>
          <cell r="CV1095">
            <v>0</v>
          </cell>
          <cell r="CW1095">
            <v>0</v>
          </cell>
          <cell r="CX1095">
            <v>0</v>
          </cell>
          <cell r="CY1095">
            <v>0</v>
          </cell>
          <cell r="CZ1095">
            <v>0</v>
          </cell>
          <cell r="DA1095">
            <v>0</v>
          </cell>
          <cell r="DB1095">
            <v>0</v>
          </cell>
          <cell r="DC1095">
            <v>0</v>
          </cell>
          <cell r="DD1095">
            <v>0</v>
          </cell>
          <cell r="DE1095">
            <v>0</v>
          </cell>
          <cell r="DF1095">
            <v>0</v>
          </cell>
          <cell r="DG1095">
            <v>0</v>
          </cell>
          <cell r="DH1095">
            <v>0</v>
          </cell>
          <cell r="DI1095">
            <v>0</v>
          </cell>
          <cell r="DJ1095">
            <v>0</v>
          </cell>
          <cell r="DK1095">
            <v>0</v>
          </cell>
          <cell r="DL1095">
            <v>0</v>
          </cell>
          <cell r="DM1095">
            <v>0</v>
          </cell>
          <cell r="DN1095">
            <v>0</v>
          </cell>
          <cell r="DO1095">
            <v>0</v>
          </cell>
          <cell r="DP1095">
            <v>0</v>
          </cell>
          <cell r="DQ1095">
            <v>0</v>
          </cell>
          <cell r="DR1095">
            <v>0</v>
          </cell>
          <cell r="DS1095">
            <v>0</v>
          </cell>
          <cell r="DT1095">
            <v>0</v>
          </cell>
          <cell r="DU1095">
            <v>0</v>
          </cell>
          <cell r="DV1095">
            <v>0</v>
          </cell>
          <cell r="DW1095">
            <v>0</v>
          </cell>
          <cell r="DX1095">
            <v>0</v>
          </cell>
          <cell r="DY1095">
            <v>0</v>
          </cell>
          <cell r="DZ1095">
            <v>0</v>
          </cell>
          <cell r="EA1095">
            <v>0</v>
          </cell>
          <cell r="EB1095">
            <v>0</v>
          </cell>
          <cell r="EC1095">
            <v>0</v>
          </cell>
          <cell r="ED1095">
            <v>0</v>
          </cell>
          <cell r="EE1095">
            <v>0</v>
          </cell>
        </row>
        <row r="1096">
          <cell r="F1096">
            <v>44.5</v>
          </cell>
          <cell r="G1096">
            <v>30.36</v>
          </cell>
          <cell r="H1096">
            <v>15.03</v>
          </cell>
          <cell r="I1096">
            <v>0</v>
          </cell>
          <cell r="J1096">
            <v>0.02</v>
          </cell>
          <cell r="K1096">
            <v>-9.4700000000000006</v>
          </cell>
          <cell r="L1096">
            <v>-1.49</v>
          </cell>
          <cell r="M1096">
            <v>-4.43</v>
          </cell>
          <cell r="N1096">
            <v>2.66</v>
          </cell>
          <cell r="O1096">
            <v>2.88</v>
          </cell>
          <cell r="P1096">
            <v>40.82</v>
          </cell>
          <cell r="Q1096">
            <v>28.42</v>
          </cell>
          <cell r="R1096">
            <v>266.58</v>
          </cell>
          <cell r="S1096">
            <v>44.89</v>
          </cell>
          <cell r="T1096">
            <v>173.53</v>
          </cell>
          <cell r="U1096">
            <v>27.73</v>
          </cell>
          <cell r="V1096">
            <v>0</v>
          </cell>
          <cell r="W1096">
            <v>0</v>
          </cell>
          <cell r="X1096">
            <v>-13</v>
          </cell>
          <cell r="Y1096">
            <v>1.64</v>
          </cell>
          <cell r="Z1096">
            <v>-2.77</v>
          </cell>
          <cell r="AA1096">
            <v>6.26</v>
          </cell>
          <cell r="AB1096">
            <v>6.29</v>
          </cell>
          <cell r="AC1096">
            <v>22.03</v>
          </cell>
          <cell r="AD1096">
            <v>0</v>
          </cell>
          <cell r="AE1096">
            <v>46.72</v>
          </cell>
          <cell r="AF1096">
            <v>0</v>
          </cell>
          <cell r="AG1096">
            <v>0</v>
          </cell>
          <cell r="AH1096">
            <v>0</v>
          </cell>
          <cell r="AI1096">
            <v>0</v>
          </cell>
          <cell r="AJ1096">
            <v>0</v>
          </cell>
          <cell r="AK1096">
            <v>-14.79</v>
          </cell>
          <cell r="AL1096">
            <v>5.95</v>
          </cell>
          <cell r="AM1096">
            <v>1.98</v>
          </cell>
          <cell r="AN1096">
            <v>24.24</v>
          </cell>
          <cell r="AO1096">
            <v>7.21</v>
          </cell>
          <cell r="AP1096">
            <v>18.899999999999999</v>
          </cell>
          <cell r="AQ1096">
            <v>3.23</v>
          </cell>
          <cell r="AR1096">
            <v>77.16</v>
          </cell>
          <cell r="AS1096">
            <v>3.74</v>
          </cell>
          <cell r="AT1096">
            <v>1.27</v>
          </cell>
          <cell r="AU1096">
            <v>0</v>
          </cell>
          <cell r="AV1096">
            <v>0</v>
          </cell>
          <cell r="AW1096">
            <v>0.54</v>
          </cell>
          <cell r="AX1096">
            <v>2.77</v>
          </cell>
          <cell r="AY1096">
            <v>14.71</v>
          </cell>
          <cell r="AZ1096">
            <v>1.39</v>
          </cell>
          <cell r="BA1096">
            <v>12.46</v>
          </cell>
          <cell r="BB1096">
            <v>9.06</v>
          </cell>
          <cell r="BC1096">
            <v>31.23</v>
          </cell>
          <cell r="BD1096">
            <v>0</v>
          </cell>
          <cell r="BE1096">
            <v>13.39</v>
          </cell>
          <cell r="BF1096">
            <v>-1.81</v>
          </cell>
          <cell r="BG1096">
            <v>-1.41</v>
          </cell>
          <cell r="BH1096">
            <v>0</v>
          </cell>
          <cell r="BI1096">
            <v>0</v>
          </cell>
          <cell r="BJ1096">
            <v>0</v>
          </cell>
          <cell r="BK1096">
            <v>-21.57</v>
          </cell>
          <cell r="BL1096">
            <v>5.56</v>
          </cell>
          <cell r="BM1096">
            <v>7.08</v>
          </cell>
          <cell r="BN1096">
            <v>24.29</v>
          </cell>
          <cell r="BO1096">
            <v>-6.38</v>
          </cell>
          <cell r="BP1096">
            <v>7.62</v>
          </cell>
          <cell r="BQ1096">
            <v>0</v>
          </cell>
          <cell r="BR1096">
            <v>7.43</v>
          </cell>
          <cell r="BS1096">
            <v>1.77</v>
          </cell>
          <cell r="BT1096">
            <v>0</v>
          </cell>
          <cell r="BU1096">
            <v>0</v>
          </cell>
          <cell r="BV1096">
            <v>0</v>
          </cell>
          <cell r="BW1096">
            <v>0</v>
          </cell>
          <cell r="BX1096">
            <v>-5.48</v>
          </cell>
          <cell r="BY1096">
            <v>-4.66</v>
          </cell>
          <cell r="BZ1096">
            <v>-3.83</v>
          </cell>
          <cell r="CA1096">
            <v>8.11</v>
          </cell>
          <cell r="CB1096">
            <v>4.03</v>
          </cell>
          <cell r="CC1096">
            <v>7.49</v>
          </cell>
          <cell r="CD1096">
            <v>0</v>
          </cell>
          <cell r="CE1096">
            <v>17.38</v>
          </cell>
          <cell r="CF1096">
            <v>0</v>
          </cell>
          <cell r="CG1096">
            <v>0</v>
          </cell>
          <cell r="CH1096">
            <v>0</v>
          </cell>
          <cell r="CI1096">
            <v>0</v>
          </cell>
          <cell r="CJ1096">
            <v>0</v>
          </cell>
          <cell r="CK1096">
            <v>-4.96</v>
          </cell>
          <cell r="CL1096">
            <v>6.7</v>
          </cell>
          <cell r="CM1096">
            <v>1.36</v>
          </cell>
          <cell r="CN1096">
            <v>16.399999999999999</v>
          </cell>
          <cell r="CO1096">
            <v>-1.1499999999999999</v>
          </cell>
          <cell r="CP1096">
            <v>-0.98</v>
          </cell>
          <cell r="CQ1096">
            <v>0</v>
          </cell>
          <cell r="CR1096">
            <v>18.43</v>
          </cell>
          <cell r="CS1096">
            <v>0</v>
          </cell>
          <cell r="CT1096">
            <v>-2.0299999999999998</v>
          </cell>
          <cell r="CU1096">
            <v>0</v>
          </cell>
          <cell r="CV1096">
            <v>0</v>
          </cell>
          <cell r="CW1096">
            <v>0</v>
          </cell>
          <cell r="CX1096">
            <v>-8</v>
          </cell>
          <cell r="CY1096">
            <v>0.87</v>
          </cell>
          <cell r="CZ1096">
            <v>-2.38</v>
          </cell>
          <cell r="DA1096">
            <v>13.79</v>
          </cell>
          <cell r="DB1096">
            <v>8.44</v>
          </cell>
          <cell r="DC1096">
            <v>7.74</v>
          </cell>
          <cell r="DD1096">
            <v>0</v>
          </cell>
          <cell r="DE1096">
            <v>14.35</v>
          </cell>
          <cell r="DF1096">
            <v>0</v>
          </cell>
          <cell r="DG1096">
            <v>0</v>
          </cell>
          <cell r="DH1096">
            <v>0</v>
          </cell>
          <cell r="DI1096">
            <v>0</v>
          </cell>
          <cell r="DJ1096">
            <v>0</v>
          </cell>
          <cell r="DK1096">
            <v>2.5499999999999998</v>
          </cell>
          <cell r="DL1096">
            <v>-2.2400000000000002</v>
          </cell>
          <cell r="DM1096">
            <v>-2.16</v>
          </cell>
          <cell r="DN1096">
            <v>0.76</v>
          </cell>
          <cell r="DO1096">
            <v>-1.08</v>
          </cell>
          <cell r="DP1096">
            <v>16.52</v>
          </cell>
          <cell r="DQ1096">
            <v>0</v>
          </cell>
          <cell r="DR1096">
            <v>-0.25</v>
          </cell>
          <cell r="DS1096">
            <v>0.1</v>
          </cell>
          <cell r="DT1096">
            <v>0</v>
          </cell>
          <cell r="DU1096">
            <v>0</v>
          </cell>
          <cell r="DV1096">
            <v>0</v>
          </cell>
          <cell r="DW1096">
            <v>0</v>
          </cell>
          <cell r="DX1096">
            <v>0.81</v>
          </cell>
          <cell r="DY1096">
            <v>1.06</v>
          </cell>
          <cell r="DZ1096">
            <v>-1.4</v>
          </cell>
          <cell r="EA1096">
            <v>4.83</v>
          </cell>
          <cell r="EB1096">
            <v>-6.29</v>
          </cell>
          <cell r="EC1096">
            <v>0.64</v>
          </cell>
          <cell r="ED1096">
            <v>0</v>
          </cell>
          <cell r="EE1096">
            <v>0</v>
          </cell>
        </row>
        <row r="1097">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19.510000000000002</v>
          </cell>
          <cell r="AF1097">
            <v>0</v>
          </cell>
          <cell r="AG1097">
            <v>0</v>
          </cell>
          <cell r="AH1097">
            <v>0</v>
          </cell>
          <cell r="AI1097">
            <v>0</v>
          </cell>
          <cell r="AJ1097">
            <v>0</v>
          </cell>
          <cell r="AK1097">
            <v>0</v>
          </cell>
          <cell r="AL1097">
            <v>0</v>
          </cell>
          <cell r="AM1097">
            <v>19.510000000000002</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cell r="BZ1097">
            <v>0</v>
          </cell>
          <cell r="CA1097">
            <v>0</v>
          </cell>
          <cell r="CB1097">
            <v>0</v>
          </cell>
          <cell r="CC1097">
            <v>0</v>
          </cell>
          <cell r="CD1097">
            <v>0</v>
          </cell>
          <cell r="CE1097">
            <v>0</v>
          </cell>
          <cell r="CF1097">
            <v>0</v>
          </cell>
          <cell r="CG1097">
            <v>0</v>
          </cell>
          <cell r="CH1097">
            <v>0</v>
          </cell>
          <cell r="CI1097">
            <v>0</v>
          </cell>
          <cell r="CJ1097">
            <v>0</v>
          </cell>
          <cell r="CK1097">
            <v>0</v>
          </cell>
          <cell r="CL1097">
            <v>0</v>
          </cell>
          <cell r="CM1097">
            <v>0</v>
          </cell>
          <cell r="CN1097">
            <v>0</v>
          </cell>
          <cell r="CO1097">
            <v>0</v>
          </cell>
          <cell r="CP1097">
            <v>0</v>
          </cell>
          <cell r="CQ1097">
            <v>0</v>
          </cell>
          <cell r="CR1097">
            <v>0</v>
          </cell>
          <cell r="CS1097">
            <v>0</v>
          </cell>
          <cell r="CT1097">
            <v>0</v>
          </cell>
          <cell r="CU1097">
            <v>0</v>
          </cell>
          <cell r="CV1097">
            <v>0</v>
          </cell>
          <cell r="CW1097">
            <v>0</v>
          </cell>
          <cell r="CX1097">
            <v>0</v>
          </cell>
          <cell r="CY1097">
            <v>0</v>
          </cell>
          <cell r="CZ1097">
            <v>0</v>
          </cell>
          <cell r="DA1097">
            <v>0</v>
          </cell>
          <cell r="DB1097">
            <v>0</v>
          </cell>
          <cell r="DC1097">
            <v>0</v>
          </cell>
          <cell r="DD1097">
            <v>0</v>
          </cell>
          <cell r="DE1097">
            <v>0</v>
          </cell>
          <cell r="DF1097">
            <v>0</v>
          </cell>
          <cell r="DG1097">
            <v>0</v>
          </cell>
          <cell r="DH1097">
            <v>0</v>
          </cell>
          <cell r="DI1097">
            <v>0</v>
          </cell>
          <cell r="DJ1097">
            <v>0</v>
          </cell>
          <cell r="DK1097">
            <v>0</v>
          </cell>
          <cell r="DL1097">
            <v>0</v>
          </cell>
          <cell r="DM1097">
            <v>0</v>
          </cell>
          <cell r="DN1097">
            <v>0</v>
          </cell>
          <cell r="DO1097">
            <v>0</v>
          </cell>
          <cell r="DP1097">
            <v>0</v>
          </cell>
          <cell r="DQ1097">
            <v>0</v>
          </cell>
          <cell r="DR1097">
            <v>0</v>
          </cell>
          <cell r="DS1097">
            <v>0</v>
          </cell>
          <cell r="DT1097">
            <v>0</v>
          </cell>
          <cell r="DU1097">
            <v>0</v>
          </cell>
          <cell r="DV1097">
            <v>0</v>
          </cell>
          <cell r="DW1097">
            <v>0</v>
          </cell>
          <cell r="DX1097">
            <v>0</v>
          </cell>
          <cell r="DY1097">
            <v>0</v>
          </cell>
          <cell r="DZ1097">
            <v>0</v>
          </cell>
          <cell r="EA1097">
            <v>0</v>
          </cell>
          <cell r="EB1097">
            <v>0</v>
          </cell>
          <cell r="EC1097">
            <v>0</v>
          </cell>
          <cell r="ED1097">
            <v>0</v>
          </cell>
          <cell r="EE1097">
            <v>0</v>
          </cell>
        </row>
        <row r="1098">
          <cell r="F1098">
            <v>0</v>
          </cell>
          <cell r="G1098">
            <v>0</v>
          </cell>
          <cell r="H1098">
            <v>-9.44</v>
          </cell>
          <cell r="I1098">
            <v>0.63</v>
          </cell>
          <cell r="J1098">
            <v>0</v>
          </cell>
          <cell r="K1098">
            <v>0</v>
          </cell>
          <cell r="L1098">
            <v>0.34</v>
          </cell>
          <cell r="M1098">
            <v>-4.01</v>
          </cell>
          <cell r="N1098">
            <v>-0.55000000000000004</v>
          </cell>
          <cell r="O1098">
            <v>-9.44</v>
          </cell>
          <cell r="P1098">
            <v>0</v>
          </cell>
          <cell r="Q1098">
            <v>0</v>
          </cell>
          <cell r="R1098">
            <v>-5.47</v>
          </cell>
          <cell r="S1098">
            <v>0.43</v>
          </cell>
          <cell r="T1098">
            <v>0.18</v>
          </cell>
          <cell r="U1098">
            <v>0.22</v>
          </cell>
          <cell r="V1098">
            <v>0.14000000000000001</v>
          </cell>
          <cell r="W1098">
            <v>-9.5500000000000007</v>
          </cell>
          <cell r="X1098">
            <v>0.01</v>
          </cell>
          <cell r="Y1098">
            <v>-1.71</v>
          </cell>
          <cell r="Z1098">
            <v>-7.16</v>
          </cell>
          <cell r="AA1098">
            <v>0.68</v>
          </cell>
          <cell r="AB1098">
            <v>9.59</v>
          </cell>
          <cell r="AC1098">
            <v>1.01</v>
          </cell>
          <cell r="AD1098">
            <v>0.67</v>
          </cell>
          <cell r="AE1098">
            <v>41.5</v>
          </cell>
          <cell r="AF1098">
            <v>1.19</v>
          </cell>
          <cell r="AG1098">
            <v>0.42</v>
          </cell>
          <cell r="AH1098">
            <v>0.27</v>
          </cell>
          <cell r="AI1098">
            <v>0.03</v>
          </cell>
          <cell r="AJ1098">
            <v>-0.19</v>
          </cell>
          <cell r="AK1098">
            <v>0.05</v>
          </cell>
          <cell r="AL1098">
            <v>-12.7</v>
          </cell>
          <cell r="AM1098">
            <v>15.01</v>
          </cell>
          <cell r="AN1098">
            <v>11.61</v>
          </cell>
          <cell r="AO1098">
            <v>0</v>
          </cell>
          <cell r="AP1098">
            <v>24.35</v>
          </cell>
          <cell r="AQ1098">
            <v>1.47</v>
          </cell>
          <cell r="AR1098">
            <v>-19.010000000000002</v>
          </cell>
          <cell r="AS1098">
            <v>4.67</v>
          </cell>
          <cell r="AT1098">
            <v>0.61</v>
          </cell>
          <cell r="AU1098">
            <v>0.23</v>
          </cell>
          <cell r="AV1098">
            <v>0.08</v>
          </cell>
          <cell r="AW1098">
            <v>-0.17</v>
          </cell>
          <cell r="AX1098">
            <v>-0.03</v>
          </cell>
          <cell r="AY1098">
            <v>3.48</v>
          </cell>
          <cell r="AZ1098">
            <v>-19.059999999999999</v>
          </cell>
          <cell r="BA1098">
            <v>-2.8</v>
          </cell>
          <cell r="BB1098">
            <v>0.16</v>
          </cell>
          <cell r="BC1098">
            <v>1.96</v>
          </cell>
          <cell r="BD1098">
            <v>-8.1300000000000008</v>
          </cell>
          <cell r="BE1098">
            <v>-80.459999999999994</v>
          </cell>
          <cell r="BF1098">
            <v>1.21</v>
          </cell>
          <cell r="BG1098">
            <v>0.83</v>
          </cell>
          <cell r="BH1098">
            <v>9.6999999999999993</v>
          </cell>
          <cell r="BI1098">
            <v>0.04</v>
          </cell>
          <cell r="BJ1098">
            <v>-0.23</v>
          </cell>
          <cell r="BK1098">
            <v>-0.11</v>
          </cell>
          <cell r="BL1098">
            <v>-4.3099999999999996</v>
          </cell>
          <cell r="BM1098">
            <v>-17.77</v>
          </cell>
          <cell r="BN1098">
            <v>-1.44</v>
          </cell>
          <cell r="BO1098">
            <v>-9.48</v>
          </cell>
          <cell r="BP1098">
            <v>1.25</v>
          </cell>
          <cell r="BQ1098">
            <v>-60.16</v>
          </cell>
          <cell r="BR1098">
            <v>0</v>
          </cell>
          <cell r="BS1098">
            <v>0</v>
          </cell>
          <cell r="BT1098">
            <v>0</v>
          </cell>
          <cell r="BU1098">
            <v>0</v>
          </cell>
          <cell r="BV1098">
            <v>0</v>
          </cell>
          <cell r="BW1098">
            <v>0</v>
          </cell>
          <cell r="BX1098">
            <v>0</v>
          </cell>
          <cell r="BY1098">
            <v>0</v>
          </cell>
          <cell r="BZ1098">
            <v>0</v>
          </cell>
          <cell r="CA1098">
            <v>0</v>
          </cell>
          <cell r="CB1098">
            <v>0</v>
          </cell>
          <cell r="CC1098">
            <v>0</v>
          </cell>
          <cell r="CD1098">
            <v>0</v>
          </cell>
          <cell r="CE1098">
            <v>0</v>
          </cell>
          <cell r="CF1098">
            <v>0</v>
          </cell>
          <cell r="CG1098">
            <v>0</v>
          </cell>
          <cell r="CH1098">
            <v>0</v>
          </cell>
          <cell r="CI1098">
            <v>0</v>
          </cell>
          <cell r="CJ1098">
            <v>0</v>
          </cell>
          <cell r="CK1098">
            <v>0</v>
          </cell>
          <cell r="CL1098">
            <v>0</v>
          </cell>
          <cell r="CM1098">
            <v>0</v>
          </cell>
          <cell r="CN1098">
            <v>0</v>
          </cell>
          <cell r="CO1098">
            <v>0</v>
          </cell>
          <cell r="CP1098">
            <v>0</v>
          </cell>
          <cell r="CQ1098">
            <v>0</v>
          </cell>
          <cell r="CR1098">
            <v>0</v>
          </cell>
          <cell r="CS1098">
            <v>0</v>
          </cell>
          <cell r="CT1098">
            <v>0</v>
          </cell>
          <cell r="CU1098">
            <v>0</v>
          </cell>
          <cell r="CV1098">
            <v>0</v>
          </cell>
          <cell r="CW1098">
            <v>0</v>
          </cell>
          <cell r="CX1098">
            <v>0</v>
          </cell>
          <cell r="CY1098">
            <v>0</v>
          </cell>
          <cell r="CZ1098">
            <v>0</v>
          </cell>
          <cell r="DA1098">
            <v>0</v>
          </cell>
          <cell r="DB1098">
            <v>0</v>
          </cell>
          <cell r="DC1098">
            <v>0</v>
          </cell>
          <cell r="DD1098">
            <v>0</v>
          </cell>
          <cell r="DE1098">
            <v>0</v>
          </cell>
          <cell r="DF1098">
            <v>0</v>
          </cell>
          <cell r="DG1098">
            <v>0</v>
          </cell>
          <cell r="DH1098">
            <v>0</v>
          </cell>
          <cell r="DI1098">
            <v>0</v>
          </cell>
          <cell r="DJ1098">
            <v>0</v>
          </cell>
          <cell r="DK1098">
            <v>0</v>
          </cell>
          <cell r="DL1098">
            <v>0</v>
          </cell>
          <cell r="DM1098">
            <v>0</v>
          </cell>
          <cell r="DN1098">
            <v>0</v>
          </cell>
          <cell r="DO1098">
            <v>0</v>
          </cell>
          <cell r="DP1098">
            <v>0</v>
          </cell>
          <cell r="DQ1098">
            <v>0</v>
          </cell>
          <cell r="DR1098">
            <v>0</v>
          </cell>
          <cell r="DS1098">
            <v>0</v>
          </cell>
          <cell r="DT1098">
            <v>0</v>
          </cell>
          <cell r="DU1098">
            <v>0</v>
          </cell>
          <cell r="DV1098">
            <v>0</v>
          </cell>
          <cell r="DW1098">
            <v>0</v>
          </cell>
          <cell r="DX1098">
            <v>0</v>
          </cell>
          <cell r="DY1098">
            <v>0</v>
          </cell>
          <cell r="DZ1098">
            <v>0</v>
          </cell>
          <cell r="EA1098">
            <v>0</v>
          </cell>
          <cell r="EB1098">
            <v>0</v>
          </cell>
          <cell r="EC1098">
            <v>0</v>
          </cell>
          <cell r="ED1098">
            <v>0</v>
          </cell>
          <cell r="EE1098">
            <v>0</v>
          </cell>
        </row>
        <row r="1099">
          <cell r="F1099">
            <v>2.5</v>
          </cell>
          <cell r="G1099">
            <v>19.78</v>
          </cell>
          <cell r="H1099">
            <v>1.97</v>
          </cell>
          <cell r="I1099">
            <v>0</v>
          </cell>
          <cell r="J1099">
            <v>0</v>
          </cell>
          <cell r="K1099">
            <v>0</v>
          </cell>
          <cell r="L1099">
            <v>0</v>
          </cell>
          <cell r="M1099">
            <v>0</v>
          </cell>
          <cell r="N1099">
            <v>0.28000000000000003</v>
          </cell>
          <cell r="O1099">
            <v>0.51</v>
          </cell>
          <cell r="P1099">
            <v>1.43</v>
          </cell>
          <cell r="Q1099">
            <v>3.81</v>
          </cell>
          <cell r="R1099">
            <v>9.68</v>
          </cell>
          <cell r="S1099">
            <v>1.36</v>
          </cell>
          <cell r="T1099">
            <v>-9</v>
          </cell>
          <cell r="U1099">
            <v>10.8</v>
          </cell>
          <cell r="V1099">
            <v>0</v>
          </cell>
          <cell r="W1099">
            <v>0</v>
          </cell>
          <cell r="X1099">
            <v>0</v>
          </cell>
          <cell r="Y1099">
            <v>0</v>
          </cell>
          <cell r="Z1099">
            <v>0</v>
          </cell>
          <cell r="AA1099">
            <v>0.83</v>
          </cell>
          <cell r="AB1099">
            <v>1.51</v>
          </cell>
          <cell r="AC1099">
            <v>-0.01</v>
          </cell>
          <cell r="AD1099">
            <v>4.17</v>
          </cell>
          <cell r="AE1099">
            <v>33.51</v>
          </cell>
          <cell r="AF1099">
            <v>4.53</v>
          </cell>
          <cell r="AG1099">
            <v>9.19</v>
          </cell>
          <cell r="AH1099">
            <v>3.85</v>
          </cell>
          <cell r="AI1099">
            <v>6.18</v>
          </cell>
          <cell r="AJ1099">
            <v>0</v>
          </cell>
          <cell r="AK1099">
            <v>0</v>
          </cell>
          <cell r="AL1099">
            <v>-1.02</v>
          </cell>
          <cell r="AM1099">
            <v>1.66</v>
          </cell>
          <cell r="AN1099">
            <v>0.04</v>
          </cell>
          <cell r="AO1099">
            <v>3.41</v>
          </cell>
          <cell r="AP1099">
            <v>4.21</v>
          </cell>
          <cell r="AQ1099">
            <v>1.48</v>
          </cell>
          <cell r="AR1099">
            <v>24.01</v>
          </cell>
          <cell r="AS1099">
            <v>0.24</v>
          </cell>
          <cell r="AT1099">
            <v>3.58</v>
          </cell>
          <cell r="AU1099">
            <v>5.42</v>
          </cell>
          <cell r="AV1099">
            <v>4.3899999999999997</v>
          </cell>
          <cell r="AW1099">
            <v>0</v>
          </cell>
          <cell r="AX1099">
            <v>0.99</v>
          </cell>
          <cell r="AY1099">
            <v>0</v>
          </cell>
          <cell r="AZ1099">
            <v>0</v>
          </cell>
          <cell r="BA1099">
            <v>1.91</v>
          </cell>
          <cell r="BB1099">
            <v>2.4700000000000002</v>
          </cell>
          <cell r="BC1099">
            <v>4.47</v>
          </cell>
          <cell r="BD1099">
            <v>0.55000000000000004</v>
          </cell>
          <cell r="BE1099">
            <v>22.7</v>
          </cell>
          <cell r="BF1099">
            <v>1.1399999999999999</v>
          </cell>
          <cell r="BG1099">
            <v>1.07</v>
          </cell>
          <cell r="BH1099">
            <v>2.2799999999999998</v>
          </cell>
          <cell r="BI1099">
            <v>3.03</v>
          </cell>
          <cell r="BJ1099">
            <v>0</v>
          </cell>
          <cell r="BK1099">
            <v>1.87</v>
          </cell>
          <cell r="BL1099">
            <v>0</v>
          </cell>
          <cell r="BM1099">
            <v>1.33</v>
          </cell>
          <cell r="BN1099">
            <v>2.74</v>
          </cell>
          <cell r="BO1099">
            <v>3.72</v>
          </cell>
          <cell r="BP1099">
            <v>5.51</v>
          </cell>
          <cell r="BQ1099">
            <v>0</v>
          </cell>
          <cell r="BR1099">
            <v>-0.88</v>
          </cell>
          <cell r="BS1099">
            <v>-2.71</v>
          </cell>
          <cell r="BT1099">
            <v>-1.74</v>
          </cell>
          <cell r="BU1099">
            <v>0.86</v>
          </cell>
          <cell r="BV1099">
            <v>2.34</v>
          </cell>
          <cell r="BW1099">
            <v>0</v>
          </cell>
          <cell r="BX1099">
            <v>-0.12</v>
          </cell>
          <cell r="BY1099">
            <v>0.03</v>
          </cell>
          <cell r="BZ1099">
            <v>-1.06</v>
          </cell>
          <cell r="CA1099">
            <v>1.9</v>
          </cell>
          <cell r="CB1099">
            <v>0.3</v>
          </cell>
          <cell r="CC1099">
            <v>-0.69</v>
          </cell>
          <cell r="CD1099">
            <v>0</v>
          </cell>
          <cell r="CE1099">
            <v>4.97</v>
          </cell>
          <cell r="CF1099">
            <v>-1.49</v>
          </cell>
          <cell r="CG1099">
            <v>-0.9</v>
          </cell>
          <cell r="CH1099">
            <v>6.38</v>
          </cell>
          <cell r="CI1099">
            <v>1.08</v>
          </cell>
          <cell r="CJ1099">
            <v>0</v>
          </cell>
          <cell r="CK1099">
            <v>-0.02</v>
          </cell>
          <cell r="CL1099">
            <v>0.1</v>
          </cell>
          <cell r="CM1099">
            <v>0</v>
          </cell>
          <cell r="CN1099">
            <v>0.13</v>
          </cell>
          <cell r="CO1099">
            <v>1.3</v>
          </cell>
          <cell r="CP1099">
            <v>0</v>
          </cell>
          <cell r="CQ1099">
            <v>-1.61</v>
          </cell>
          <cell r="CR1099">
            <v>-1.33</v>
          </cell>
          <cell r="CS1099">
            <v>1.03</v>
          </cell>
          <cell r="CT1099">
            <v>-3.11</v>
          </cell>
          <cell r="CU1099">
            <v>0</v>
          </cell>
          <cell r="CV1099">
            <v>3.64</v>
          </cell>
          <cell r="CW1099">
            <v>0</v>
          </cell>
          <cell r="CX1099">
            <v>1.93</v>
          </cell>
          <cell r="CY1099">
            <v>-0.04</v>
          </cell>
          <cell r="CZ1099">
            <v>-1.48</v>
          </cell>
          <cell r="DA1099">
            <v>-0.85</v>
          </cell>
          <cell r="DB1099">
            <v>-1.03</v>
          </cell>
          <cell r="DC1099">
            <v>0</v>
          </cell>
          <cell r="DD1099">
            <v>-1.43</v>
          </cell>
          <cell r="DE1099">
            <v>7.65</v>
          </cell>
          <cell r="DF1099">
            <v>-1.46</v>
          </cell>
          <cell r="DG1099">
            <v>0.13</v>
          </cell>
          <cell r="DH1099">
            <v>0.08</v>
          </cell>
          <cell r="DI1099">
            <v>2.06</v>
          </cell>
          <cell r="DJ1099">
            <v>0</v>
          </cell>
          <cell r="DK1099">
            <v>-0.01</v>
          </cell>
          <cell r="DL1099">
            <v>-0.36</v>
          </cell>
          <cell r="DM1099">
            <v>0.67</v>
          </cell>
          <cell r="DN1099">
            <v>7.11</v>
          </cell>
          <cell r="DO1099">
            <v>0.66</v>
          </cell>
          <cell r="DP1099">
            <v>-1.21</v>
          </cell>
          <cell r="DQ1099">
            <v>0</v>
          </cell>
          <cell r="DR1099">
            <v>-3.07</v>
          </cell>
          <cell r="DS1099">
            <v>-1.54</v>
          </cell>
          <cell r="DT1099">
            <v>0</v>
          </cell>
          <cell r="DU1099">
            <v>-0.55000000000000004</v>
          </cell>
          <cell r="DV1099">
            <v>0</v>
          </cell>
          <cell r="DW1099">
            <v>0</v>
          </cell>
          <cell r="DX1099">
            <v>0.38</v>
          </cell>
          <cell r="DY1099">
            <v>0</v>
          </cell>
          <cell r="DZ1099">
            <v>0</v>
          </cell>
          <cell r="EA1099">
            <v>0</v>
          </cell>
          <cell r="EB1099">
            <v>-1.22</v>
          </cell>
          <cell r="EC1099">
            <v>-0.13</v>
          </cell>
          <cell r="ED1099">
            <v>0</v>
          </cell>
          <cell r="EE1099">
            <v>0</v>
          </cell>
        </row>
        <row r="1100">
          <cell r="F1100">
            <v>42.03</v>
          </cell>
          <cell r="G1100">
            <v>56.29</v>
          </cell>
          <cell r="H1100">
            <v>29.55</v>
          </cell>
          <cell r="I1100">
            <v>5.96</v>
          </cell>
          <cell r="J1100">
            <v>3.51</v>
          </cell>
          <cell r="K1100">
            <v>-5.76</v>
          </cell>
          <cell r="L1100">
            <v>-3.79</v>
          </cell>
          <cell r="M1100">
            <v>0.04</v>
          </cell>
          <cell r="N1100">
            <v>12.17</v>
          </cell>
          <cell r="O1100">
            <v>11.26</v>
          </cell>
          <cell r="P1100">
            <v>37.880000000000003</v>
          </cell>
          <cell r="Q1100">
            <v>41.05</v>
          </cell>
          <cell r="R1100">
            <v>193.72</v>
          </cell>
          <cell r="S1100">
            <v>40.04</v>
          </cell>
          <cell r="T1100">
            <v>15.6</v>
          </cell>
          <cell r="U1100">
            <v>27.28</v>
          </cell>
          <cell r="V1100">
            <v>7.75</v>
          </cell>
          <cell r="W1100">
            <v>6.25</v>
          </cell>
          <cell r="X1100">
            <v>-12.38</v>
          </cell>
          <cell r="Y1100">
            <v>3.95</v>
          </cell>
          <cell r="Z1100">
            <v>0</v>
          </cell>
          <cell r="AA1100">
            <v>38.14</v>
          </cell>
          <cell r="AB1100">
            <v>-3.95</v>
          </cell>
          <cell r="AC1100">
            <v>25.84</v>
          </cell>
          <cell r="AD1100">
            <v>45.2</v>
          </cell>
          <cell r="AE1100">
            <v>237.38</v>
          </cell>
          <cell r="AF1100">
            <v>45.2</v>
          </cell>
          <cell r="AG1100">
            <v>39.94</v>
          </cell>
          <cell r="AH1100">
            <v>3.24</v>
          </cell>
          <cell r="AI1100">
            <v>9.06</v>
          </cell>
          <cell r="AJ1100">
            <v>5.12</v>
          </cell>
          <cell r="AK1100">
            <v>-5.59</v>
          </cell>
          <cell r="AL1100">
            <v>0.92</v>
          </cell>
          <cell r="AM1100">
            <v>11.64</v>
          </cell>
          <cell r="AN1100">
            <v>18.8</v>
          </cell>
          <cell r="AO1100">
            <v>19.71</v>
          </cell>
          <cell r="AP1100">
            <v>48.47</v>
          </cell>
          <cell r="AQ1100">
            <v>40.86</v>
          </cell>
          <cell r="AR1100">
            <v>280.76</v>
          </cell>
          <cell r="AS1100">
            <v>43.58</v>
          </cell>
          <cell r="AT1100">
            <v>52.04</v>
          </cell>
          <cell r="AU1100">
            <v>5.44</v>
          </cell>
          <cell r="AV1100">
            <v>18.66</v>
          </cell>
          <cell r="AW1100">
            <v>8.59</v>
          </cell>
          <cell r="AX1100">
            <v>0.87</v>
          </cell>
          <cell r="AY1100">
            <v>1.4</v>
          </cell>
          <cell r="AZ1100">
            <v>4.1100000000000003</v>
          </cell>
          <cell r="BA1100">
            <v>25.05</v>
          </cell>
          <cell r="BB1100">
            <v>9.31</v>
          </cell>
          <cell r="BC1100">
            <v>56.88</v>
          </cell>
          <cell r="BD1100">
            <v>54.83</v>
          </cell>
          <cell r="BE1100">
            <v>138.01</v>
          </cell>
          <cell r="BF1100">
            <v>38.869999999999997</v>
          </cell>
          <cell r="BG1100">
            <v>45.98</v>
          </cell>
          <cell r="BH1100">
            <v>5.94</v>
          </cell>
          <cell r="BI1100">
            <v>13.06</v>
          </cell>
          <cell r="BJ1100">
            <v>11.81</v>
          </cell>
          <cell r="BK1100">
            <v>-58.9</v>
          </cell>
          <cell r="BL1100">
            <v>0.09</v>
          </cell>
          <cell r="BM1100">
            <v>8.01</v>
          </cell>
          <cell r="BN1100">
            <v>8.0299999999999994</v>
          </cell>
          <cell r="BO1100">
            <v>15.74</v>
          </cell>
          <cell r="BP1100">
            <v>36.56</v>
          </cell>
          <cell r="BQ1100">
            <v>12.81</v>
          </cell>
          <cell r="BR1100">
            <v>71.48</v>
          </cell>
          <cell r="BS1100">
            <v>-7.49</v>
          </cell>
          <cell r="BT1100">
            <v>37.950000000000003</v>
          </cell>
          <cell r="BU1100">
            <v>-7.35</v>
          </cell>
          <cell r="BV1100">
            <v>17.87</v>
          </cell>
          <cell r="BW1100">
            <v>9.44</v>
          </cell>
          <cell r="BX1100">
            <v>6.36</v>
          </cell>
          <cell r="BY1100">
            <v>-1.7</v>
          </cell>
          <cell r="BZ1100">
            <v>-8.06</v>
          </cell>
          <cell r="CA1100">
            <v>23.93</v>
          </cell>
          <cell r="CB1100">
            <v>10.09</v>
          </cell>
          <cell r="CC1100">
            <v>-4.22</v>
          </cell>
          <cell r="CD1100">
            <v>-5.35</v>
          </cell>
          <cell r="CE1100">
            <v>71.08</v>
          </cell>
          <cell r="CF1100">
            <v>-2.4900000000000002</v>
          </cell>
          <cell r="CG1100">
            <v>21.55</v>
          </cell>
          <cell r="CH1100">
            <v>-5.15</v>
          </cell>
          <cell r="CI1100">
            <v>9.33</v>
          </cell>
          <cell r="CJ1100">
            <v>7.98</v>
          </cell>
          <cell r="CK1100">
            <v>5</v>
          </cell>
          <cell r="CL1100">
            <v>8.42</v>
          </cell>
          <cell r="CM1100">
            <v>-5.46</v>
          </cell>
          <cell r="CN1100">
            <v>20.91</v>
          </cell>
          <cell r="CO1100">
            <v>-1.99</v>
          </cell>
          <cell r="CP1100">
            <v>19.899999999999999</v>
          </cell>
          <cell r="CQ1100">
            <v>-6.93</v>
          </cell>
          <cell r="CR1100">
            <v>-10.43</v>
          </cell>
          <cell r="CS1100">
            <v>0.9</v>
          </cell>
          <cell r="CT1100">
            <v>2.15</v>
          </cell>
          <cell r="CU1100">
            <v>4.28</v>
          </cell>
          <cell r="CV1100">
            <v>6.84</v>
          </cell>
          <cell r="CW1100">
            <v>4.21</v>
          </cell>
          <cell r="CX1100">
            <v>2.63</v>
          </cell>
          <cell r="CY1100">
            <v>-0.12</v>
          </cell>
          <cell r="CZ1100">
            <v>1.08</v>
          </cell>
          <cell r="DA1100">
            <v>1.89</v>
          </cell>
          <cell r="DB1100">
            <v>-6.17</v>
          </cell>
          <cell r="DC1100">
            <v>-1.85</v>
          </cell>
          <cell r="DD1100">
            <v>-26.28</v>
          </cell>
          <cell r="DE1100">
            <v>10.26</v>
          </cell>
          <cell r="DF1100">
            <v>-11.85</v>
          </cell>
          <cell r="DG1100">
            <v>16.43</v>
          </cell>
          <cell r="DH1100">
            <v>-7</v>
          </cell>
          <cell r="DI1100">
            <v>12.32</v>
          </cell>
          <cell r="DJ1100">
            <v>-4.62</v>
          </cell>
          <cell r="DK1100">
            <v>7.62</v>
          </cell>
          <cell r="DL1100">
            <v>1.7</v>
          </cell>
          <cell r="DM1100">
            <v>0.08</v>
          </cell>
          <cell r="DN1100">
            <v>15.89</v>
          </cell>
          <cell r="DO1100">
            <v>6.71</v>
          </cell>
          <cell r="DP1100">
            <v>-2.4500000000000002</v>
          </cell>
          <cell r="DQ1100">
            <v>-24.58</v>
          </cell>
          <cell r="DR1100">
            <v>-13.43</v>
          </cell>
          <cell r="DS1100">
            <v>-9.6300000000000008</v>
          </cell>
          <cell r="DT1100">
            <v>3.72</v>
          </cell>
          <cell r="DU1100">
            <v>-0.68</v>
          </cell>
          <cell r="DV1100">
            <v>4.34</v>
          </cell>
          <cell r="DW1100">
            <v>6.45</v>
          </cell>
          <cell r="DX1100">
            <v>-2.59</v>
          </cell>
          <cell r="DY1100">
            <v>-0.21</v>
          </cell>
          <cell r="DZ1100">
            <v>0.27</v>
          </cell>
          <cell r="EA1100">
            <v>4.88</v>
          </cell>
          <cell r="EB1100">
            <v>-6.21</v>
          </cell>
          <cell r="EC1100">
            <v>-6.01</v>
          </cell>
          <cell r="ED1100">
            <v>-7.76</v>
          </cell>
          <cell r="EE1100">
            <v>0</v>
          </cell>
        </row>
        <row r="1101">
          <cell r="F1101">
            <v>12.39</v>
          </cell>
          <cell r="G1101">
            <v>211.34</v>
          </cell>
          <cell r="H1101">
            <v>16.739999999999998</v>
          </cell>
          <cell r="I1101">
            <v>18.57</v>
          </cell>
          <cell r="J1101">
            <v>1.0900000000000001</v>
          </cell>
          <cell r="K1101">
            <v>-13.28</v>
          </cell>
          <cell r="L1101">
            <v>3.98</v>
          </cell>
          <cell r="M1101">
            <v>-5.57</v>
          </cell>
          <cell r="N1101">
            <v>21.43</v>
          </cell>
          <cell r="O1101">
            <v>-14.01</v>
          </cell>
          <cell r="P1101">
            <v>42.37</v>
          </cell>
          <cell r="Q1101">
            <v>3.8</v>
          </cell>
          <cell r="R1101">
            <v>261.18</v>
          </cell>
          <cell r="S1101">
            <v>15.97</v>
          </cell>
          <cell r="T1101">
            <v>33.35</v>
          </cell>
          <cell r="U1101">
            <v>23.75</v>
          </cell>
          <cell r="V1101">
            <v>152.08000000000001</v>
          </cell>
          <cell r="W1101">
            <v>-7.22</v>
          </cell>
          <cell r="X1101">
            <v>-20.79</v>
          </cell>
          <cell r="Y1101">
            <v>7.0000000000000007E-2</v>
          </cell>
          <cell r="Z1101">
            <v>-6.58</v>
          </cell>
          <cell r="AA1101">
            <v>6.67</v>
          </cell>
          <cell r="AB1101">
            <v>22.42</v>
          </cell>
          <cell r="AC1101">
            <v>21.93</v>
          </cell>
          <cell r="AD1101">
            <v>19.53</v>
          </cell>
          <cell r="AE1101">
            <v>112.42</v>
          </cell>
          <cell r="AF1101">
            <v>12.88</v>
          </cell>
          <cell r="AG1101">
            <v>13.01</v>
          </cell>
          <cell r="AH1101">
            <v>9.23</v>
          </cell>
          <cell r="AI1101">
            <v>-1.06</v>
          </cell>
          <cell r="AJ1101">
            <v>-4.1500000000000004</v>
          </cell>
          <cell r="AK1101">
            <v>-9.5399999999999991</v>
          </cell>
          <cell r="AL1101">
            <v>19.989999999999998</v>
          </cell>
          <cell r="AM1101">
            <v>-4.0999999999999996</v>
          </cell>
          <cell r="AN1101">
            <v>26.63</v>
          </cell>
          <cell r="AO1101">
            <v>12.68</v>
          </cell>
          <cell r="AP1101">
            <v>13.4</v>
          </cell>
          <cell r="AQ1101">
            <v>23.45</v>
          </cell>
          <cell r="AR1101">
            <v>102.91</v>
          </cell>
          <cell r="AS1101">
            <v>9.92</v>
          </cell>
          <cell r="AT1101">
            <v>20.85</v>
          </cell>
          <cell r="AU1101">
            <v>8.35</v>
          </cell>
          <cell r="AV1101">
            <v>5.48</v>
          </cell>
          <cell r="AW1101">
            <v>5.17</v>
          </cell>
          <cell r="AX1101">
            <v>0.68</v>
          </cell>
          <cell r="AY1101">
            <v>6.3</v>
          </cell>
          <cell r="AZ1101">
            <v>-6.07</v>
          </cell>
          <cell r="BA1101">
            <v>27.77</v>
          </cell>
          <cell r="BB1101">
            <v>8.0399999999999991</v>
          </cell>
          <cell r="BC1101">
            <v>21.62</v>
          </cell>
          <cell r="BD1101">
            <v>-5.19</v>
          </cell>
          <cell r="BE1101">
            <v>1752.12</v>
          </cell>
          <cell r="BF1101">
            <v>23.33</v>
          </cell>
          <cell r="BG1101">
            <v>22.08</v>
          </cell>
          <cell r="BH1101">
            <v>19.420000000000002</v>
          </cell>
          <cell r="BI1101">
            <v>2.48</v>
          </cell>
          <cell r="BJ1101">
            <v>4.0199999999999996</v>
          </cell>
          <cell r="BK1101">
            <v>143.63</v>
          </cell>
          <cell r="BL1101">
            <v>-2.69</v>
          </cell>
          <cell r="BM1101">
            <v>-5.78</v>
          </cell>
          <cell r="BN1101">
            <v>19.41</v>
          </cell>
          <cell r="BO1101">
            <v>9.0299999999999994</v>
          </cell>
          <cell r="BP1101">
            <v>19.64</v>
          </cell>
          <cell r="BQ1101">
            <v>1497.55</v>
          </cell>
          <cell r="BR1101">
            <v>-51.14</v>
          </cell>
          <cell r="BS1101">
            <v>1.98</v>
          </cell>
          <cell r="BT1101">
            <v>0.12</v>
          </cell>
          <cell r="BU1101">
            <v>7.76</v>
          </cell>
          <cell r="BV1101">
            <v>0.43</v>
          </cell>
          <cell r="BW1101">
            <v>0.67</v>
          </cell>
          <cell r="BX1101">
            <v>-21.77</v>
          </cell>
          <cell r="BY1101">
            <v>-8.0299999999999994</v>
          </cell>
          <cell r="BZ1101">
            <v>-12.3</v>
          </cell>
          <cell r="CA1101">
            <v>-8.59</v>
          </cell>
          <cell r="CB1101">
            <v>-5.21</v>
          </cell>
          <cell r="CC1101">
            <v>3.27</v>
          </cell>
          <cell r="CD1101">
            <v>-9.4700000000000006</v>
          </cell>
          <cell r="CE1101">
            <v>-14.3</v>
          </cell>
          <cell r="CF1101">
            <v>7.87</v>
          </cell>
          <cell r="CG1101">
            <v>2.2000000000000002</v>
          </cell>
          <cell r="CH1101">
            <v>9.1199999999999992</v>
          </cell>
          <cell r="CI1101">
            <v>-3.14</v>
          </cell>
          <cell r="CJ1101">
            <v>-1.1599999999999999</v>
          </cell>
          <cell r="CK1101">
            <v>-6.85</v>
          </cell>
          <cell r="CL1101">
            <v>-5.66</v>
          </cell>
          <cell r="CM1101">
            <v>-11.46</v>
          </cell>
          <cell r="CN1101">
            <v>7.01</v>
          </cell>
          <cell r="CO1101">
            <v>-14.33</v>
          </cell>
          <cell r="CP1101">
            <v>4.41</v>
          </cell>
          <cell r="CQ1101">
            <v>-2.3199999999999998</v>
          </cell>
          <cell r="CR1101">
            <v>-34.82</v>
          </cell>
          <cell r="CS1101">
            <v>3.11</v>
          </cell>
          <cell r="CT1101">
            <v>-0.65</v>
          </cell>
          <cell r="CU1101">
            <v>8.08</v>
          </cell>
          <cell r="CV1101">
            <v>2.64</v>
          </cell>
          <cell r="CW1101">
            <v>-10.71</v>
          </cell>
          <cell r="CX1101">
            <v>-14.62</v>
          </cell>
          <cell r="CY1101">
            <v>-8.98</v>
          </cell>
          <cell r="CZ1101">
            <v>-9.7899999999999991</v>
          </cell>
          <cell r="DA1101">
            <v>7.19</v>
          </cell>
          <cell r="DB1101">
            <v>-8.81</v>
          </cell>
          <cell r="DC1101">
            <v>2.73</v>
          </cell>
          <cell r="DD1101">
            <v>-5</v>
          </cell>
          <cell r="DE1101">
            <v>-16.29</v>
          </cell>
          <cell r="DF1101">
            <v>0.39</v>
          </cell>
          <cell r="DG1101">
            <v>0.22</v>
          </cell>
          <cell r="DH1101">
            <v>2.19</v>
          </cell>
          <cell r="DI1101">
            <v>0.12</v>
          </cell>
          <cell r="DJ1101">
            <v>-2.39</v>
          </cell>
          <cell r="DK1101">
            <v>-5.41</v>
          </cell>
          <cell r="DL1101">
            <v>-4.17</v>
          </cell>
          <cell r="DM1101">
            <v>-9.1199999999999992</v>
          </cell>
          <cell r="DN1101">
            <v>-4.75</v>
          </cell>
          <cell r="DO1101">
            <v>-2.34</v>
          </cell>
          <cell r="DP1101">
            <v>3.97</v>
          </cell>
          <cell r="DQ1101">
            <v>5.01</v>
          </cell>
          <cell r="DR1101">
            <v>-6.28</v>
          </cell>
          <cell r="DS1101">
            <v>6.17</v>
          </cell>
          <cell r="DT1101">
            <v>4.5999999999999996</v>
          </cell>
          <cell r="DU1101">
            <v>-0.11</v>
          </cell>
          <cell r="DV1101">
            <v>-1.31</v>
          </cell>
          <cell r="DW1101">
            <v>-0.89</v>
          </cell>
          <cell r="DX1101">
            <v>1.33</v>
          </cell>
          <cell r="DY1101">
            <v>-5.72</v>
          </cell>
          <cell r="DZ1101">
            <v>-5.38</v>
          </cell>
          <cell r="EA1101">
            <v>-2.13</v>
          </cell>
          <cell r="EB1101">
            <v>-0.43</v>
          </cell>
          <cell r="EC1101">
            <v>-5.91</v>
          </cell>
          <cell r="ED1101">
            <v>3.5</v>
          </cell>
          <cell r="EE1101">
            <v>0</v>
          </cell>
        </row>
        <row r="1102">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cell r="BZ1102">
            <v>0</v>
          </cell>
          <cell r="CA1102">
            <v>0</v>
          </cell>
          <cell r="CB1102">
            <v>0</v>
          </cell>
          <cell r="CC1102">
            <v>0</v>
          </cell>
          <cell r="CD1102">
            <v>0</v>
          </cell>
          <cell r="CE1102">
            <v>0</v>
          </cell>
          <cell r="CF1102">
            <v>0</v>
          </cell>
          <cell r="CG1102">
            <v>0</v>
          </cell>
          <cell r="CH1102">
            <v>0</v>
          </cell>
          <cell r="CI1102">
            <v>0</v>
          </cell>
          <cell r="CJ1102">
            <v>0</v>
          </cell>
          <cell r="CK1102">
            <v>0</v>
          </cell>
          <cell r="CL1102">
            <v>0</v>
          </cell>
          <cell r="CM1102">
            <v>0</v>
          </cell>
          <cell r="CN1102">
            <v>0</v>
          </cell>
          <cell r="CO1102">
            <v>0</v>
          </cell>
          <cell r="CP1102">
            <v>0</v>
          </cell>
          <cell r="CQ1102">
            <v>0</v>
          </cell>
          <cell r="CR1102">
            <v>0</v>
          </cell>
          <cell r="CS1102">
            <v>0</v>
          </cell>
          <cell r="CT1102">
            <v>0</v>
          </cell>
          <cell r="CU1102">
            <v>0</v>
          </cell>
          <cell r="CV1102">
            <v>0</v>
          </cell>
          <cell r="CW1102">
            <v>0</v>
          </cell>
          <cell r="CX1102">
            <v>0</v>
          </cell>
          <cell r="CY1102">
            <v>0</v>
          </cell>
          <cell r="CZ1102">
            <v>0</v>
          </cell>
          <cell r="DA1102">
            <v>0</v>
          </cell>
          <cell r="DB1102">
            <v>0</v>
          </cell>
          <cell r="DC1102">
            <v>0</v>
          </cell>
          <cell r="DD1102">
            <v>0</v>
          </cell>
          <cell r="DE1102">
            <v>0</v>
          </cell>
          <cell r="DF1102">
            <v>0</v>
          </cell>
          <cell r="DG1102">
            <v>0</v>
          </cell>
          <cell r="DH1102">
            <v>0</v>
          </cell>
          <cell r="DI1102">
            <v>0</v>
          </cell>
          <cell r="DJ1102">
            <v>0</v>
          </cell>
          <cell r="DK1102">
            <v>0</v>
          </cell>
          <cell r="DL1102">
            <v>0</v>
          </cell>
          <cell r="DM1102">
            <v>0</v>
          </cell>
          <cell r="DN1102">
            <v>0</v>
          </cell>
          <cell r="DO1102">
            <v>0</v>
          </cell>
          <cell r="DP1102">
            <v>0</v>
          </cell>
          <cell r="DQ1102">
            <v>0</v>
          </cell>
          <cell r="DR1102">
            <v>0</v>
          </cell>
          <cell r="DS1102">
            <v>0</v>
          </cell>
          <cell r="DT1102">
            <v>0</v>
          </cell>
          <cell r="DU1102">
            <v>0</v>
          </cell>
          <cell r="DV1102">
            <v>0</v>
          </cell>
          <cell r="DW1102">
            <v>0</v>
          </cell>
          <cell r="DX1102">
            <v>0</v>
          </cell>
          <cell r="DY1102">
            <v>0</v>
          </cell>
          <cell r="DZ1102">
            <v>0</v>
          </cell>
          <cell r="EA1102">
            <v>0</v>
          </cell>
          <cell r="EB1102">
            <v>0</v>
          </cell>
          <cell r="EC1102">
            <v>0</v>
          </cell>
          <cell r="ED1102">
            <v>0</v>
          </cell>
          <cell r="EE1102">
            <v>0</v>
          </cell>
        </row>
        <row r="1103">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cell r="BZ1103">
            <v>0</v>
          </cell>
          <cell r="CA1103">
            <v>0</v>
          </cell>
          <cell r="CB1103">
            <v>0</v>
          </cell>
          <cell r="CC1103">
            <v>0</v>
          </cell>
          <cell r="CD1103">
            <v>0</v>
          </cell>
          <cell r="CE1103">
            <v>0</v>
          </cell>
          <cell r="CF1103">
            <v>0</v>
          </cell>
          <cell r="CG1103">
            <v>0</v>
          </cell>
          <cell r="CH1103">
            <v>0</v>
          </cell>
          <cell r="CI1103">
            <v>0</v>
          </cell>
          <cell r="CJ1103">
            <v>0</v>
          </cell>
          <cell r="CK1103">
            <v>0</v>
          </cell>
          <cell r="CL1103">
            <v>0</v>
          </cell>
          <cell r="CM1103">
            <v>0</v>
          </cell>
          <cell r="CN1103">
            <v>0</v>
          </cell>
          <cell r="CO1103">
            <v>0</v>
          </cell>
          <cell r="CP1103">
            <v>0</v>
          </cell>
          <cell r="CQ1103">
            <v>0</v>
          </cell>
          <cell r="CR1103">
            <v>0</v>
          </cell>
          <cell r="CS1103">
            <v>0</v>
          </cell>
          <cell r="CT1103">
            <v>0</v>
          </cell>
          <cell r="CU1103">
            <v>0</v>
          </cell>
          <cell r="CV1103">
            <v>0</v>
          </cell>
          <cell r="CW1103">
            <v>0</v>
          </cell>
          <cell r="CX1103">
            <v>0</v>
          </cell>
          <cell r="CY1103">
            <v>0</v>
          </cell>
          <cell r="CZ1103">
            <v>0</v>
          </cell>
          <cell r="DA1103">
            <v>0</v>
          </cell>
          <cell r="DB1103">
            <v>0</v>
          </cell>
          <cell r="DC1103">
            <v>0</v>
          </cell>
          <cell r="DD1103">
            <v>0</v>
          </cell>
          <cell r="DE1103">
            <v>0</v>
          </cell>
          <cell r="DF1103">
            <v>0</v>
          </cell>
          <cell r="DG1103">
            <v>0</v>
          </cell>
          <cell r="DH1103">
            <v>0</v>
          </cell>
          <cell r="DI1103">
            <v>0</v>
          </cell>
          <cell r="DJ1103">
            <v>0</v>
          </cell>
          <cell r="DK1103">
            <v>0</v>
          </cell>
          <cell r="DL1103">
            <v>0</v>
          </cell>
          <cell r="DM1103">
            <v>0</v>
          </cell>
          <cell r="DN1103">
            <v>0</v>
          </cell>
          <cell r="DO1103">
            <v>0</v>
          </cell>
          <cell r="DP1103">
            <v>0</v>
          </cell>
          <cell r="DQ1103">
            <v>0</v>
          </cell>
          <cell r="DR1103">
            <v>0</v>
          </cell>
          <cell r="DS1103">
            <v>0</v>
          </cell>
          <cell r="DT1103">
            <v>0</v>
          </cell>
          <cell r="DU1103">
            <v>0</v>
          </cell>
          <cell r="DV1103">
            <v>0</v>
          </cell>
          <cell r="DW1103">
            <v>0</v>
          </cell>
          <cell r="DX1103">
            <v>0</v>
          </cell>
          <cell r="DY1103">
            <v>0</v>
          </cell>
          <cell r="DZ1103">
            <v>0</v>
          </cell>
          <cell r="EA1103">
            <v>0</v>
          </cell>
          <cell r="EB1103">
            <v>0</v>
          </cell>
          <cell r="EC1103">
            <v>0</v>
          </cell>
          <cell r="ED1103">
            <v>0</v>
          </cell>
          <cell r="EE1103">
            <v>0</v>
          </cell>
        </row>
        <row r="1104">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204.25</v>
          </cell>
          <cell r="AF1104">
            <v>36.64</v>
          </cell>
          <cell r="AG1104">
            <v>52.52</v>
          </cell>
          <cell r="AH1104">
            <v>47.31</v>
          </cell>
          <cell r="AI1104">
            <v>0</v>
          </cell>
          <cell r="AJ1104">
            <v>0</v>
          </cell>
          <cell r="AK1104">
            <v>0</v>
          </cell>
          <cell r="AL1104">
            <v>4.0199999999999996</v>
          </cell>
          <cell r="AM1104">
            <v>-3.21</v>
          </cell>
          <cell r="AN1104">
            <v>-15.11</v>
          </cell>
          <cell r="AO1104">
            <v>4.3</v>
          </cell>
          <cell r="AP1104">
            <v>24.57</v>
          </cell>
          <cell r="AQ1104">
            <v>53.21</v>
          </cell>
          <cell r="AR1104">
            <v>150.79</v>
          </cell>
          <cell r="AS1104">
            <v>42.99</v>
          </cell>
          <cell r="AT1104">
            <v>23.77</v>
          </cell>
          <cell r="AU1104">
            <v>42.65</v>
          </cell>
          <cell r="AV1104">
            <v>-1.66</v>
          </cell>
          <cell r="AW1104">
            <v>0</v>
          </cell>
          <cell r="AX1104">
            <v>-1.72</v>
          </cell>
          <cell r="AY1104">
            <v>-0.69</v>
          </cell>
          <cell r="AZ1104">
            <v>-0.04</v>
          </cell>
          <cell r="BA1104">
            <v>-7.79</v>
          </cell>
          <cell r="BB1104">
            <v>0.61</v>
          </cell>
          <cell r="BC1104">
            <v>39.39</v>
          </cell>
          <cell r="BD1104">
            <v>13.27</v>
          </cell>
          <cell r="BE1104">
            <v>-280.52999999999997</v>
          </cell>
          <cell r="BF1104">
            <v>54.65</v>
          </cell>
          <cell r="BG1104">
            <v>19.59</v>
          </cell>
          <cell r="BH1104">
            <v>24.85</v>
          </cell>
          <cell r="BI1104">
            <v>0.05</v>
          </cell>
          <cell r="BJ1104">
            <v>0</v>
          </cell>
          <cell r="BK1104">
            <v>-0.71</v>
          </cell>
          <cell r="BL1104">
            <v>-1.92</v>
          </cell>
          <cell r="BM1104">
            <v>-13.94</v>
          </cell>
          <cell r="BN1104">
            <v>2.39</v>
          </cell>
          <cell r="BO1104">
            <v>41.21</v>
          </cell>
          <cell r="BP1104">
            <v>52.05</v>
          </cell>
          <cell r="BQ1104">
            <v>-458.76</v>
          </cell>
          <cell r="BR1104">
            <v>51.02</v>
          </cell>
          <cell r="BS1104">
            <v>-6.76</v>
          </cell>
          <cell r="BT1104">
            <v>-5.47</v>
          </cell>
          <cell r="BU1104">
            <v>17.84</v>
          </cell>
          <cell r="BV1104">
            <v>40.51</v>
          </cell>
          <cell r="BW1104">
            <v>13.5</v>
          </cell>
          <cell r="BX1104">
            <v>1.07</v>
          </cell>
          <cell r="BY1104">
            <v>1.64</v>
          </cell>
          <cell r="BZ1104">
            <v>-13.19</v>
          </cell>
          <cell r="CA1104">
            <v>-4.3499999999999996</v>
          </cell>
          <cell r="CB1104">
            <v>10.3</v>
          </cell>
          <cell r="CC1104">
            <v>11.46</v>
          </cell>
          <cell r="CD1104">
            <v>-15.54</v>
          </cell>
          <cell r="CE1104">
            <v>-18.489999999999998</v>
          </cell>
          <cell r="CF1104">
            <v>-1.45</v>
          </cell>
          <cell r="CG1104">
            <v>-10.77</v>
          </cell>
          <cell r="CH1104">
            <v>3.6</v>
          </cell>
          <cell r="CI1104">
            <v>27.7</v>
          </cell>
          <cell r="CJ1104">
            <v>18.8</v>
          </cell>
          <cell r="CK1104">
            <v>-53.02</v>
          </cell>
          <cell r="CL1104">
            <v>2.37</v>
          </cell>
          <cell r="CM1104">
            <v>-1.48</v>
          </cell>
          <cell r="CN1104">
            <v>8.6999999999999993</v>
          </cell>
          <cell r="CO1104">
            <v>10.7</v>
          </cell>
          <cell r="CP1104">
            <v>-4</v>
          </cell>
          <cell r="CQ1104">
            <v>-19.66</v>
          </cell>
          <cell r="CR1104">
            <v>150.47</v>
          </cell>
          <cell r="CS1104">
            <v>1.73</v>
          </cell>
          <cell r="CT1104">
            <v>19.55</v>
          </cell>
          <cell r="CU1104">
            <v>17.75</v>
          </cell>
          <cell r="CV1104">
            <v>25.37</v>
          </cell>
          <cell r="CW1104">
            <v>8.49</v>
          </cell>
          <cell r="CX1104">
            <v>21.68</v>
          </cell>
          <cell r="CY1104">
            <v>-0.84</v>
          </cell>
          <cell r="CZ1104">
            <v>2.61</v>
          </cell>
          <cell r="DA1104">
            <v>19.68</v>
          </cell>
          <cell r="DB1104">
            <v>16.37</v>
          </cell>
          <cell r="DC1104">
            <v>16.03</v>
          </cell>
          <cell r="DD1104">
            <v>2.0499999999999998</v>
          </cell>
          <cell r="DE1104">
            <v>109.33</v>
          </cell>
          <cell r="DF1104">
            <v>-9.26</v>
          </cell>
          <cell r="DG1104">
            <v>-0.84</v>
          </cell>
          <cell r="DH1104">
            <v>53.99</v>
          </cell>
          <cell r="DI1104">
            <v>29.38</v>
          </cell>
          <cell r="DJ1104">
            <v>9.6999999999999993</v>
          </cell>
          <cell r="DK1104">
            <v>20.92</v>
          </cell>
          <cell r="DL1104">
            <v>10.87</v>
          </cell>
          <cell r="DM1104">
            <v>0.65</v>
          </cell>
          <cell r="DN1104">
            <v>16.37</v>
          </cell>
          <cell r="DO1104">
            <v>0.04</v>
          </cell>
          <cell r="DP1104">
            <v>-8.5399999999999991</v>
          </cell>
          <cell r="DQ1104">
            <v>-13.96</v>
          </cell>
          <cell r="DR1104">
            <v>3.04</v>
          </cell>
          <cell r="DS1104">
            <v>0</v>
          </cell>
          <cell r="DT1104">
            <v>0</v>
          </cell>
          <cell r="DU1104">
            <v>-0.53</v>
          </cell>
          <cell r="DV1104">
            <v>0</v>
          </cell>
          <cell r="DW1104">
            <v>0</v>
          </cell>
          <cell r="DX1104">
            <v>0</v>
          </cell>
          <cell r="DY1104">
            <v>0</v>
          </cell>
          <cell r="DZ1104">
            <v>0</v>
          </cell>
          <cell r="EA1104">
            <v>2.36</v>
          </cell>
          <cell r="EB1104">
            <v>3.07</v>
          </cell>
          <cell r="EC1104">
            <v>-1.85</v>
          </cell>
          <cell r="ED1104">
            <v>0</v>
          </cell>
          <cell r="EE1104">
            <v>0</v>
          </cell>
        </row>
        <row r="1105">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cell r="BZ1105">
            <v>0</v>
          </cell>
          <cell r="CA1105">
            <v>0</v>
          </cell>
          <cell r="CB1105">
            <v>0</v>
          </cell>
          <cell r="CC1105">
            <v>0</v>
          </cell>
          <cell r="CD1105">
            <v>0</v>
          </cell>
          <cell r="CE1105">
            <v>0</v>
          </cell>
          <cell r="CF1105">
            <v>0</v>
          </cell>
          <cell r="CG1105">
            <v>0</v>
          </cell>
          <cell r="CH1105">
            <v>0</v>
          </cell>
          <cell r="CI1105">
            <v>0</v>
          </cell>
          <cell r="CJ1105">
            <v>0</v>
          </cell>
          <cell r="CK1105">
            <v>0</v>
          </cell>
          <cell r="CL1105">
            <v>0</v>
          </cell>
          <cell r="CM1105">
            <v>0</v>
          </cell>
          <cell r="CN1105">
            <v>0</v>
          </cell>
          <cell r="CO1105">
            <v>0</v>
          </cell>
          <cell r="CP1105">
            <v>0</v>
          </cell>
          <cell r="CQ1105">
            <v>0</v>
          </cell>
          <cell r="CR1105">
            <v>0</v>
          </cell>
          <cell r="CS1105">
            <v>0</v>
          </cell>
          <cell r="CT1105">
            <v>0</v>
          </cell>
          <cell r="CU1105">
            <v>0</v>
          </cell>
          <cell r="CV1105">
            <v>0</v>
          </cell>
          <cell r="CW1105">
            <v>0</v>
          </cell>
          <cell r="CX1105">
            <v>0</v>
          </cell>
          <cell r="CY1105">
            <v>0</v>
          </cell>
          <cell r="CZ1105">
            <v>0</v>
          </cell>
          <cell r="DA1105">
            <v>0</v>
          </cell>
          <cell r="DB1105">
            <v>0</v>
          </cell>
          <cell r="DC1105">
            <v>0</v>
          </cell>
          <cell r="DD1105">
            <v>0</v>
          </cell>
          <cell r="DE1105">
            <v>0</v>
          </cell>
          <cell r="DF1105">
            <v>0</v>
          </cell>
          <cell r="DG1105">
            <v>0</v>
          </cell>
          <cell r="DH1105">
            <v>0</v>
          </cell>
          <cell r="DI1105">
            <v>0</v>
          </cell>
          <cell r="DJ1105">
            <v>0</v>
          </cell>
          <cell r="DK1105">
            <v>0</v>
          </cell>
          <cell r="DL1105">
            <v>0</v>
          </cell>
          <cell r="DM1105">
            <v>0</v>
          </cell>
          <cell r="DN1105">
            <v>0</v>
          </cell>
          <cell r="DO1105">
            <v>0</v>
          </cell>
          <cell r="DP1105">
            <v>0</v>
          </cell>
          <cell r="DQ1105">
            <v>0</v>
          </cell>
          <cell r="DR1105">
            <v>0</v>
          </cell>
          <cell r="DS1105">
            <v>0</v>
          </cell>
          <cell r="DT1105">
            <v>0</v>
          </cell>
          <cell r="DU1105">
            <v>0</v>
          </cell>
          <cell r="DV1105">
            <v>0</v>
          </cell>
          <cell r="DW1105">
            <v>0</v>
          </cell>
          <cell r="DX1105">
            <v>0</v>
          </cell>
          <cell r="DY1105">
            <v>0</v>
          </cell>
          <cell r="DZ1105">
            <v>0</v>
          </cell>
          <cell r="EA1105">
            <v>0</v>
          </cell>
          <cell r="EB1105">
            <v>0</v>
          </cell>
          <cell r="EC1105">
            <v>0</v>
          </cell>
          <cell r="ED1105">
            <v>0</v>
          </cell>
          <cell r="EE1105">
            <v>0</v>
          </cell>
        </row>
        <row r="1106">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cell r="BZ1106">
            <v>0</v>
          </cell>
          <cell r="CA1106">
            <v>0</v>
          </cell>
          <cell r="CB1106">
            <v>0</v>
          </cell>
          <cell r="CC1106">
            <v>0</v>
          </cell>
          <cell r="CD1106">
            <v>0</v>
          </cell>
          <cell r="CE1106">
            <v>0</v>
          </cell>
          <cell r="CF1106">
            <v>0</v>
          </cell>
          <cell r="CG1106">
            <v>0</v>
          </cell>
          <cell r="CH1106">
            <v>0</v>
          </cell>
          <cell r="CI1106">
            <v>0</v>
          </cell>
          <cell r="CJ1106">
            <v>0</v>
          </cell>
          <cell r="CK1106">
            <v>0</v>
          </cell>
          <cell r="CL1106">
            <v>0</v>
          </cell>
          <cell r="CM1106">
            <v>0</v>
          </cell>
          <cell r="CN1106">
            <v>0</v>
          </cell>
          <cell r="CO1106">
            <v>0</v>
          </cell>
          <cell r="CP1106">
            <v>0</v>
          </cell>
          <cell r="CQ1106">
            <v>0</v>
          </cell>
          <cell r="CR1106">
            <v>0</v>
          </cell>
          <cell r="CS1106">
            <v>0</v>
          </cell>
          <cell r="CT1106">
            <v>0</v>
          </cell>
          <cell r="CU1106">
            <v>0</v>
          </cell>
          <cell r="CV1106">
            <v>0</v>
          </cell>
          <cell r="CW1106">
            <v>0</v>
          </cell>
          <cell r="CX1106">
            <v>0</v>
          </cell>
          <cell r="CY1106">
            <v>0</v>
          </cell>
          <cell r="CZ1106">
            <v>0</v>
          </cell>
          <cell r="DA1106">
            <v>0</v>
          </cell>
          <cell r="DB1106">
            <v>0</v>
          </cell>
          <cell r="DC1106">
            <v>0</v>
          </cell>
          <cell r="DD1106">
            <v>0</v>
          </cell>
          <cell r="DE1106">
            <v>0</v>
          </cell>
          <cell r="DF1106">
            <v>0</v>
          </cell>
          <cell r="DG1106">
            <v>0</v>
          </cell>
          <cell r="DH1106">
            <v>0</v>
          </cell>
          <cell r="DI1106">
            <v>0</v>
          </cell>
          <cell r="DJ1106">
            <v>0</v>
          </cell>
          <cell r="DK1106">
            <v>0</v>
          </cell>
          <cell r="DL1106">
            <v>0</v>
          </cell>
          <cell r="DM1106">
            <v>0</v>
          </cell>
          <cell r="DN1106">
            <v>0</v>
          </cell>
          <cell r="DO1106">
            <v>0</v>
          </cell>
          <cell r="DP1106">
            <v>0</v>
          </cell>
          <cell r="DQ1106">
            <v>0</v>
          </cell>
          <cell r="DR1106">
            <v>0</v>
          </cell>
          <cell r="DS1106">
            <v>0</v>
          </cell>
          <cell r="DT1106">
            <v>0</v>
          </cell>
          <cell r="DU1106">
            <v>0</v>
          </cell>
          <cell r="DV1106">
            <v>0</v>
          </cell>
          <cell r="DW1106">
            <v>0</v>
          </cell>
          <cell r="DX1106">
            <v>0</v>
          </cell>
          <cell r="DY1106">
            <v>0</v>
          </cell>
          <cell r="DZ1106">
            <v>0</v>
          </cell>
          <cell r="EA1106">
            <v>0</v>
          </cell>
          <cell r="EB1106">
            <v>0</v>
          </cell>
          <cell r="EC1106">
            <v>0</v>
          </cell>
          <cell r="ED1106">
            <v>0</v>
          </cell>
          <cell r="EE1106">
            <v>0</v>
          </cell>
        </row>
        <row r="1107">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0</v>
          </cell>
          <cell r="BL1107">
            <v>0</v>
          </cell>
          <cell r="BM1107">
            <v>0</v>
          </cell>
          <cell r="BN1107">
            <v>0</v>
          </cell>
          <cell r="BO1107">
            <v>0</v>
          </cell>
          <cell r="BP1107">
            <v>0</v>
          </cell>
          <cell r="BQ1107">
            <v>0</v>
          </cell>
          <cell r="BR1107">
            <v>1618</v>
          </cell>
          <cell r="BS1107">
            <v>338.44</v>
          </cell>
          <cell r="BT1107">
            <v>242.45</v>
          </cell>
          <cell r="BU1107">
            <v>109.13</v>
          </cell>
          <cell r="BV1107">
            <v>70.739999999999995</v>
          </cell>
          <cell r="BW1107">
            <v>17.36</v>
          </cell>
          <cell r="BX1107">
            <v>26.76</v>
          </cell>
          <cell r="BY1107">
            <v>9.17</v>
          </cell>
          <cell r="BZ1107">
            <v>0.67</v>
          </cell>
          <cell r="CA1107">
            <v>57.98</v>
          </cell>
          <cell r="CB1107">
            <v>99.12</v>
          </cell>
          <cell r="CC1107">
            <v>265.02</v>
          </cell>
          <cell r="CD1107">
            <v>381.16</v>
          </cell>
          <cell r="CE1107">
            <v>1573.12</v>
          </cell>
          <cell r="CF1107">
            <v>360.26</v>
          </cell>
          <cell r="CG1107">
            <v>249.94</v>
          </cell>
          <cell r="CH1107">
            <v>135.6</v>
          </cell>
          <cell r="CI1107">
            <v>37.61</v>
          </cell>
          <cell r="CJ1107">
            <v>12.65</v>
          </cell>
          <cell r="CK1107">
            <v>22.6</v>
          </cell>
          <cell r="CL1107">
            <v>16.96</v>
          </cell>
          <cell r="CM1107">
            <v>2.75</v>
          </cell>
          <cell r="CN1107">
            <v>30.26</v>
          </cell>
          <cell r="CO1107">
            <v>102.57</v>
          </cell>
          <cell r="CP1107">
            <v>249.44</v>
          </cell>
          <cell r="CQ1107">
            <v>352.46</v>
          </cell>
          <cell r="CR1107">
            <v>1621.44</v>
          </cell>
          <cell r="CS1107">
            <v>366.99</v>
          </cell>
          <cell r="CT1107">
            <v>260.52</v>
          </cell>
          <cell r="CU1107">
            <v>156.76</v>
          </cell>
          <cell r="CV1107">
            <v>43</v>
          </cell>
          <cell r="CW1107">
            <v>21.02</v>
          </cell>
          <cell r="CX1107">
            <v>23.77</v>
          </cell>
          <cell r="CY1107">
            <v>20.29</v>
          </cell>
          <cell r="CZ1107">
            <v>4.25</v>
          </cell>
          <cell r="DA1107">
            <v>36.04</v>
          </cell>
          <cell r="DB1107">
            <v>102.43</v>
          </cell>
          <cell r="DC1107">
            <v>219.29</v>
          </cell>
          <cell r="DD1107">
            <v>367.08</v>
          </cell>
          <cell r="DE1107">
            <v>1591.2</v>
          </cell>
          <cell r="DF1107">
            <v>352.03</v>
          </cell>
          <cell r="DG1107">
            <v>211.26</v>
          </cell>
          <cell r="DH1107">
            <v>117.93</v>
          </cell>
          <cell r="DI1107">
            <v>18.71</v>
          </cell>
          <cell r="DJ1107">
            <v>25.91</v>
          </cell>
          <cell r="DK1107">
            <v>36.29</v>
          </cell>
          <cell r="DL1107">
            <v>9.75</v>
          </cell>
          <cell r="DM1107">
            <v>13.18</v>
          </cell>
          <cell r="DN1107">
            <v>42.64</v>
          </cell>
          <cell r="DO1107">
            <v>90.4</v>
          </cell>
          <cell r="DP1107">
            <v>246.45</v>
          </cell>
          <cell r="DQ1107">
            <v>426.65</v>
          </cell>
          <cell r="DR1107">
            <v>1713.8</v>
          </cell>
          <cell r="DS1107">
            <v>401.59</v>
          </cell>
          <cell r="DT1107">
            <v>255.29</v>
          </cell>
          <cell r="DU1107">
            <v>127.8</v>
          </cell>
          <cell r="DV1107">
            <v>16.600000000000001</v>
          </cell>
          <cell r="DW1107">
            <v>5.35</v>
          </cell>
          <cell r="DX1107">
            <v>17.829999999999998</v>
          </cell>
          <cell r="DY1107">
            <v>5.59</v>
          </cell>
          <cell r="DZ1107">
            <v>8.91</v>
          </cell>
          <cell r="EA1107">
            <v>27.25</v>
          </cell>
          <cell r="EB1107">
            <v>111.41</v>
          </cell>
          <cell r="EC1107">
            <v>272.89999999999998</v>
          </cell>
          <cell r="ED1107">
            <v>463.28</v>
          </cell>
          <cell r="EE1107">
            <v>0</v>
          </cell>
        </row>
        <row r="1108">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cell r="BZ1108">
            <v>0</v>
          </cell>
          <cell r="CA1108">
            <v>0</v>
          </cell>
          <cell r="CB1108">
            <v>0</v>
          </cell>
          <cell r="CC1108">
            <v>0</v>
          </cell>
          <cell r="CD1108">
            <v>0</v>
          </cell>
          <cell r="CE1108">
            <v>0</v>
          </cell>
          <cell r="CF1108">
            <v>0</v>
          </cell>
          <cell r="CG1108">
            <v>0</v>
          </cell>
          <cell r="CH1108">
            <v>0</v>
          </cell>
          <cell r="CI1108">
            <v>0</v>
          </cell>
          <cell r="CJ1108">
            <v>0</v>
          </cell>
          <cell r="CK1108">
            <v>0</v>
          </cell>
          <cell r="CL1108">
            <v>0</v>
          </cell>
          <cell r="CM1108">
            <v>0</v>
          </cell>
          <cell r="CN1108">
            <v>0</v>
          </cell>
          <cell r="CO1108">
            <v>0</v>
          </cell>
          <cell r="CP1108">
            <v>0</v>
          </cell>
          <cell r="CQ1108">
            <v>0</v>
          </cell>
          <cell r="CR1108">
            <v>0</v>
          </cell>
          <cell r="CS1108">
            <v>0</v>
          </cell>
          <cell r="CT1108">
            <v>0</v>
          </cell>
          <cell r="CU1108">
            <v>0</v>
          </cell>
          <cell r="CV1108">
            <v>0</v>
          </cell>
          <cell r="CW1108">
            <v>0</v>
          </cell>
          <cell r="CX1108">
            <v>0</v>
          </cell>
          <cell r="CY1108">
            <v>0</v>
          </cell>
          <cell r="CZ1108">
            <v>0</v>
          </cell>
          <cell r="DA1108">
            <v>0</v>
          </cell>
          <cell r="DB1108">
            <v>0</v>
          </cell>
          <cell r="DC1108">
            <v>0</v>
          </cell>
          <cell r="DD1108">
            <v>0</v>
          </cell>
          <cell r="DE1108">
            <v>0</v>
          </cell>
          <cell r="DF1108">
            <v>0</v>
          </cell>
          <cell r="DG1108">
            <v>0</v>
          </cell>
          <cell r="DH1108">
            <v>0</v>
          </cell>
          <cell r="DI1108">
            <v>0</v>
          </cell>
          <cell r="DJ1108">
            <v>0</v>
          </cell>
          <cell r="DK1108">
            <v>0</v>
          </cell>
          <cell r="DL1108">
            <v>0</v>
          </cell>
          <cell r="DM1108">
            <v>0</v>
          </cell>
          <cell r="DN1108">
            <v>0</v>
          </cell>
          <cell r="DO1108">
            <v>0</v>
          </cell>
          <cell r="DP1108">
            <v>0</v>
          </cell>
          <cell r="DQ1108">
            <v>0</v>
          </cell>
          <cell r="DR1108">
            <v>0</v>
          </cell>
          <cell r="DS1108">
            <v>0</v>
          </cell>
          <cell r="DT1108">
            <v>0</v>
          </cell>
          <cell r="DU1108">
            <v>0</v>
          </cell>
          <cell r="DV1108">
            <v>0</v>
          </cell>
          <cell r="DW1108">
            <v>0</v>
          </cell>
          <cell r="DX1108">
            <v>0</v>
          </cell>
          <cell r="DY1108">
            <v>0</v>
          </cell>
          <cell r="DZ1108">
            <v>0</v>
          </cell>
          <cell r="EA1108">
            <v>0</v>
          </cell>
          <cell r="EB1108">
            <v>0</v>
          </cell>
          <cell r="EC1108">
            <v>0</v>
          </cell>
          <cell r="ED1108">
            <v>0</v>
          </cell>
          <cell r="EE1108">
            <v>0</v>
          </cell>
        </row>
        <row r="1109">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cell r="BZ1109">
            <v>0</v>
          </cell>
          <cell r="CA1109">
            <v>0</v>
          </cell>
          <cell r="CB1109">
            <v>0</v>
          </cell>
          <cell r="CC1109">
            <v>0</v>
          </cell>
          <cell r="CD1109">
            <v>0</v>
          </cell>
          <cell r="CE1109">
            <v>0</v>
          </cell>
          <cell r="CF1109">
            <v>0</v>
          </cell>
          <cell r="CG1109">
            <v>0</v>
          </cell>
          <cell r="CH1109">
            <v>0</v>
          </cell>
          <cell r="CI1109">
            <v>0</v>
          </cell>
          <cell r="CJ1109">
            <v>0</v>
          </cell>
          <cell r="CK1109">
            <v>0</v>
          </cell>
          <cell r="CL1109">
            <v>0</v>
          </cell>
          <cell r="CM1109">
            <v>0</v>
          </cell>
          <cell r="CN1109">
            <v>0</v>
          </cell>
          <cell r="CO1109">
            <v>0</v>
          </cell>
          <cell r="CP1109">
            <v>0</v>
          </cell>
          <cell r="CQ1109">
            <v>0</v>
          </cell>
          <cell r="CR1109">
            <v>0</v>
          </cell>
          <cell r="CS1109">
            <v>0</v>
          </cell>
          <cell r="CT1109">
            <v>0</v>
          </cell>
          <cell r="CU1109">
            <v>0</v>
          </cell>
          <cell r="CV1109">
            <v>0</v>
          </cell>
          <cell r="CW1109">
            <v>0</v>
          </cell>
          <cell r="CX1109">
            <v>0</v>
          </cell>
          <cell r="CY1109">
            <v>0</v>
          </cell>
          <cell r="CZ1109">
            <v>0</v>
          </cell>
          <cell r="DA1109">
            <v>0</v>
          </cell>
          <cell r="DB1109">
            <v>0</v>
          </cell>
          <cell r="DC1109">
            <v>0</v>
          </cell>
          <cell r="DD1109">
            <v>0</v>
          </cell>
          <cell r="DE1109">
            <v>0</v>
          </cell>
          <cell r="DF1109">
            <v>0</v>
          </cell>
          <cell r="DG1109">
            <v>0</v>
          </cell>
          <cell r="DH1109">
            <v>0</v>
          </cell>
          <cell r="DI1109">
            <v>0</v>
          </cell>
          <cell r="DJ1109">
            <v>0</v>
          </cell>
          <cell r="DK1109">
            <v>0</v>
          </cell>
          <cell r="DL1109">
            <v>0</v>
          </cell>
          <cell r="DM1109">
            <v>0</v>
          </cell>
          <cell r="DN1109">
            <v>0</v>
          </cell>
          <cell r="DO1109">
            <v>0</v>
          </cell>
          <cell r="DP1109">
            <v>0</v>
          </cell>
          <cell r="DQ1109">
            <v>0</v>
          </cell>
          <cell r="DR1109">
            <v>0</v>
          </cell>
          <cell r="DS1109">
            <v>0</v>
          </cell>
          <cell r="DT1109">
            <v>0</v>
          </cell>
          <cell r="DU1109">
            <v>0</v>
          </cell>
          <cell r="DV1109">
            <v>0</v>
          </cell>
          <cell r="DW1109">
            <v>0</v>
          </cell>
          <cell r="DX1109">
            <v>0</v>
          </cell>
          <cell r="DY1109">
            <v>0</v>
          </cell>
          <cell r="DZ1109">
            <v>0</v>
          </cell>
          <cell r="EA1109">
            <v>0</v>
          </cell>
          <cell r="EB1109">
            <v>0</v>
          </cell>
          <cell r="EC1109">
            <v>0</v>
          </cell>
          <cell r="ED1109">
            <v>0</v>
          </cell>
          <cell r="EE1109">
            <v>0</v>
          </cell>
        </row>
        <row r="1110">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0</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0</v>
          </cell>
          <cell r="BZ1110">
            <v>0</v>
          </cell>
          <cell r="CA1110">
            <v>0</v>
          </cell>
          <cell r="CB1110">
            <v>0</v>
          </cell>
          <cell r="CC1110">
            <v>0</v>
          </cell>
          <cell r="CD1110">
            <v>0</v>
          </cell>
          <cell r="CE1110">
            <v>0</v>
          </cell>
          <cell r="CF1110">
            <v>0</v>
          </cell>
          <cell r="CG1110">
            <v>0</v>
          </cell>
          <cell r="CH1110">
            <v>0</v>
          </cell>
          <cell r="CI1110">
            <v>0</v>
          </cell>
          <cell r="CJ1110">
            <v>0</v>
          </cell>
          <cell r="CK1110">
            <v>0</v>
          </cell>
          <cell r="CL1110">
            <v>0</v>
          </cell>
          <cell r="CM1110">
            <v>0</v>
          </cell>
          <cell r="CN1110">
            <v>0</v>
          </cell>
          <cell r="CO1110">
            <v>0</v>
          </cell>
          <cell r="CP1110">
            <v>0</v>
          </cell>
          <cell r="CQ1110">
            <v>0</v>
          </cell>
          <cell r="CR1110">
            <v>0</v>
          </cell>
          <cell r="CS1110">
            <v>0</v>
          </cell>
          <cell r="CT1110">
            <v>0</v>
          </cell>
          <cell r="CU1110">
            <v>0</v>
          </cell>
          <cell r="CV1110">
            <v>0</v>
          </cell>
          <cell r="CW1110">
            <v>0</v>
          </cell>
          <cell r="CX1110">
            <v>0</v>
          </cell>
          <cell r="CY1110">
            <v>0</v>
          </cell>
          <cell r="CZ1110">
            <v>0</v>
          </cell>
          <cell r="DA1110">
            <v>0</v>
          </cell>
          <cell r="DB1110">
            <v>0</v>
          </cell>
          <cell r="DC1110">
            <v>0</v>
          </cell>
          <cell r="DD1110">
            <v>0</v>
          </cell>
          <cell r="DE1110">
            <v>0</v>
          </cell>
          <cell r="DF1110">
            <v>0</v>
          </cell>
          <cell r="DG1110">
            <v>0</v>
          </cell>
          <cell r="DH1110">
            <v>0</v>
          </cell>
          <cell r="DI1110">
            <v>0</v>
          </cell>
          <cell r="DJ1110">
            <v>0</v>
          </cell>
          <cell r="DK1110">
            <v>0</v>
          </cell>
          <cell r="DL1110">
            <v>0</v>
          </cell>
          <cell r="DM1110">
            <v>0</v>
          </cell>
          <cell r="DN1110">
            <v>0</v>
          </cell>
          <cell r="DO1110">
            <v>0</v>
          </cell>
          <cell r="DP1110">
            <v>0</v>
          </cell>
          <cell r="DQ1110">
            <v>0</v>
          </cell>
          <cell r="DR1110">
            <v>0</v>
          </cell>
          <cell r="DS1110">
            <v>0</v>
          </cell>
          <cell r="DT1110">
            <v>0</v>
          </cell>
          <cell r="DU1110">
            <v>0</v>
          </cell>
          <cell r="DV1110">
            <v>0</v>
          </cell>
          <cell r="DW1110">
            <v>0</v>
          </cell>
          <cell r="DX1110">
            <v>0</v>
          </cell>
          <cell r="DY1110">
            <v>0</v>
          </cell>
          <cell r="DZ1110">
            <v>0</v>
          </cell>
          <cell r="EA1110">
            <v>0</v>
          </cell>
          <cell r="EB1110">
            <v>0</v>
          </cell>
          <cell r="EC1110">
            <v>0</v>
          </cell>
          <cell r="ED1110">
            <v>0</v>
          </cell>
        </row>
        <row r="1111">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cell r="BZ1111">
            <v>0</v>
          </cell>
          <cell r="CA1111">
            <v>0</v>
          </cell>
          <cell r="CB1111">
            <v>0</v>
          </cell>
          <cell r="CC1111">
            <v>0</v>
          </cell>
          <cell r="CD1111">
            <v>0</v>
          </cell>
          <cell r="CE1111">
            <v>0</v>
          </cell>
          <cell r="CF1111">
            <v>0</v>
          </cell>
          <cell r="CG1111">
            <v>0</v>
          </cell>
          <cell r="CH1111">
            <v>0</v>
          </cell>
          <cell r="CI1111">
            <v>0</v>
          </cell>
          <cell r="CJ1111">
            <v>0</v>
          </cell>
          <cell r="CK1111">
            <v>0</v>
          </cell>
          <cell r="CL1111">
            <v>0</v>
          </cell>
          <cell r="CM1111">
            <v>0</v>
          </cell>
          <cell r="CN1111">
            <v>0</v>
          </cell>
          <cell r="CO1111">
            <v>0</v>
          </cell>
          <cell r="CP1111">
            <v>0</v>
          </cell>
          <cell r="CQ1111">
            <v>0</v>
          </cell>
          <cell r="CR1111">
            <v>0</v>
          </cell>
          <cell r="CS1111">
            <v>0</v>
          </cell>
          <cell r="CT1111">
            <v>0</v>
          </cell>
          <cell r="CU1111">
            <v>0</v>
          </cell>
          <cell r="CV1111">
            <v>0</v>
          </cell>
          <cell r="CW1111">
            <v>0</v>
          </cell>
          <cell r="CX1111">
            <v>0</v>
          </cell>
          <cell r="CY1111">
            <v>0</v>
          </cell>
          <cell r="CZ1111">
            <v>0</v>
          </cell>
          <cell r="DA1111">
            <v>0</v>
          </cell>
          <cell r="DB1111">
            <v>0</v>
          </cell>
          <cell r="DC1111">
            <v>0</v>
          </cell>
          <cell r="DD1111">
            <v>0</v>
          </cell>
          <cell r="DE1111">
            <v>0</v>
          </cell>
          <cell r="DF1111">
            <v>0</v>
          </cell>
          <cell r="DG1111">
            <v>0</v>
          </cell>
          <cell r="DH1111">
            <v>0</v>
          </cell>
          <cell r="DI1111">
            <v>0</v>
          </cell>
          <cell r="DJ1111">
            <v>0</v>
          </cell>
          <cell r="DK1111">
            <v>0</v>
          </cell>
          <cell r="DL1111">
            <v>0</v>
          </cell>
          <cell r="DM1111">
            <v>0</v>
          </cell>
          <cell r="DN1111">
            <v>0</v>
          </cell>
          <cell r="DO1111">
            <v>0</v>
          </cell>
          <cell r="DP1111">
            <v>0</v>
          </cell>
          <cell r="DQ1111">
            <v>0</v>
          </cell>
          <cell r="DR1111">
            <v>0</v>
          </cell>
          <cell r="DS1111">
            <v>0</v>
          </cell>
          <cell r="DT1111">
            <v>0</v>
          </cell>
          <cell r="DU1111">
            <v>0</v>
          </cell>
          <cell r="DV1111">
            <v>0</v>
          </cell>
          <cell r="DW1111">
            <v>0</v>
          </cell>
          <cell r="DX1111">
            <v>0</v>
          </cell>
          <cell r="DY1111">
            <v>0</v>
          </cell>
          <cell r="DZ1111">
            <v>0</v>
          </cell>
          <cell r="EA1111">
            <v>0</v>
          </cell>
          <cell r="EB1111">
            <v>0</v>
          </cell>
          <cell r="EC1111">
            <v>0</v>
          </cell>
          <cell r="ED1111">
            <v>0</v>
          </cell>
        </row>
        <row r="1112">
          <cell r="F1112">
            <v>1824.33</v>
          </cell>
          <cell r="G1112">
            <v>953.57</v>
          </cell>
          <cell r="H1112">
            <v>997.99</v>
          </cell>
          <cell r="I1112">
            <v>470.76</v>
          </cell>
          <cell r="J1112">
            <v>308.39999999999998</v>
          </cell>
          <cell r="K1112">
            <v>101.44</v>
          </cell>
          <cell r="L1112">
            <v>-167.93</v>
          </cell>
          <cell r="M1112">
            <v>-676.08</v>
          </cell>
          <cell r="N1112">
            <v>42.91</v>
          </cell>
          <cell r="O1112">
            <v>436.34</v>
          </cell>
          <cell r="P1112">
            <v>1121.75</v>
          </cell>
          <cell r="Q1112">
            <v>1408.58</v>
          </cell>
          <cell r="R1112">
            <v>5256.73</v>
          </cell>
          <cell r="S1112">
            <v>1178</v>
          </cell>
          <cell r="T1112">
            <v>890.58</v>
          </cell>
          <cell r="U1112">
            <v>889.31</v>
          </cell>
          <cell r="V1112">
            <v>367.94</v>
          </cell>
          <cell r="W1112">
            <v>99.29</v>
          </cell>
          <cell r="X1112">
            <v>28.4</v>
          </cell>
          <cell r="Y1112">
            <v>-198.2</v>
          </cell>
          <cell r="Z1112">
            <v>-284.95999999999998</v>
          </cell>
          <cell r="AA1112">
            <v>68.56</v>
          </cell>
          <cell r="AB1112">
            <v>377.17</v>
          </cell>
          <cell r="AC1112">
            <v>820.09</v>
          </cell>
          <cell r="AD1112">
            <v>1020.54</v>
          </cell>
          <cell r="AE1112">
            <v>3912.5</v>
          </cell>
          <cell r="AF1112">
            <v>1017.92</v>
          </cell>
          <cell r="AG1112">
            <v>579.26</v>
          </cell>
          <cell r="AH1112">
            <v>718.39</v>
          </cell>
          <cell r="AI1112">
            <v>560.62</v>
          </cell>
          <cell r="AJ1112">
            <v>159.33000000000001</v>
          </cell>
          <cell r="AK1112">
            <v>33.61</v>
          </cell>
          <cell r="AL1112">
            <v>-143.83000000000001</v>
          </cell>
          <cell r="AM1112">
            <v>-271.89999999999998</v>
          </cell>
          <cell r="AN1112">
            <v>69.430000000000007</v>
          </cell>
          <cell r="AO1112">
            <v>285.70999999999998</v>
          </cell>
          <cell r="AP1112">
            <v>340.42</v>
          </cell>
          <cell r="AQ1112">
            <v>563.53</v>
          </cell>
          <cell r="AR1112">
            <v>3431.14</v>
          </cell>
          <cell r="AS1112">
            <v>711.21</v>
          </cell>
          <cell r="AT1112">
            <v>510.53</v>
          </cell>
          <cell r="AU1112">
            <v>584.69000000000005</v>
          </cell>
          <cell r="AV1112">
            <v>462.29</v>
          </cell>
          <cell r="AW1112">
            <v>95.71</v>
          </cell>
          <cell r="AX1112">
            <v>78.62</v>
          </cell>
          <cell r="AY1112">
            <v>-117.9</v>
          </cell>
          <cell r="AZ1112">
            <v>-290.01</v>
          </cell>
          <cell r="BA1112">
            <v>123.96</v>
          </cell>
          <cell r="BB1112">
            <v>307.02999999999997</v>
          </cell>
          <cell r="BC1112">
            <v>425.53</v>
          </cell>
          <cell r="BD1112">
            <v>539.47</v>
          </cell>
          <cell r="BE1112">
            <v>2055.1</v>
          </cell>
          <cell r="BF1112">
            <v>670.68</v>
          </cell>
          <cell r="BG1112">
            <v>647.42999999999995</v>
          </cell>
          <cell r="BH1112">
            <v>521.96</v>
          </cell>
          <cell r="BI1112">
            <v>645</v>
          </cell>
          <cell r="BJ1112">
            <v>65.37</v>
          </cell>
          <cell r="BK1112">
            <v>-62.56</v>
          </cell>
          <cell r="BL1112">
            <v>-56.65</v>
          </cell>
          <cell r="BM1112">
            <v>-229.29</v>
          </cell>
          <cell r="BN1112">
            <v>179.8</v>
          </cell>
          <cell r="BO1112">
            <v>360.31</v>
          </cell>
          <cell r="BP1112">
            <v>495.14</v>
          </cell>
          <cell r="BQ1112">
            <v>-1182.08</v>
          </cell>
          <cell r="BR1112">
            <v>3344.73</v>
          </cell>
          <cell r="BS1112">
            <v>631.58000000000004</v>
          </cell>
          <cell r="BT1112">
            <v>371.22</v>
          </cell>
          <cell r="BU1112">
            <v>466.22</v>
          </cell>
          <cell r="BV1112">
            <v>492.3</v>
          </cell>
          <cell r="BW1112">
            <v>-20.03</v>
          </cell>
          <cell r="BX1112">
            <v>77.790000000000006</v>
          </cell>
          <cell r="BY1112">
            <v>6.84</v>
          </cell>
          <cell r="BZ1112">
            <v>-130.72</v>
          </cell>
          <cell r="CA1112">
            <v>126.41</v>
          </cell>
          <cell r="CB1112">
            <v>230.61</v>
          </cell>
          <cell r="CC1112">
            <v>305.95999999999998</v>
          </cell>
          <cell r="CD1112">
            <v>786.54</v>
          </cell>
          <cell r="CE1112">
            <v>2545.15</v>
          </cell>
          <cell r="CF1112">
            <v>479.15</v>
          </cell>
          <cell r="CG1112">
            <v>339.32</v>
          </cell>
          <cell r="CH1112">
            <v>408.71</v>
          </cell>
          <cell r="CI1112">
            <v>303.57</v>
          </cell>
          <cell r="CJ1112">
            <v>29.13</v>
          </cell>
          <cell r="CK1112">
            <v>84.92</v>
          </cell>
          <cell r="CL1112">
            <v>-87.62</v>
          </cell>
          <cell r="CM1112">
            <v>-141.1</v>
          </cell>
          <cell r="CN1112">
            <v>-49</v>
          </cell>
          <cell r="CO1112">
            <v>216.9</v>
          </cell>
          <cell r="CP1112">
            <v>232.37</v>
          </cell>
          <cell r="CQ1112">
            <v>728.79</v>
          </cell>
          <cell r="CR1112">
            <v>2938.62</v>
          </cell>
          <cell r="CS1112">
            <v>439.97</v>
          </cell>
          <cell r="CT1112">
            <v>259.73</v>
          </cell>
          <cell r="CU1112">
            <v>363.54</v>
          </cell>
          <cell r="CV1112">
            <v>448.34</v>
          </cell>
          <cell r="CW1112">
            <v>76.63</v>
          </cell>
          <cell r="CX1112">
            <v>-56.28</v>
          </cell>
          <cell r="CY1112">
            <v>-20.86</v>
          </cell>
          <cell r="CZ1112">
            <v>-28.98</v>
          </cell>
          <cell r="DA1112">
            <v>80.34</v>
          </cell>
          <cell r="DB1112">
            <v>252.95</v>
          </cell>
          <cell r="DC1112">
            <v>338.34</v>
          </cell>
          <cell r="DD1112">
            <v>784.91</v>
          </cell>
          <cell r="DE1112">
            <v>2715.65</v>
          </cell>
          <cell r="DF1112">
            <v>406.49</v>
          </cell>
          <cell r="DG1112">
            <v>581.85</v>
          </cell>
          <cell r="DH1112">
            <v>510.44</v>
          </cell>
          <cell r="DI1112">
            <v>561.74</v>
          </cell>
          <cell r="DJ1112">
            <v>191.85</v>
          </cell>
          <cell r="DK1112">
            <v>120.65</v>
          </cell>
          <cell r="DL1112">
            <v>47.94</v>
          </cell>
          <cell r="DM1112">
            <v>7.04</v>
          </cell>
          <cell r="DN1112">
            <v>85.54</v>
          </cell>
          <cell r="DO1112">
            <v>216.91</v>
          </cell>
          <cell r="DP1112">
            <v>-50.58</v>
          </cell>
          <cell r="DQ1112">
            <v>35.78</v>
          </cell>
          <cell r="DR1112">
            <v>414.16</v>
          </cell>
          <cell r="DS1112">
            <v>0.27</v>
          </cell>
          <cell r="DT1112">
            <v>68.8</v>
          </cell>
          <cell r="DU1112">
            <v>-13.81</v>
          </cell>
          <cell r="DV1112">
            <v>58.35</v>
          </cell>
          <cell r="DW1112">
            <v>2.2000000000000002</v>
          </cell>
          <cell r="DX1112">
            <v>25.28</v>
          </cell>
          <cell r="DY1112">
            <v>-4.93</v>
          </cell>
          <cell r="DZ1112">
            <v>4.96</v>
          </cell>
          <cell r="EA1112">
            <v>89.68</v>
          </cell>
          <cell r="EB1112">
            <v>126.3</v>
          </cell>
          <cell r="EC1112">
            <v>-0.31</v>
          </cell>
          <cell r="ED1112">
            <v>57.35</v>
          </cell>
        </row>
        <row r="1113">
          <cell r="F1113">
            <v>141.22999999999999</v>
          </cell>
          <cell r="G1113">
            <v>319.01</v>
          </cell>
          <cell r="H1113">
            <v>111.37</v>
          </cell>
          <cell r="I1113">
            <v>65.95</v>
          </cell>
          <cell r="J1113">
            <v>4.62</v>
          </cell>
          <cell r="K1113">
            <v>-14.43</v>
          </cell>
          <cell r="L1113">
            <v>8.0399999999999991</v>
          </cell>
          <cell r="M1113">
            <v>-13.51</v>
          </cell>
          <cell r="N1113">
            <v>59.65</v>
          </cell>
          <cell r="O1113">
            <v>8.49</v>
          </cell>
          <cell r="P1113">
            <v>134.79</v>
          </cell>
          <cell r="Q1113">
            <v>112.53</v>
          </cell>
          <cell r="R1113">
            <v>992.13</v>
          </cell>
          <cell r="S1113">
            <v>201.75</v>
          </cell>
          <cell r="T1113">
            <v>246.91</v>
          </cell>
          <cell r="U1113">
            <v>158.77000000000001</v>
          </cell>
          <cell r="V1113">
            <v>168.04</v>
          </cell>
          <cell r="W1113">
            <v>-0.97</v>
          </cell>
          <cell r="X1113">
            <v>-43.79</v>
          </cell>
          <cell r="Y1113">
            <v>15.08</v>
          </cell>
          <cell r="Z1113">
            <v>-9.17</v>
          </cell>
          <cell r="AA1113">
            <v>77.959999999999994</v>
          </cell>
          <cell r="AB1113">
            <v>29.31</v>
          </cell>
          <cell r="AC1113">
            <v>70.400000000000006</v>
          </cell>
          <cell r="AD1113">
            <v>77.849999999999994</v>
          </cell>
          <cell r="AE1113">
            <v>886.24</v>
          </cell>
          <cell r="AF1113">
            <v>124.94</v>
          </cell>
          <cell r="AG1113">
            <v>149.69</v>
          </cell>
          <cell r="AH1113">
            <v>132.25</v>
          </cell>
          <cell r="AI1113">
            <v>68.87</v>
          </cell>
          <cell r="AJ1113">
            <v>0.97</v>
          </cell>
          <cell r="AK1113">
            <v>-29.91</v>
          </cell>
          <cell r="AL1113">
            <v>35.29</v>
          </cell>
          <cell r="AM1113">
            <v>30.2</v>
          </cell>
          <cell r="AN1113">
            <v>66.62</v>
          </cell>
          <cell r="AO1113">
            <v>60.09</v>
          </cell>
          <cell r="AP1113">
            <v>127.12</v>
          </cell>
          <cell r="AQ1113">
            <v>120.11</v>
          </cell>
          <cell r="AR1113">
            <v>851.96</v>
          </cell>
          <cell r="AS1113">
            <v>123.94</v>
          </cell>
          <cell r="AT1113">
            <v>99.51</v>
          </cell>
          <cell r="AU1113">
            <v>115.91</v>
          </cell>
          <cell r="AV1113">
            <v>77.92</v>
          </cell>
          <cell r="AW1113">
            <v>15.16</v>
          </cell>
          <cell r="AX1113">
            <v>16.8</v>
          </cell>
          <cell r="AY1113">
            <v>34.770000000000003</v>
          </cell>
          <cell r="AZ1113">
            <v>2.41</v>
          </cell>
          <cell r="BA1113">
            <v>93.59</v>
          </cell>
          <cell r="BB1113">
            <v>41.74</v>
          </cell>
          <cell r="BC1113">
            <v>173.01</v>
          </cell>
          <cell r="BD1113">
            <v>57.21</v>
          </cell>
          <cell r="BE1113">
            <v>1849.77</v>
          </cell>
          <cell r="BF1113">
            <v>139.27000000000001</v>
          </cell>
          <cell r="BG1113">
            <v>88.85</v>
          </cell>
          <cell r="BH1113">
            <v>125.35</v>
          </cell>
          <cell r="BI1113">
            <v>70.760000000000005</v>
          </cell>
          <cell r="BJ1113">
            <v>18.690000000000001</v>
          </cell>
          <cell r="BK1113">
            <v>55.09</v>
          </cell>
          <cell r="BL1113">
            <v>20.93</v>
          </cell>
          <cell r="BM1113">
            <v>-7.99</v>
          </cell>
          <cell r="BN1113">
            <v>82.44</v>
          </cell>
          <cell r="BO1113">
            <v>77.42</v>
          </cell>
          <cell r="BP1113">
            <v>128.19999999999999</v>
          </cell>
          <cell r="BQ1113">
            <v>1050.79</v>
          </cell>
          <cell r="BR1113">
            <v>1820.69</v>
          </cell>
          <cell r="BS1113">
            <v>338.62</v>
          </cell>
          <cell r="BT1113">
            <v>268.55</v>
          </cell>
          <cell r="BU1113">
            <v>165.24</v>
          </cell>
          <cell r="BV1113">
            <v>172.85</v>
          </cell>
          <cell r="BW1113">
            <v>40.97</v>
          </cell>
          <cell r="BX1113">
            <v>20.66</v>
          </cell>
          <cell r="BY1113">
            <v>-10.27</v>
          </cell>
          <cell r="BZ1113">
            <v>-38.9</v>
          </cell>
          <cell r="CA1113">
            <v>98.83</v>
          </cell>
          <cell r="CB1113">
            <v>123.21</v>
          </cell>
          <cell r="CC1113">
            <v>290.14</v>
          </cell>
          <cell r="CD1113">
            <v>350.8</v>
          </cell>
          <cell r="CE1113">
            <v>1905.71</v>
          </cell>
          <cell r="CF1113">
            <v>362.71</v>
          </cell>
          <cell r="CG1113">
            <v>256.06</v>
          </cell>
          <cell r="CH1113">
            <v>157.51</v>
          </cell>
          <cell r="CI1113">
            <v>135.68</v>
          </cell>
          <cell r="CJ1113">
            <v>38.270000000000003</v>
          </cell>
          <cell r="CK1113">
            <v>176.02</v>
          </cell>
          <cell r="CL1113">
            <v>23</v>
          </cell>
          <cell r="CM1113">
            <v>-14.02</v>
          </cell>
          <cell r="CN1113">
            <v>92.58</v>
          </cell>
          <cell r="CO1113">
            <v>95.6</v>
          </cell>
          <cell r="CP1113">
            <v>272.11</v>
          </cell>
          <cell r="CQ1113">
            <v>310.19</v>
          </cell>
          <cell r="CR1113">
            <v>1817.31</v>
          </cell>
          <cell r="CS1113">
            <v>374.14</v>
          </cell>
          <cell r="CT1113">
            <v>287.05</v>
          </cell>
          <cell r="CU1113">
            <v>186</v>
          </cell>
          <cell r="CV1113">
            <v>123.91</v>
          </cell>
          <cell r="CW1113">
            <v>23</v>
          </cell>
          <cell r="CX1113">
            <v>45.43</v>
          </cell>
          <cell r="CY1113">
            <v>3.67</v>
          </cell>
          <cell r="CZ1113">
            <v>5.45</v>
          </cell>
          <cell r="DA1113">
            <v>84.85</v>
          </cell>
          <cell r="DB1113">
            <v>111.58</v>
          </cell>
          <cell r="DC1113">
            <v>245.9</v>
          </cell>
          <cell r="DD1113">
            <v>326.32</v>
          </cell>
          <cell r="DE1113">
            <v>1709.16</v>
          </cell>
          <cell r="DF1113">
            <v>335.37</v>
          </cell>
          <cell r="DG1113">
            <v>229.34</v>
          </cell>
          <cell r="DH1113">
            <v>174.34</v>
          </cell>
          <cell r="DI1113">
            <v>60.32</v>
          </cell>
          <cell r="DJ1113">
            <v>28.6</v>
          </cell>
          <cell r="DK1113">
            <v>63.91</v>
          </cell>
          <cell r="DL1113">
            <v>19.86</v>
          </cell>
          <cell r="DM1113">
            <v>-6.07</v>
          </cell>
          <cell r="DN1113">
            <v>64.459999999999994</v>
          </cell>
          <cell r="DO1113">
            <v>91.16</v>
          </cell>
          <cell r="DP1113">
            <v>254.74</v>
          </cell>
          <cell r="DQ1113">
            <v>393.13</v>
          </cell>
          <cell r="DR1113">
            <v>1706.96</v>
          </cell>
          <cell r="DS1113">
            <v>396.68</v>
          </cell>
          <cell r="DT1113">
            <v>263.60000000000002</v>
          </cell>
          <cell r="DU1113">
            <v>117.31</v>
          </cell>
          <cell r="DV1113">
            <v>21.79</v>
          </cell>
          <cell r="DW1113">
            <v>10.91</v>
          </cell>
          <cell r="DX1113">
            <v>24.09</v>
          </cell>
          <cell r="DY1113">
            <v>0.73</v>
          </cell>
          <cell r="DZ1113">
            <v>0.01</v>
          </cell>
          <cell r="EA1113">
            <v>51.34</v>
          </cell>
          <cell r="EB1113">
            <v>101.85</v>
          </cell>
          <cell r="EC1113">
            <v>259.64</v>
          </cell>
          <cell r="ED1113">
            <v>459.02</v>
          </cell>
        </row>
        <row r="1114">
          <cell r="F1114">
            <v>0</v>
          </cell>
          <cell r="G1114">
            <v>0</v>
          </cell>
          <cell r="H1114">
            <v>-9.44</v>
          </cell>
          <cell r="I1114">
            <v>0.63</v>
          </cell>
          <cell r="J1114">
            <v>0</v>
          </cell>
          <cell r="K1114">
            <v>0</v>
          </cell>
          <cell r="L1114">
            <v>0.34</v>
          </cell>
          <cell r="M1114">
            <v>-4.01</v>
          </cell>
          <cell r="N1114">
            <v>-0.55000000000000004</v>
          </cell>
          <cell r="O1114">
            <v>-9.44</v>
          </cell>
          <cell r="P1114">
            <v>0</v>
          </cell>
          <cell r="Q1114">
            <v>0</v>
          </cell>
          <cell r="R1114">
            <v>-5.47</v>
          </cell>
          <cell r="S1114">
            <v>0.43</v>
          </cell>
          <cell r="T1114">
            <v>0.18</v>
          </cell>
          <cell r="U1114">
            <v>0.22</v>
          </cell>
          <cell r="V1114">
            <v>0.14000000000000001</v>
          </cell>
          <cell r="W1114">
            <v>-9.5500000000000007</v>
          </cell>
          <cell r="X1114">
            <v>0.01</v>
          </cell>
          <cell r="Y1114">
            <v>-1.71</v>
          </cell>
          <cell r="Z1114">
            <v>-7.16</v>
          </cell>
          <cell r="AA1114">
            <v>0.68</v>
          </cell>
          <cell r="AB1114">
            <v>9.59</v>
          </cell>
          <cell r="AC1114">
            <v>1.01</v>
          </cell>
          <cell r="AD1114">
            <v>0.67</v>
          </cell>
          <cell r="AE1114">
            <v>41.5</v>
          </cell>
          <cell r="AF1114">
            <v>1.19</v>
          </cell>
          <cell r="AG1114">
            <v>0.42</v>
          </cell>
          <cell r="AH1114">
            <v>0.27</v>
          </cell>
          <cell r="AI1114">
            <v>0.03</v>
          </cell>
          <cell r="AJ1114">
            <v>-0.19</v>
          </cell>
          <cell r="AK1114">
            <v>0.05</v>
          </cell>
          <cell r="AL1114">
            <v>-12.7</v>
          </cell>
          <cell r="AM1114">
            <v>15.01</v>
          </cell>
          <cell r="AN1114">
            <v>11.61</v>
          </cell>
          <cell r="AO1114">
            <v>0</v>
          </cell>
          <cell r="AP1114">
            <v>24.35</v>
          </cell>
          <cell r="AQ1114">
            <v>1.47</v>
          </cell>
          <cell r="AR1114">
            <v>-19.010000000000002</v>
          </cell>
          <cell r="AS1114">
            <v>4.67</v>
          </cell>
          <cell r="AT1114">
            <v>0.61</v>
          </cell>
          <cell r="AU1114">
            <v>0.23</v>
          </cell>
          <cell r="AV1114">
            <v>0.08</v>
          </cell>
          <cell r="AW1114">
            <v>-0.17</v>
          </cell>
          <cell r="AX1114">
            <v>-0.03</v>
          </cell>
          <cell r="AY1114">
            <v>3.48</v>
          </cell>
          <cell r="AZ1114">
            <v>-19.059999999999999</v>
          </cell>
          <cell r="BA1114">
            <v>-2.8</v>
          </cell>
          <cell r="BB1114">
            <v>0.16</v>
          </cell>
          <cell r="BC1114">
            <v>1.96</v>
          </cell>
          <cell r="BD1114">
            <v>-8.1300000000000008</v>
          </cell>
          <cell r="BE1114">
            <v>-80.459999999999994</v>
          </cell>
          <cell r="BF1114">
            <v>1.21</v>
          </cell>
          <cell r="BG1114">
            <v>0.83</v>
          </cell>
          <cell r="BH1114">
            <v>9.6999999999999993</v>
          </cell>
          <cell r="BI1114">
            <v>0.04</v>
          </cell>
          <cell r="BJ1114">
            <v>-0.23</v>
          </cell>
          <cell r="BK1114">
            <v>-0.11</v>
          </cell>
          <cell r="BL1114">
            <v>-4.3099999999999996</v>
          </cell>
          <cell r="BM1114">
            <v>-17.77</v>
          </cell>
          <cell r="BN1114">
            <v>-1.44</v>
          </cell>
          <cell r="BO1114">
            <v>-9.48</v>
          </cell>
          <cell r="BP1114">
            <v>1.25</v>
          </cell>
          <cell r="BQ1114">
            <v>-60.16</v>
          </cell>
          <cell r="BR1114">
            <v>0</v>
          </cell>
          <cell r="BS1114">
            <v>0</v>
          </cell>
          <cell r="BT1114">
            <v>0</v>
          </cell>
          <cell r="BU1114">
            <v>0</v>
          </cell>
          <cell r="BV1114">
            <v>0</v>
          </cell>
          <cell r="BW1114">
            <v>0</v>
          </cell>
          <cell r="BX1114">
            <v>0</v>
          </cell>
          <cell r="BY1114">
            <v>0</v>
          </cell>
          <cell r="BZ1114">
            <v>0</v>
          </cell>
          <cell r="CA1114">
            <v>0</v>
          </cell>
          <cell r="CB1114">
            <v>0</v>
          </cell>
          <cell r="CC1114">
            <v>0</v>
          </cell>
          <cell r="CD1114">
            <v>0</v>
          </cell>
          <cell r="CE1114">
            <v>0</v>
          </cell>
          <cell r="CF1114">
            <v>0</v>
          </cell>
          <cell r="CG1114">
            <v>0</v>
          </cell>
          <cell r="CH1114">
            <v>0</v>
          </cell>
          <cell r="CI1114">
            <v>0</v>
          </cell>
          <cell r="CJ1114">
            <v>0</v>
          </cell>
          <cell r="CK1114">
            <v>0</v>
          </cell>
          <cell r="CL1114">
            <v>0</v>
          </cell>
          <cell r="CM1114">
            <v>0</v>
          </cell>
          <cell r="CN1114">
            <v>0</v>
          </cell>
          <cell r="CO1114">
            <v>0</v>
          </cell>
          <cell r="CP1114">
            <v>0</v>
          </cell>
          <cell r="CQ1114">
            <v>0</v>
          </cell>
          <cell r="CR1114">
            <v>0</v>
          </cell>
          <cell r="CS1114">
            <v>0</v>
          </cell>
          <cell r="CT1114">
            <v>0</v>
          </cell>
          <cell r="CU1114">
            <v>0</v>
          </cell>
          <cell r="CV1114">
            <v>0</v>
          </cell>
          <cell r="CW1114">
            <v>0</v>
          </cell>
          <cell r="CX1114">
            <v>0</v>
          </cell>
          <cell r="CY1114">
            <v>0</v>
          </cell>
          <cell r="CZ1114">
            <v>0</v>
          </cell>
          <cell r="DA1114">
            <v>0</v>
          </cell>
          <cell r="DB1114">
            <v>0</v>
          </cell>
          <cell r="DC1114">
            <v>0</v>
          </cell>
          <cell r="DD1114">
            <v>0</v>
          </cell>
          <cell r="DE1114">
            <v>0</v>
          </cell>
          <cell r="DF1114">
            <v>0</v>
          </cell>
          <cell r="DG1114">
            <v>0</v>
          </cell>
          <cell r="DH1114">
            <v>0</v>
          </cell>
          <cell r="DI1114">
            <v>0</v>
          </cell>
          <cell r="DJ1114">
            <v>0</v>
          </cell>
          <cell r="DK1114">
            <v>0</v>
          </cell>
          <cell r="DL1114">
            <v>0</v>
          </cell>
          <cell r="DM1114">
            <v>0</v>
          </cell>
          <cell r="DN1114">
            <v>0</v>
          </cell>
          <cell r="DO1114">
            <v>0</v>
          </cell>
          <cell r="DP1114">
            <v>0</v>
          </cell>
          <cell r="DQ1114">
            <v>0</v>
          </cell>
          <cell r="DR1114">
            <v>0</v>
          </cell>
          <cell r="DS1114">
            <v>0</v>
          </cell>
          <cell r="DT1114">
            <v>0</v>
          </cell>
          <cell r="DU1114">
            <v>0</v>
          </cell>
          <cell r="DV1114">
            <v>0</v>
          </cell>
          <cell r="DW1114">
            <v>0</v>
          </cell>
          <cell r="DX1114">
            <v>0</v>
          </cell>
          <cell r="DY1114">
            <v>0</v>
          </cell>
          <cell r="DZ1114">
            <v>0</v>
          </cell>
          <cell r="EA1114">
            <v>0</v>
          </cell>
          <cell r="EB1114">
            <v>0</v>
          </cell>
          <cell r="EC1114">
            <v>0</v>
          </cell>
          <cell r="ED1114">
            <v>0</v>
          </cell>
        </row>
        <row r="1115">
          <cell r="F1115">
            <v>1965.56</v>
          </cell>
          <cell r="G1115">
            <v>1272.58</v>
          </cell>
          <cell r="H1115">
            <v>1099.92</v>
          </cell>
          <cell r="I1115">
            <v>537.33000000000004</v>
          </cell>
          <cell r="J1115">
            <v>313.02</v>
          </cell>
          <cell r="K1115">
            <v>87</v>
          </cell>
          <cell r="L1115">
            <v>-159.54</v>
          </cell>
          <cell r="M1115">
            <v>-693.6</v>
          </cell>
          <cell r="N1115">
            <v>102.01</v>
          </cell>
          <cell r="O1115">
            <v>435.38</v>
          </cell>
          <cell r="P1115">
            <v>1256.54</v>
          </cell>
          <cell r="Q1115">
            <v>1521.11</v>
          </cell>
          <cell r="R1115">
            <v>6243.4</v>
          </cell>
          <cell r="S1115">
            <v>1380.19</v>
          </cell>
          <cell r="T1115">
            <v>1137.67</v>
          </cell>
          <cell r="U1115">
            <v>1048.3</v>
          </cell>
          <cell r="V1115">
            <v>536.12</v>
          </cell>
          <cell r="W1115">
            <v>88.77</v>
          </cell>
          <cell r="X1115">
            <v>-15.37</v>
          </cell>
          <cell r="Y1115">
            <v>-184.82</v>
          </cell>
          <cell r="Z1115">
            <v>-301.29000000000002</v>
          </cell>
          <cell r="AA1115">
            <v>147.19999999999999</v>
          </cell>
          <cell r="AB1115">
            <v>416.07</v>
          </cell>
          <cell r="AC1115">
            <v>891.51</v>
          </cell>
          <cell r="AD1115">
            <v>1099.05</v>
          </cell>
          <cell r="AE1115">
            <v>4840.24</v>
          </cell>
          <cell r="AF1115">
            <v>1144.06</v>
          </cell>
          <cell r="AG1115">
            <v>729.38</v>
          </cell>
          <cell r="AH1115">
            <v>850.9</v>
          </cell>
          <cell r="AI1115">
            <v>629.52</v>
          </cell>
          <cell r="AJ1115">
            <v>160.11000000000001</v>
          </cell>
          <cell r="AK1115">
            <v>3.75</v>
          </cell>
          <cell r="AL1115">
            <v>-121.25</v>
          </cell>
          <cell r="AM1115">
            <v>-226.69</v>
          </cell>
          <cell r="AN1115">
            <v>147.66</v>
          </cell>
          <cell r="AO1115">
            <v>345.81</v>
          </cell>
          <cell r="AP1115">
            <v>491.88</v>
          </cell>
          <cell r="AQ1115">
            <v>685.11</v>
          </cell>
          <cell r="AR1115">
            <v>4264.1000000000004</v>
          </cell>
          <cell r="AS1115">
            <v>839.81</v>
          </cell>
          <cell r="AT1115">
            <v>610.65</v>
          </cell>
          <cell r="AU1115">
            <v>700.83</v>
          </cell>
          <cell r="AV1115">
            <v>540.29</v>
          </cell>
          <cell r="AW1115">
            <v>110.69</v>
          </cell>
          <cell r="AX1115">
            <v>95.39</v>
          </cell>
          <cell r="AY1115">
            <v>-79.650000000000006</v>
          </cell>
          <cell r="AZ1115">
            <v>-306.66000000000003</v>
          </cell>
          <cell r="BA1115">
            <v>214.75</v>
          </cell>
          <cell r="BB1115">
            <v>348.93</v>
          </cell>
          <cell r="BC1115">
            <v>600.5</v>
          </cell>
          <cell r="BD1115">
            <v>588.54999999999995</v>
          </cell>
          <cell r="BE1115">
            <v>3824.41</v>
          </cell>
          <cell r="BF1115">
            <v>811.16</v>
          </cell>
          <cell r="BG1115">
            <v>737.1</v>
          </cell>
          <cell r="BH1115">
            <v>657.01</v>
          </cell>
          <cell r="BI1115">
            <v>715.8</v>
          </cell>
          <cell r="BJ1115">
            <v>83.82</v>
          </cell>
          <cell r="BK1115">
            <v>-7.58</v>
          </cell>
          <cell r="BL1115">
            <v>-40.04</v>
          </cell>
          <cell r="BM1115">
            <v>-255.05</v>
          </cell>
          <cell r="BN1115">
            <v>260.8</v>
          </cell>
          <cell r="BO1115">
            <v>428.25</v>
          </cell>
          <cell r="BP1115">
            <v>624.58000000000004</v>
          </cell>
          <cell r="BQ1115">
            <v>-191.45</v>
          </cell>
          <cell r="BR1115">
            <v>5165.42</v>
          </cell>
          <cell r="BS1115">
            <v>970.2</v>
          </cell>
          <cell r="BT1115">
            <v>639.77</v>
          </cell>
          <cell r="BU1115">
            <v>631.46</v>
          </cell>
          <cell r="BV1115">
            <v>665.14</v>
          </cell>
          <cell r="BW1115">
            <v>20.94</v>
          </cell>
          <cell r="BX1115">
            <v>98.46</v>
          </cell>
          <cell r="BY1115">
            <v>-3.43</v>
          </cell>
          <cell r="BZ1115">
            <v>-169.62</v>
          </cell>
          <cell r="CA1115">
            <v>225.23</v>
          </cell>
          <cell r="CB1115">
            <v>353.82</v>
          </cell>
          <cell r="CC1115">
            <v>596.1</v>
          </cell>
          <cell r="CD1115">
            <v>1137.3399999999999</v>
          </cell>
          <cell r="CE1115">
            <v>4450.8599999999997</v>
          </cell>
          <cell r="CF1115">
            <v>841.86</v>
          </cell>
          <cell r="CG1115">
            <v>595.38</v>
          </cell>
          <cell r="CH1115">
            <v>566.22</v>
          </cell>
          <cell r="CI1115">
            <v>439.25</v>
          </cell>
          <cell r="CJ1115">
            <v>67.400000000000006</v>
          </cell>
          <cell r="CK1115">
            <v>260.94</v>
          </cell>
          <cell r="CL1115">
            <v>-64.61</v>
          </cell>
          <cell r="CM1115">
            <v>-155.11000000000001</v>
          </cell>
          <cell r="CN1115">
            <v>43.58</v>
          </cell>
          <cell r="CO1115">
            <v>312.5</v>
          </cell>
          <cell r="CP1115">
            <v>504.48</v>
          </cell>
          <cell r="CQ1115">
            <v>1038.97</v>
          </cell>
          <cell r="CR1115">
            <v>4755.93</v>
          </cell>
          <cell r="CS1115">
            <v>814.11</v>
          </cell>
          <cell r="CT1115">
            <v>546.78</v>
          </cell>
          <cell r="CU1115">
            <v>549.54</v>
          </cell>
          <cell r="CV1115">
            <v>572.25</v>
          </cell>
          <cell r="CW1115">
            <v>99.63</v>
          </cell>
          <cell r="CX1115">
            <v>-10.85</v>
          </cell>
          <cell r="CY1115">
            <v>-17.190000000000001</v>
          </cell>
          <cell r="CZ1115">
            <v>-23.52</v>
          </cell>
          <cell r="DA1115">
            <v>165.18</v>
          </cell>
          <cell r="DB1115">
            <v>364.53</v>
          </cell>
          <cell r="DC1115">
            <v>584.24</v>
          </cell>
          <cell r="DD1115">
            <v>1111.23</v>
          </cell>
          <cell r="DE1115">
            <v>4424.8100000000004</v>
          </cell>
          <cell r="DF1115">
            <v>741.86</v>
          </cell>
          <cell r="DG1115">
            <v>811.2</v>
          </cell>
          <cell r="DH1115">
            <v>684.78</v>
          </cell>
          <cell r="DI1115">
            <v>622.05999999999995</v>
          </cell>
          <cell r="DJ1115">
            <v>220.45</v>
          </cell>
          <cell r="DK1115">
            <v>184.56</v>
          </cell>
          <cell r="DL1115">
            <v>67.790000000000006</v>
          </cell>
          <cell r="DM1115">
            <v>0.97</v>
          </cell>
          <cell r="DN1115">
            <v>150</v>
          </cell>
          <cell r="DO1115">
            <v>308.07</v>
          </cell>
          <cell r="DP1115">
            <v>204.16</v>
          </cell>
          <cell r="DQ1115">
            <v>428.91</v>
          </cell>
          <cell r="DR1115">
            <v>2121.13</v>
          </cell>
          <cell r="DS1115">
            <v>396.96</v>
          </cell>
          <cell r="DT1115">
            <v>332.41</v>
          </cell>
          <cell r="DU1115">
            <v>103.5</v>
          </cell>
          <cell r="DV1115">
            <v>80.150000000000006</v>
          </cell>
          <cell r="DW1115">
            <v>13.11</v>
          </cell>
          <cell r="DX1115">
            <v>49.37</v>
          </cell>
          <cell r="DY1115">
            <v>-4.21</v>
          </cell>
          <cell r="DZ1115">
            <v>4.96</v>
          </cell>
          <cell r="EA1115">
            <v>141.02000000000001</v>
          </cell>
          <cell r="EB1115">
            <v>228.15</v>
          </cell>
          <cell r="EC1115">
            <v>259.33</v>
          </cell>
          <cell r="ED1115">
            <v>516.38</v>
          </cell>
        </row>
        <row r="1116">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cell r="BZ1116">
            <v>0</v>
          </cell>
          <cell r="CA1116">
            <v>0</v>
          </cell>
          <cell r="CB1116">
            <v>0</v>
          </cell>
          <cell r="CC1116">
            <v>0</v>
          </cell>
          <cell r="CD1116">
            <v>0</v>
          </cell>
          <cell r="CE1116">
            <v>0</v>
          </cell>
          <cell r="CF1116">
            <v>0</v>
          </cell>
          <cell r="CG1116">
            <v>0</v>
          </cell>
          <cell r="CH1116">
            <v>0</v>
          </cell>
          <cell r="CI1116">
            <v>0</v>
          </cell>
          <cell r="CJ1116">
            <v>0</v>
          </cell>
          <cell r="CK1116">
            <v>0</v>
          </cell>
          <cell r="CL1116">
            <v>0</v>
          </cell>
          <cell r="CM1116">
            <v>0</v>
          </cell>
          <cell r="CN1116">
            <v>0</v>
          </cell>
          <cell r="CO1116">
            <v>0</v>
          </cell>
          <cell r="CP1116">
            <v>0</v>
          </cell>
          <cell r="CQ1116">
            <v>0</v>
          </cell>
          <cell r="CR1116">
            <v>0</v>
          </cell>
          <cell r="CS1116">
            <v>0</v>
          </cell>
          <cell r="CT1116">
            <v>0</v>
          </cell>
          <cell r="CU1116">
            <v>0</v>
          </cell>
          <cell r="CV1116">
            <v>0</v>
          </cell>
          <cell r="CW1116">
            <v>0</v>
          </cell>
          <cell r="CX1116">
            <v>0</v>
          </cell>
          <cell r="CY1116">
            <v>0</v>
          </cell>
          <cell r="CZ1116">
            <v>0</v>
          </cell>
          <cell r="DA1116">
            <v>0</v>
          </cell>
          <cell r="DB1116">
            <v>0</v>
          </cell>
          <cell r="DC1116">
            <v>0</v>
          </cell>
          <cell r="DD1116">
            <v>0</v>
          </cell>
          <cell r="DE1116">
            <v>0</v>
          </cell>
          <cell r="DF1116">
            <v>0</v>
          </cell>
          <cell r="DG1116">
            <v>0</v>
          </cell>
          <cell r="DH1116">
            <v>0</v>
          </cell>
          <cell r="DI1116">
            <v>0</v>
          </cell>
          <cell r="DJ1116">
            <v>0</v>
          </cell>
          <cell r="DK1116">
            <v>0</v>
          </cell>
          <cell r="DL1116">
            <v>0</v>
          </cell>
          <cell r="DM1116">
            <v>0</v>
          </cell>
          <cell r="DN1116">
            <v>0</v>
          </cell>
          <cell r="DO1116">
            <v>0</v>
          </cell>
          <cell r="DP1116">
            <v>0</v>
          </cell>
          <cell r="DQ1116">
            <v>0</v>
          </cell>
          <cell r="DR1116">
            <v>0</v>
          </cell>
          <cell r="DS1116">
            <v>0</v>
          </cell>
          <cell r="DT1116">
            <v>0</v>
          </cell>
          <cell r="DU1116">
            <v>0</v>
          </cell>
          <cell r="DV1116">
            <v>0</v>
          </cell>
          <cell r="DW1116">
            <v>0</v>
          </cell>
          <cell r="DX1116">
            <v>0</v>
          </cell>
          <cell r="DY1116">
            <v>0</v>
          </cell>
          <cell r="DZ1116">
            <v>0</v>
          </cell>
          <cell r="EA1116">
            <v>0</v>
          </cell>
          <cell r="EB1116">
            <v>0</v>
          </cell>
          <cell r="EC1116">
            <v>0</v>
          </cell>
          <cell r="ED1116">
            <v>0</v>
          </cell>
        </row>
        <row r="1117">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cell r="BZ1117">
            <v>0</v>
          </cell>
          <cell r="CA1117">
            <v>0</v>
          </cell>
          <cell r="CB1117">
            <v>0</v>
          </cell>
          <cell r="CC1117">
            <v>0</v>
          </cell>
          <cell r="CD1117">
            <v>0</v>
          </cell>
          <cell r="CE1117">
            <v>0</v>
          </cell>
          <cell r="CF1117">
            <v>0</v>
          </cell>
          <cell r="CG1117">
            <v>0</v>
          </cell>
          <cell r="CH1117">
            <v>0</v>
          </cell>
          <cell r="CI1117">
            <v>0</v>
          </cell>
          <cell r="CJ1117">
            <v>0</v>
          </cell>
          <cell r="CK1117">
            <v>0</v>
          </cell>
          <cell r="CL1117">
            <v>0</v>
          </cell>
          <cell r="CM1117">
            <v>0</v>
          </cell>
          <cell r="CN1117">
            <v>0</v>
          </cell>
          <cell r="CO1117">
            <v>0</v>
          </cell>
          <cell r="CP1117">
            <v>0</v>
          </cell>
          <cell r="CQ1117">
            <v>0</v>
          </cell>
          <cell r="CR1117">
            <v>0</v>
          </cell>
          <cell r="CS1117">
            <v>0</v>
          </cell>
          <cell r="CT1117">
            <v>0</v>
          </cell>
          <cell r="CU1117">
            <v>0</v>
          </cell>
          <cell r="CV1117">
            <v>0</v>
          </cell>
          <cell r="CW1117">
            <v>0</v>
          </cell>
          <cell r="CX1117">
            <v>0</v>
          </cell>
          <cell r="CY1117">
            <v>0</v>
          </cell>
          <cell r="CZ1117">
            <v>0</v>
          </cell>
          <cell r="DA1117">
            <v>0</v>
          </cell>
          <cell r="DB1117">
            <v>0</v>
          </cell>
          <cell r="DC1117">
            <v>0</v>
          </cell>
          <cell r="DD1117">
            <v>0</v>
          </cell>
          <cell r="DE1117">
            <v>0</v>
          </cell>
          <cell r="DF1117">
            <v>0</v>
          </cell>
          <cell r="DG1117">
            <v>0</v>
          </cell>
          <cell r="DH1117">
            <v>0</v>
          </cell>
          <cell r="DI1117">
            <v>0</v>
          </cell>
          <cell r="DJ1117">
            <v>0</v>
          </cell>
          <cell r="DK1117">
            <v>0</v>
          </cell>
          <cell r="DL1117">
            <v>0</v>
          </cell>
          <cell r="DM1117">
            <v>0</v>
          </cell>
          <cell r="DN1117">
            <v>0</v>
          </cell>
          <cell r="DO1117">
            <v>0</v>
          </cell>
          <cell r="DP1117">
            <v>0</v>
          </cell>
          <cell r="DQ1117">
            <v>0</v>
          </cell>
          <cell r="DR1117">
            <v>0</v>
          </cell>
          <cell r="DS1117">
            <v>0</v>
          </cell>
          <cell r="DT1117">
            <v>0</v>
          </cell>
          <cell r="DU1117">
            <v>0</v>
          </cell>
          <cell r="DV1117">
            <v>0</v>
          </cell>
          <cell r="DW1117">
            <v>0</v>
          </cell>
          <cell r="DX1117">
            <v>0</v>
          </cell>
          <cell r="DY1117">
            <v>0</v>
          </cell>
          <cell r="DZ1117">
            <v>0</v>
          </cell>
          <cell r="EA1117">
            <v>0</v>
          </cell>
          <cell r="EB1117">
            <v>0</v>
          </cell>
          <cell r="EC1117">
            <v>0</v>
          </cell>
          <cell r="ED1117">
            <v>0</v>
          </cell>
        </row>
        <row r="1118">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cell r="BZ1118">
            <v>0</v>
          </cell>
          <cell r="CA1118">
            <v>0</v>
          </cell>
          <cell r="CB1118">
            <v>0</v>
          </cell>
          <cell r="CC1118">
            <v>0</v>
          </cell>
          <cell r="CD1118">
            <v>0</v>
          </cell>
          <cell r="CE1118">
            <v>0</v>
          </cell>
          <cell r="CF1118">
            <v>0</v>
          </cell>
          <cell r="CG1118">
            <v>0</v>
          </cell>
          <cell r="CH1118">
            <v>0</v>
          </cell>
          <cell r="CI1118">
            <v>0</v>
          </cell>
          <cell r="CJ1118">
            <v>0</v>
          </cell>
          <cell r="CK1118">
            <v>0</v>
          </cell>
          <cell r="CL1118">
            <v>0</v>
          </cell>
          <cell r="CM1118">
            <v>0</v>
          </cell>
          <cell r="CN1118">
            <v>0</v>
          </cell>
          <cell r="CO1118">
            <v>0</v>
          </cell>
          <cell r="CP1118">
            <v>0</v>
          </cell>
          <cell r="CQ1118">
            <v>0</v>
          </cell>
          <cell r="CR1118">
            <v>0</v>
          </cell>
          <cell r="CS1118">
            <v>0</v>
          </cell>
          <cell r="CT1118">
            <v>0</v>
          </cell>
          <cell r="CU1118">
            <v>0</v>
          </cell>
          <cell r="CV1118">
            <v>0</v>
          </cell>
          <cell r="CW1118">
            <v>0</v>
          </cell>
          <cell r="CX1118">
            <v>0</v>
          </cell>
          <cell r="CY1118">
            <v>0</v>
          </cell>
          <cell r="CZ1118">
            <v>0</v>
          </cell>
          <cell r="DA1118">
            <v>0</v>
          </cell>
          <cell r="DB1118">
            <v>0</v>
          </cell>
          <cell r="DC1118">
            <v>0</v>
          </cell>
          <cell r="DD1118">
            <v>0</v>
          </cell>
          <cell r="DE1118">
            <v>0</v>
          </cell>
          <cell r="DF1118">
            <v>0</v>
          </cell>
          <cell r="DG1118">
            <v>0</v>
          </cell>
          <cell r="DH1118">
            <v>0</v>
          </cell>
          <cell r="DI1118">
            <v>0</v>
          </cell>
          <cell r="DJ1118">
            <v>0</v>
          </cell>
          <cell r="DK1118">
            <v>0</v>
          </cell>
          <cell r="DL1118">
            <v>0</v>
          </cell>
          <cell r="DM1118">
            <v>0</v>
          </cell>
          <cell r="DN1118">
            <v>0</v>
          </cell>
          <cell r="DO1118">
            <v>0</v>
          </cell>
          <cell r="DP1118">
            <v>0</v>
          </cell>
          <cell r="DQ1118">
            <v>0</v>
          </cell>
          <cell r="DR1118" t="e">
            <v>#N/A</v>
          </cell>
          <cell r="DS1118">
            <v>0</v>
          </cell>
          <cell r="DT1118">
            <v>0</v>
          </cell>
          <cell r="DU1118">
            <v>0</v>
          </cell>
          <cell r="DV1118">
            <v>0</v>
          </cell>
          <cell r="DW1118">
            <v>0</v>
          </cell>
          <cell r="DX1118">
            <v>0</v>
          </cell>
          <cell r="DY1118">
            <v>0</v>
          </cell>
          <cell r="DZ1118">
            <v>0</v>
          </cell>
          <cell r="EA1118">
            <v>0</v>
          </cell>
          <cell r="EB1118">
            <v>0</v>
          </cell>
          <cell r="EC1118">
            <v>0</v>
          </cell>
          <cell r="ED1118">
            <v>0</v>
          </cell>
        </row>
        <row r="1119">
          <cell r="F1119">
            <v>0</v>
          </cell>
          <cell r="G1119">
            <v>0</v>
          </cell>
          <cell r="H1119">
            <v>0</v>
          </cell>
          <cell r="I1119">
            <v>0</v>
          </cell>
          <cell r="J1119">
            <v>0</v>
          </cell>
          <cell r="K1119">
            <v>0</v>
          </cell>
          <cell r="L1119">
            <v>0</v>
          </cell>
          <cell r="M1119">
            <v>0</v>
          </cell>
          <cell r="N1119">
            <v>0</v>
          </cell>
          <cell r="O1119">
            <v>0</v>
          </cell>
          <cell r="P1119">
            <v>0</v>
          </cell>
          <cell r="Q1119">
            <v>0</v>
          </cell>
          <cell r="R1119">
            <v>6248.86</v>
          </cell>
          <cell r="S1119">
            <v>0</v>
          </cell>
          <cell r="T1119">
            <v>0</v>
          </cell>
          <cell r="U1119">
            <v>0</v>
          </cell>
          <cell r="V1119">
            <v>0</v>
          </cell>
          <cell r="W1119">
            <v>0</v>
          </cell>
          <cell r="X1119">
            <v>0</v>
          </cell>
          <cell r="Y1119">
            <v>0</v>
          </cell>
          <cell r="Z1119">
            <v>0</v>
          </cell>
          <cell r="AA1119">
            <v>0</v>
          </cell>
          <cell r="AB1119">
            <v>0</v>
          </cell>
          <cell r="AC1119">
            <v>0</v>
          </cell>
          <cell r="AD1119">
            <v>0</v>
          </cell>
          <cell r="AE1119">
            <v>4798.7299999999996</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4283.1000000000004</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3904.88</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5165.42</v>
          </cell>
          <cell r="BS1119">
            <v>0</v>
          </cell>
          <cell r="BT1119">
            <v>0</v>
          </cell>
          <cell r="BU1119">
            <v>0</v>
          </cell>
          <cell r="BV1119">
            <v>0</v>
          </cell>
          <cell r="BW1119">
            <v>0</v>
          </cell>
          <cell r="BX1119">
            <v>0</v>
          </cell>
          <cell r="BY1119">
            <v>0</v>
          </cell>
          <cell r="BZ1119">
            <v>0</v>
          </cell>
          <cell r="CA1119">
            <v>0</v>
          </cell>
          <cell r="CB1119">
            <v>0</v>
          </cell>
          <cell r="CC1119">
            <v>0</v>
          </cell>
          <cell r="CD1119">
            <v>0</v>
          </cell>
          <cell r="CE1119">
            <v>4450.8599999999997</v>
          </cell>
          <cell r="CF1119">
            <v>0</v>
          </cell>
          <cell r="CG1119">
            <v>0</v>
          </cell>
          <cell r="CH1119">
            <v>0</v>
          </cell>
          <cell r="CI1119">
            <v>0</v>
          </cell>
          <cell r="CJ1119">
            <v>0</v>
          </cell>
          <cell r="CK1119">
            <v>0</v>
          </cell>
          <cell r="CL1119">
            <v>0</v>
          </cell>
          <cell r="CM1119">
            <v>0</v>
          </cell>
          <cell r="CN1119">
            <v>0</v>
          </cell>
          <cell r="CO1119">
            <v>0</v>
          </cell>
          <cell r="CP1119">
            <v>0</v>
          </cell>
          <cell r="CQ1119">
            <v>0</v>
          </cell>
          <cell r="CR1119">
            <v>4755.93</v>
          </cell>
          <cell r="CS1119">
            <v>0</v>
          </cell>
          <cell r="CT1119">
            <v>0</v>
          </cell>
          <cell r="CU1119">
            <v>0</v>
          </cell>
          <cell r="CV1119">
            <v>0</v>
          </cell>
          <cell r="CW1119">
            <v>0</v>
          </cell>
          <cell r="CX1119">
            <v>0</v>
          </cell>
          <cell r="CY1119">
            <v>0</v>
          </cell>
          <cell r="CZ1119">
            <v>0</v>
          </cell>
          <cell r="DA1119">
            <v>0</v>
          </cell>
          <cell r="DB1119">
            <v>0</v>
          </cell>
          <cell r="DC1119">
            <v>0</v>
          </cell>
          <cell r="DD1119">
            <v>0</v>
          </cell>
          <cell r="DE1119">
            <v>4424.8100000000004</v>
          </cell>
          <cell r="DF1119">
            <v>0</v>
          </cell>
          <cell r="DG1119">
            <v>0</v>
          </cell>
          <cell r="DH1119">
            <v>0</v>
          </cell>
          <cell r="DI1119">
            <v>0</v>
          </cell>
          <cell r="DJ1119">
            <v>0</v>
          </cell>
          <cell r="DK1119">
            <v>0</v>
          </cell>
          <cell r="DL1119">
            <v>0</v>
          </cell>
          <cell r="DM1119">
            <v>0</v>
          </cell>
          <cell r="DN1119">
            <v>0</v>
          </cell>
          <cell r="DO1119">
            <v>0</v>
          </cell>
          <cell r="DP1119">
            <v>0</v>
          </cell>
          <cell r="DQ1119">
            <v>0</v>
          </cell>
          <cell r="DR1119" t="e">
            <v>#N/A</v>
          </cell>
          <cell r="DS1119">
            <v>0</v>
          </cell>
          <cell r="DT1119">
            <v>0</v>
          </cell>
          <cell r="DU1119">
            <v>0</v>
          </cell>
          <cell r="DV1119">
            <v>0</v>
          </cell>
          <cell r="DW1119">
            <v>0</v>
          </cell>
          <cell r="DX1119">
            <v>0</v>
          </cell>
          <cell r="DY1119">
            <v>0</v>
          </cell>
          <cell r="DZ1119">
            <v>0</v>
          </cell>
          <cell r="EA1119">
            <v>0</v>
          </cell>
          <cell r="EB1119">
            <v>0</v>
          </cell>
          <cell r="EC1119">
            <v>0</v>
          </cell>
          <cell r="ED1119">
            <v>0</v>
          </cell>
        </row>
        <row r="1120">
          <cell r="F1120">
            <v>0</v>
          </cell>
          <cell r="G1120">
            <v>0</v>
          </cell>
          <cell r="H1120">
            <v>0</v>
          </cell>
          <cell r="I1120">
            <v>0</v>
          </cell>
          <cell r="J1120">
            <v>0</v>
          </cell>
          <cell r="K1120">
            <v>0</v>
          </cell>
          <cell r="L1120">
            <v>0</v>
          </cell>
          <cell r="M1120">
            <v>0</v>
          </cell>
          <cell r="N1120">
            <v>0</v>
          </cell>
          <cell r="O1120">
            <v>0</v>
          </cell>
          <cell r="P1120">
            <v>0</v>
          </cell>
          <cell r="Q1120">
            <v>0</v>
          </cell>
          <cell r="R1120">
            <v>6248.86</v>
          </cell>
          <cell r="S1120">
            <v>0</v>
          </cell>
          <cell r="T1120">
            <v>0</v>
          </cell>
          <cell r="U1120">
            <v>0</v>
          </cell>
          <cell r="V1120">
            <v>0</v>
          </cell>
          <cell r="W1120">
            <v>0</v>
          </cell>
          <cell r="X1120">
            <v>0</v>
          </cell>
          <cell r="Y1120">
            <v>0</v>
          </cell>
          <cell r="Z1120">
            <v>0</v>
          </cell>
          <cell r="AA1120">
            <v>0</v>
          </cell>
          <cell r="AB1120">
            <v>0</v>
          </cell>
          <cell r="AC1120">
            <v>0</v>
          </cell>
          <cell r="AD1120">
            <v>0</v>
          </cell>
          <cell r="AE1120">
            <v>4798.7299999999996</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4283.1000000000004</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3904.88</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5165.42</v>
          </cell>
          <cell r="BS1120">
            <v>0</v>
          </cell>
          <cell r="BT1120">
            <v>0</v>
          </cell>
          <cell r="BU1120">
            <v>0</v>
          </cell>
          <cell r="BV1120">
            <v>0</v>
          </cell>
          <cell r="BW1120">
            <v>0</v>
          </cell>
          <cell r="BX1120">
            <v>0</v>
          </cell>
          <cell r="BY1120">
            <v>0</v>
          </cell>
          <cell r="BZ1120">
            <v>0</v>
          </cell>
          <cell r="CA1120">
            <v>0</v>
          </cell>
          <cell r="CB1120">
            <v>0</v>
          </cell>
          <cell r="CC1120">
            <v>0</v>
          </cell>
          <cell r="CD1120">
            <v>0</v>
          </cell>
          <cell r="CE1120">
            <v>4450.8599999999997</v>
          </cell>
          <cell r="CF1120">
            <v>0</v>
          </cell>
          <cell r="CG1120">
            <v>0</v>
          </cell>
          <cell r="CH1120">
            <v>0</v>
          </cell>
          <cell r="CI1120">
            <v>0</v>
          </cell>
          <cell r="CJ1120">
            <v>0</v>
          </cell>
          <cell r="CK1120">
            <v>0</v>
          </cell>
          <cell r="CL1120">
            <v>0</v>
          </cell>
          <cell r="CM1120">
            <v>0</v>
          </cell>
          <cell r="CN1120">
            <v>0</v>
          </cell>
          <cell r="CO1120">
            <v>0</v>
          </cell>
          <cell r="CP1120">
            <v>0</v>
          </cell>
          <cell r="CQ1120">
            <v>0</v>
          </cell>
          <cell r="CR1120">
            <v>4755.93</v>
          </cell>
          <cell r="CS1120">
            <v>0</v>
          </cell>
          <cell r="CT1120">
            <v>0</v>
          </cell>
          <cell r="CU1120">
            <v>0</v>
          </cell>
          <cell r="CV1120">
            <v>0</v>
          </cell>
          <cell r="CW1120">
            <v>0</v>
          </cell>
          <cell r="CX1120">
            <v>0</v>
          </cell>
          <cell r="CY1120">
            <v>0</v>
          </cell>
          <cell r="CZ1120">
            <v>0</v>
          </cell>
          <cell r="DA1120">
            <v>0</v>
          </cell>
          <cell r="DB1120">
            <v>0</v>
          </cell>
          <cell r="DC1120">
            <v>0</v>
          </cell>
          <cell r="DD1120">
            <v>0</v>
          </cell>
          <cell r="DE1120">
            <v>4424.8100000000004</v>
          </cell>
          <cell r="DF1120">
            <v>0</v>
          </cell>
          <cell r="DG1120">
            <v>0</v>
          </cell>
          <cell r="DH1120">
            <v>0</v>
          </cell>
          <cell r="DI1120">
            <v>0</v>
          </cell>
          <cell r="DJ1120">
            <v>0</v>
          </cell>
          <cell r="DK1120">
            <v>0</v>
          </cell>
          <cell r="DL1120">
            <v>0</v>
          </cell>
          <cell r="DM1120">
            <v>0</v>
          </cell>
          <cell r="DN1120">
            <v>0</v>
          </cell>
          <cell r="DO1120">
            <v>0</v>
          </cell>
          <cell r="DP1120">
            <v>0</v>
          </cell>
          <cell r="DQ1120">
            <v>0</v>
          </cell>
          <cell r="DR1120" t="e">
            <v>#N/A</v>
          </cell>
          <cell r="DS1120">
            <v>0</v>
          </cell>
          <cell r="DT1120">
            <v>0</v>
          </cell>
          <cell r="DU1120">
            <v>0</v>
          </cell>
          <cell r="DV1120">
            <v>0</v>
          </cell>
          <cell r="DW1120">
            <v>0</v>
          </cell>
          <cell r="DX1120">
            <v>0</v>
          </cell>
          <cell r="DY1120">
            <v>0</v>
          </cell>
          <cell r="DZ1120">
            <v>0</v>
          </cell>
          <cell r="EA1120">
            <v>0</v>
          </cell>
          <cell r="EB1120">
            <v>0</v>
          </cell>
          <cell r="EC1120">
            <v>0</v>
          </cell>
          <cell r="ED1120">
            <v>0</v>
          </cell>
        </row>
        <row r="1121">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0</v>
          </cell>
          <cell r="CL1121">
            <v>0</v>
          </cell>
          <cell r="CM1121">
            <v>0</v>
          </cell>
          <cell r="CN1121">
            <v>0</v>
          </cell>
          <cell r="CO1121">
            <v>0</v>
          </cell>
          <cell r="CP1121">
            <v>0</v>
          </cell>
          <cell r="CQ1121">
            <v>0</v>
          </cell>
          <cell r="CR1121">
            <v>0</v>
          </cell>
          <cell r="CS1121">
            <v>0</v>
          </cell>
          <cell r="CT1121">
            <v>0</v>
          </cell>
          <cell r="CU1121">
            <v>0</v>
          </cell>
          <cell r="CV1121">
            <v>0</v>
          </cell>
          <cell r="CW1121">
            <v>0</v>
          </cell>
          <cell r="CX1121">
            <v>0</v>
          </cell>
          <cell r="CY1121">
            <v>0</v>
          </cell>
          <cell r="CZ1121">
            <v>0</v>
          </cell>
          <cell r="DA1121">
            <v>0</v>
          </cell>
          <cell r="DB1121">
            <v>0</v>
          </cell>
          <cell r="DC1121">
            <v>0</v>
          </cell>
          <cell r="DD1121">
            <v>0</v>
          </cell>
          <cell r="DE1121">
            <v>0</v>
          </cell>
          <cell r="DF1121">
            <v>0</v>
          </cell>
          <cell r="DG1121">
            <v>0</v>
          </cell>
          <cell r="DH1121">
            <v>0</v>
          </cell>
          <cell r="DI1121">
            <v>0</v>
          </cell>
          <cell r="DJ1121">
            <v>0</v>
          </cell>
          <cell r="DK1121">
            <v>0</v>
          </cell>
          <cell r="DL1121">
            <v>0</v>
          </cell>
          <cell r="DM1121">
            <v>0</v>
          </cell>
          <cell r="DN1121">
            <v>0</v>
          </cell>
          <cell r="DO1121">
            <v>0</v>
          </cell>
          <cell r="DP1121">
            <v>0</v>
          </cell>
          <cell r="DQ1121">
            <v>0</v>
          </cell>
          <cell r="DR1121">
            <v>0</v>
          </cell>
          <cell r="DS1121">
            <v>0</v>
          </cell>
          <cell r="DT1121">
            <v>0</v>
          </cell>
          <cell r="DU1121">
            <v>0</v>
          </cell>
          <cell r="DV1121">
            <v>0</v>
          </cell>
          <cell r="DW1121">
            <v>0</v>
          </cell>
          <cell r="DX1121">
            <v>0</v>
          </cell>
          <cell r="DY1121">
            <v>0</v>
          </cell>
          <cell r="DZ1121">
            <v>0</v>
          </cell>
          <cell r="EA1121">
            <v>0</v>
          </cell>
          <cell r="EB1121">
            <v>0</v>
          </cell>
          <cell r="EC1121">
            <v>0</v>
          </cell>
          <cell r="ED1121">
            <v>0</v>
          </cell>
        </row>
        <row r="1122">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cell r="BZ1122">
            <v>0</v>
          </cell>
          <cell r="CA1122">
            <v>0</v>
          </cell>
          <cell r="CB1122">
            <v>0</v>
          </cell>
          <cell r="CC1122">
            <v>0</v>
          </cell>
          <cell r="CD1122">
            <v>0</v>
          </cell>
          <cell r="CE1122">
            <v>0</v>
          </cell>
          <cell r="CF1122">
            <v>0</v>
          </cell>
          <cell r="CG1122">
            <v>0</v>
          </cell>
          <cell r="CH1122">
            <v>0</v>
          </cell>
          <cell r="CI1122">
            <v>0</v>
          </cell>
          <cell r="CJ1122">
            <v>0</v>
          </cell>
          <cell r="CK1122">
            <v>0</v>
          </cell>
          <cell r="CL1122">
            <v>0</v>
          </cell>
          <cell r="CM1122">
            <v>0</v>
          </cell>
          <cell r="CN1122">
            <v>0</v>
          </cell>
          <cell r="CO1122">
            <v>0</v>
          </cell>
          <cell r="CP1122">
            <v>0</v>
          </cell>
          <cell r="CQ1122">
            <v>0</v>
          </cell>
          <cell r="CR1122">
            <v>0</v>
          </cell>
          <cell r="CS1122">
            <v>0</v>
          </cell>
          <cell r="CT1122">
            <v>0</v>
          </cell>
          <cell r="CU1122">
            <v>0</v>
          </cell>
          <cell r="CV1122">
            <v>0</v>
          </cell>
          <cell r="CW1122">
            <v>0</v>
          </cell>
          <cell r="CX1122">
            <v>0</v>
          </cell>
          <cell r="CY1122">
            <v>0</v>
          </cell>
          <cell r="CZ1122">
            <v>0</v>
          </cell>
          <cell r="DA1122">
            <v>0</v>
          </cell>
          <cell r="DB1122">
            <v>0</v>
          </cell>
          <cell r="DC1122">
            <v>0</v>
          </cell>
          <cell r="DD1122">
            <v>0</v>
          </cell>
          <cell r="DE1122">
            <v>0</v>
          </cell>
          <cell r="DF1122">
            <v>0</v>
          </cell>
          <cell r="DG1122">
            <v>0</v>
          </cell>
          <cell r="DH1122">
            <v>0</v>
          </cell>
          <cell r="DI1122">
            <v>0</v>
          </cell>
          <cell r="DJ1122">
            <v>0</v>
          </cell>
          <cell r="DK1122">
            <v>0</v>
          </cell>
          <cell r="DL1122">
            <v>0</v>
          </cell>
          <cell r="DM1122">
            <v>0</v>
          </cell>
          <cell r="DN1122">
            <v>0</v>
          </cell>
          <cell r="DO1122">
            <v>0</v>
          </cell>
          <cell r="DP1122">
            <v>0</v>
          </cell>
          <cell r="DQ1122">
            <v>0</v>
          </cell>
          <cell r="DR1122" t="e">
            <v>#N/A</v>
          </cell>
          <cell r="DS1122">
            <v>0</v>
          </cell>
          <cell r="DT1122">
            <v>0</v>
          </cell>
          <cell r="DU1122">
            <v>0</v>
          </cell>
          <cell r="DV1122">
            <v>0</v>
          </cell>
          <cell r="DW1122">
            <v>0</v>
          </cell>
          <cell r="DX1122">
            <v>0</v>
          </cell>
          <cell r="DY1122">
            <v>0</v>
          </cell>
          <cell r="DZ1122">
            <v>0</v>
          </cell>
          <cell r="EA1122">
            <v>0</v>
          </cell>
          <cell r="EB1122">
            <v>0</v>
          </cell>
          <cell r="EC1122">
            <v>0</v>
          </cell>
          <cell r="ED1122">
            <v>0</v>
          </cell>
        </row>
        <row r="1123">
          <cell r="F1123">
            <v>0</v>
          </cell>
          <cell r="G1123">
            <v>0</v>
          </cell>
          <cell r="H1123">
            <v>0</v>
          </cell>
          <cell r="I1123">
            <v>0</v>
          </cell>
          <cell r="J1123">
            <v>0</v>
          </cell>
          <cell r="K1123">
            <v>0</v>
          </cell>
          <cell r="L1123">
            <v>0</v>
          </cell>
          <cell r="M1123">
            <v>0</v>
          </cell>
          <cell r="N1123">
            <v>0</v>
          </cell>
          <cell r="O1123">
            <v>0</v>
          </cell>
          <cell r="P1123">
            <v>0</v>
          </cell>
          <cell r="Q1123">
            <v>0</v>
          </cell>
          <cell r="R1123">
            <v>260.97000000000003</v>
          </cell>
          <cell r="S1123">
            <v>0</v>
          </cell>
          <cell r="T1123">
            <v>0</v>
          </cell>
          <cell r="U1123">
            <v>0</v>
          </cell>
          <cell r="V1123">
            <v>0</v>
          </cell>
          <cell r="W1123">
            <v>0</v>
          </cell>
          <cell r="X1123">
            <v>0</v>
          </cell>
          <cell r="Y1123">
            <v>0</v>
          </cell>
          <cell r="Z1123">
            <v>0</v>
          </cell>
          <cell r="AA1123">
            <v>0</v>
          </cell>
          <cell r="AB1123">
            <v>0</v>
          </cell>
          <cell r="AC1123">
            <v>0</v>
          </cell>
          <cell r="AD1123">
            <v>0</v>
          </cell>
          <cell r="AE1123">
            <v>232.44</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216.33</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204.08</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124.78</v>
          </cell>
          <cell r="BS1123">
            <v>0</v>
          </cell>
          <cell r="BT1123">
            <v>0</v>
          </cell>
          <cell r="BU1123">
            <v>0</v>
          </cell>
          <cell r="BV1123">
            <v>0</v>
          </cell>
          <cell r="BW1123">
            <v>0</v>
          </cell>
          <cell r="BX1123">
            <v>0</v>
          </cell>
          <cell r="BY1123">
            <v>0</v>
          </cell>
          <cell r="BZ1123">
            <v>0</v>
          </cell>
          <cell r="CA1123">
            <v>0</v>
          </cell>
          <cell r="CB1123">
            <v>0</v>
          </cell>
          <cell r="CC1123">
            <v>0</v>
          </cell>
          <cell r="CD1123">
            <v>0</v>
          </cell>
          <cell r="CE1123">
            <v>271.97000000000003</v>
          </cell>
          <cell r="CF1123">
            <v>0</v>
          </cell>
          <cell r="CG1123">
            <v>0</v>
          </cell>
          <cell r="CH1123">
            <v>0</v>
          </cell>
          <cell r="CI1123">
            <v>0</v>
          </cell>
          <cell r="CJ1123">
            <v>0</v>
          </cell>
          <cell r="CK1123">
            <v>0</v>
          </cell>
          <cell r="CL1123">
            <v>0</v>
          </cell>
          <cell r="CM1123">
            <v>0</v>
          </cell>
          <cell r="CN1123">
            <v>0</v>
          </cell>
          <cell r="CO1123">
            <v>0</v>
          </cell>
          <cell r="CP1123">
            <v>0</v>
          </cell>
          <cell r="CQ1123">
            <v>0</v>
          </cell>
          <cell r="CR1123">
            <v>73.55</v>
          </cell>
          <cell r="CS1123">
            <v>0</v>
          </cell>
          <cell r="CT1123">
            <v>0</v>
          </cell>
          <cell r="CU1123">
            <v>0</v>
          </cell>
          <cell r="CV1123">
            <v>0</v>
          </cell>
          <cell r="CW1123">
            <v>0</v>
          </cell>
          <cell r="CX1123">
            <v>0</v>
          </cell>
          <cell r="CY1123">
            <v>0</v>
          </cell>
          <cell r="CZ1123">
            <v>0</v>
          </cell>
          <cell r="DA1123">
            <v>0</v>
          </cell>
          <cell r="DB1123">
            <v>0</v>
          </cell>
          <cell r="DC1123">
            <v>0</v>
          </cell>
          <cell r="DD1123">
            <v>0</v>
          </cell>
          <cell r="DE1123">
            <v>-7.33</v>
          </cell>
          <cell r="DF1123">
            <v>0</v>
          </cell>
          <cell r="DG1123">
            <v>0</v>
          </cell>
          <cell r="DH1123">
            <v>0</v>
          </cell>
          <cell r="DI1123">
            <v>0</v>
          </cell>
          <cell r="DJ1123">
            <v>0</v>
          </cell>
          <cell r="DK1123">
            <v>0</v>
          </cell>
          <cell r="DL1123">
            <v>0</v>
          </cell>
          <cell r="DM1123">
            <v>0</v>
          </cell>
          <cell r="DN1123">
            <v>0</v>
          </cell>
          <cell r="DO1123">
            <v>0</v>
          </cell>
          <cell r="DP1123">
            <v>0</v>
          </cell>
          <cell r="DQ1123">
            <v>0</v>
          </cell>
          <cell r="DR1123">
            <v>13.14</v>
          </cell>
          <cell r="DS1123">
            <v>0</v>
          </cell>
          <cell r="DT1123">
            <v>0</v>
          </cell>
          <cell r="DU1123">
            <v>0</v>
          </cell>
          <cell r="DV1123">
            <v>0</v>
          </cell>
          <cell r="DW1123">
            <v>0</v>
          </cell>
          <cell r="DX1123">
            <v>0</v>
          </cell>
          <cell r="DY1123">
            <v>0</v>
          </cell>
          <cell r="DZ1123">
            <v>0</v>
          </cell>
          <cell r="EA1123">
            <v>0</v>
          </cell>
          <cell r="EB1123">
            <v>0</v>
          </cell>
          <cell r="EC1123">
            <v>0</v>
          </cell>
          <cell r="ED1123">
            <v>0</v>
          </cell>
        </row>
        <row r="1124">
          <cell r="F1124">
            <v>0</v>
          </cell>
          <cell r="G1124">
            <v>0</v>
          </cell>
          <cell r="H1124">
            <v>0</v>
          </cell>
          <cell r="I1124">
            <v>0</v>
          </cell>
          <cell r="J1124">
            <v>0</v>
          </cell>
          <cell r="K1124">
            <v>0</v>
          </cell>
          <cell r="L1124">
            <v>0</v>
          </cell>
          <cell r="M1124">
            <v>0</v>
          </cell>
          <cell r="N1124">
            <v>0</v>
          </cell>
          <cell r="O1124">
            <v>0</v>
          </cell>
          <cell r="P1124">
            <v>0</v>
          </cell>
          <cell r="Q1124">
            <v>0</v>
          </cell>
          <cell r="R1124">
            <v>260.97000000000003</v>
          </cell>
          <cell r="S1124">
            <v>0</v>
          </cell>
          <cell r="T1124">
            <v>0</v>
          </cell>
          <cell r="U1124">
            <v>0</v>
          </cell>
          <cell r="V1124">
            <v>0</v>
          </cell>
          <cell r="W1124">
            <v>0</v>
          </cell>
          <cell r="X1124">
            <v>0</v>
          </cell>
          <cell r="Y1124">
            <v>0</v>
          </cell>
          <cell r="Z1124">
            <v>0</v>
          </cell>
          <cell r="AA1124">
            <v>0</v>
          </cell>
          <cell r="AB1124">
            <v>0</v>
          </cell>
          <cell r="AC1124">
            <v>0</v>
          </cell>
          <cell r="AD1124">
            <v>0</v>
          </cell>
          <cell r="AE1124">
            <v>232.44</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216.33</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204.08</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124.78</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271.97000000000003</v>
          </cell>
          <cell r="CF1124">
            <v>0</v>
          </cell>
          <cell r="CG1124">
            <v>0</v>
          </cell>
          <cell r="CH1124">
            <v>0</v>
          </cell>
          <cell r="CI1124">
            <v>0</v>
          </cell>
          <cell r="CJ1124">
            <v>0</v>
          </cell>
          <cell r="CK1124">
            <v>0</v>
          </cell>
          <cell r="CL1124">
            <v>0</v>
          </cell>
          <cell r="CM1124">
            <v>0</v>
          </cell>
          <cell r="CN1124">
            <v>0</v>
          </cell>
          <cell r="CO1124">
            <v>0</v>
          </cell>
          <cell r="CP1124">
            <v>0</v>
          </cell>
          <cell r="CQ1124">
            <v>0</v>
          </cell>
          <cell r="CR1124">
            <v>73.55</v>
          </cell>
          <cell r="CS1124">
            <v>0</v>
          </cell>
          <cell r="CT1124">
            <v>0</v>
          </cell>
          <cell r="CU1124">
            <v>0</v>
          </cell>
          <cell r="CV1124">
            <v>0</v>
          </cell>
          <cell r="CW1124">
            <v>0</v>
          </cell>
          <cell r="CX1124">
            <v>0</v>
          </cell>
          <cell r="CY1124">
            <v>0</v>
          </cell>
          <cell r="CZ1124">
            <v>0</v>
          </cell>
          <cell r="DA1124">
            <v>0</v>
          </cell>
          <cell r="DB1124">
            <v>0</v>
          </cell>
          <cell r="DC1124">
            <v>0</v>
          </cell>
          <cell r="DD1124">
            <v>0</v>
          </cell>
          <cell r="DE1124">
            <v>-7.33</v>
          </cell>
          <cell r="DF1124">
            <v>0</v>
          </cell>
          <cell r="DG1124">
            <v>0</v>
          </cell>
          <cell r="DH1124">
            <v>0</v>
          </cell>
          <cell r="DI1124">
            <v>0</v>
          </cell>
          <cell r="DJ1124">
            <v>0</v>
          </cell>
          <cell r="DK1124">
            <v>0</v>
          </cell>
          <cell r="DL1124">
            <v>0</v>
          </cell>
          <cell r="DM1124">
            <v>0</v>
          </cell>
          <cell r="DN1124">
            <v>0</v>
          </cell>
          <cell r="DO1124">
            <v>0</v>
          </cell>
          <cell r="DP1124">
            <v>0</v>
          </cell>
          <cell r="DQ1124">
            <v>0</v>
          </cell>
          <cell r="DR1124" t="e">
            <v>#N/A</v>
          </cell>
          <cell r="DS1124">
            <v>0</v>
          </cell>
          <cell r="DT1124">
            <v>0</v>
          </cell>
          <cell r="DU1124">
            <v>0</v>
          </cell>
          <cell r="DV1124">
            <v>0</v>
          </cell>
          <cell r="DW1124">
            <v>0</v>
          </cell>
          <cell r="DX1124">
            <v>0</v>
          </cell>
          <cell r="DY1124">
            <v>0</v>
          </cell>
          <cell r="DZ1124">
            <v>0</v>
          </cell>
          <cell r="EA1124">
            <v>0</v>
          </cell>
          <cell r="EB1124">
            <v>0</v>
          </cell>
          <cell r="EC1124">
            <v>0</v>
          </cell>
          <cell r="ED1124">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DOC"/>
      <sheetName val="Appendix B"/>
      <sheetName val="Table 1"/>
      <sheetName val="Table 2"/>
      <sheetName val="Table 3 635 (Wyo)"/>
      <sheetName val="Table 3 477 (WM)"/>
      <sheetName val="Table 3 635 (Ut S)"/>
      <sheetName val="Table 4"/>
      <sheetName val="Table 5"/>
    </sheetNames>
    <sheetDataSet>
      <sheetData sheetId="0" refreshError="1"/>
      <sheetData sheetId="1" refreshError="1"/>
      <sheetData sheetId="2">
        <row r="3">
          <cell r="B3" t="str">
            <v>Table 1</v>
          </cell>
        </row>
        <row r="8">
          <cell r="I8">
            <v>0.39100000000000001</v>
          </cell>
        </row>
        <row r="17">
          <cell r="I17">
            <v>0</v>
          </cell>
        </row>
        <row r="18">
          <cell r="I18">
            <v>0</v>
          </cell>
        </row>
        <row r="19">
          <cell r="I19">
            <v>1</v>
          </cell>
        </row>
        <row r="35">
          <cell r="I35">
            <v>6.6600000000000006E-2</v>
          </cell>
        </row>
      </sheetData>
      <sheetData sheetId="3" refreshError="1"/>
      <sheetData sheetId="4" refreshError="1"/>
      <sheetData sheetId="5" refreshError="1"/>
      <sheetData sheetId="6" refreshError="1"/>
      <sheetData sheetId="7" refreshError="1"/>
      <sheetData sheetId="8">
        <row r="6">
          <cell r="M6">
            <v>80</v>
          </cell>
        </row>
        <row r="7">
          <cell r="M7">
            <v>0.29717831763698632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4"/>
      <sheetName val="Table 5"/>
      <sheetName val="PTC"/>
      <sheetName val="Table 3 WY Wind 2021"/>
      <sheetName val="Table 3 DJ Wind 2031"/>
      <sheetName val="Table 3 UT Solar 2031"/>
      <sheetName val="Table 3 Yakima Solar 2028"/>
      <sheetName val="Table 3 30 MW Geoth 2029"/>
      <sheetName val="Table 3 200 MW (UT N) 2029)"/>
      <sheetName val="Table 3 436MW (West M) 2030"/>
      <sheetName val="Table 3 477 MW (Wyo) 2033"/>
      <sheetName val="Table 3 200 MW (Wyo) 2033"/>
      <sheetName val="Table 3 ID Wind 2036"/>
    </sheetNames>
    <sheetDataSet>
      <sheetData sheetId="0">
        <row r="13">
          <cell r="G13">
            <v>19.673276464704834</v>
          </cell>
        </row>
        <row r="42">
          <cell r="I42">
            <v>6.5699999999999995E-2</v>
          </cell>
        </row>
      </sheetData>
      <sheetData sheetId="1" refreshError="1"/>
      <sheetData sheetId="2" refreshError="1"/>
      <sheetData sheetId="3">
        <row r="9">
          <cell r="G9">
            <v>-7.9055736093487816</v>
          </cell>
        </row>
      </sheetData>
      <sheetData sheetId="4">
        <row r="15">
          <cell r="H15">
            <v>4.1847223570339945E-2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 val="Jan"/>
    </sheetNames>
    <sheetDataSet>
      <sheetData sheetId="0"/>
      <sheetData sheetId="1"/>
      <sheetData sheetId="2"/>
      <sheetData sheetId="3"/>
      <sheetData sheetId="4"/>
      <sheetData sheetId="5" refreshError="1">
        <row r="21">
          <cell r="B21" t="str">
            <v>26</v>
          </cell>
          <cell r="G21">
            <v>83871482</v>
          </cell>
          <cell r="J21">
            <v>0</v>
          </cell>
        </row>
        <row r="22">
          <cell r="B22" t="str">
            <v>27</v>
          </cell>
          <cell r="G22">
            <v>1931963666</v>
          </cell>
          <cell r="J22">
            <v>1056426642</v>
          </cell>
        </row>
        <row r="23">
          <cell r="B23" t="str">
            <v>36</v>
          </cell>
          <cell r="G23">
            <v>70121</v>
          </cell>
          <cell r="J23">
            <v>13699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F Study"/>
      <sheetName val="QF_Names"/>
      <sheetName val="Queue"/>
      <sheetName val="WeeklyReport"/>
      <sheetName val="Degradation"/>
      <sheetName val="Location"/>
      <sheetName val="xxx2017 QF Pricing Request Stud"/>
    </sheetNames>
    <definedNames>
      <definedName name="Active_CF" refersTo="='QF_Names'!$E$4:$E$79"/>
      <definedName name="Active_Deg_Method" refersTo="='QF_Names'!$N$4:$N$79"/>
      <definedName name="Active_Deg_Rate" refersTo="='QF_Names'!$M$4:$M$79"/>
      <definedName name="Active_Delivery_Point" refersTo="='QF_Names'!$C$4:$C$79"/>
      <definedName name="Active_MW" refersTo="='QF_Names'!$D$4:$D$79"/>
      <definedName name="Active_Name_Conf" refersTo="='QF_Names'!$A$4:$A$79"/>
      <definedName name="Active_Online" refersTo="='QF_Names'!$F$4:$F$79"/>
      <definedName name="Active_QF_Name" refersTo="='QF_Names'!$B$4:$B$79"/>
      <definedName name="Active_QF_Queue_Date" refersTo="='QF_Names'!$L$4:$L$79"/>
      <definedName name="Active_Status" refersTo="='QF_Names'!$K$4:$K$79"/>
    </definedNames>
    <sheetDataSet>
      <sheetData sheetId="0">
        <row r="4">
          <cell r="B4">
            <v>1</v>
          </cell>
          <cell r="C4" t="str">
            <v>Holly Refinery</v>
          </cell>
          <cell r="F4" t="str">
            <v>UT</v>
          </cell>
          <cell r="K4">
            <v>99</v>
          </cell>
          <cell r="L4">
            <v>0.85</v>
          </cell>
          <cell r="M4">
            <v>20</v>
          </cell>
          <cell r="N4">
            <v>40179</v>
          </cell>
        </row>
        <row r="5">
          <cell r="B5" t="str">
            <v>2007.Q4</v>
          </cell>
          <cell r="C5" t="str">
            <v>2007.Q4 UT Compliance Filing</v>
          </cell>
          <cell r="E5" t="str">
            <v>Utah PSC</v>
          </cell>
          <cell r="F5" t="str">
            <v>UT</v>
          </cell>
          <cell r="K5">
            <v>100</v>
          </cell>
          <cell r="L5">
            <v>0.85</v>
          </cell>
          <cell r="M5">
            <v>20</v>
          </cell>
          <cell r="N5" t="str">
            <v>2008 Jan</v>
          </cell>
        </row>
        <row r="6">
          <cell r="B6">
            <v>2</v>
          </cell>
          <cell r="C6" t="str">
            <v>Anshutz Wind</v>
          </cell>
          <cell r="F6" t="str">
            <v>WY</v>
          </cell>
          <cell r="K6">
            <v>600</v>
          </cell>
          <cell r="L6">
            <v>0.36499999999999999</v>
          </cell>
          <cell r="M6">
            <v>5</v>
          </cell>
          <cell r="N6">
            <v>41640</v>
          </cell>
        </row>
        <row r="7">
          <cell r="B7" t="str">
            <v>3a</v>
          </cell>
          <cell r="C7" t="str">
            <v>US Mag - Con Energy</v>
          </cell>
          <cell r="F7" t="str">
            <v>UT</v>
          </cell>
          <cell r="K7">
            <v>36</v>
          </cell>
          <cell r="L7">
            <v>0.85</v>
          </cell>
          <cell r="M7">
            <v>20</v>
          </cell>
          <cell r="N7">
            <v>40179</v>
          </cell>
        </row>
        <row r="8">
          <cell r="B8" t="str">
            <v>3b</v>
          </cell>
          <cell r="C8" t="str">
            <v>US Mag - Con Energy</v>
          </cell>
          <cell r="F8" t="str">
            <v>UT</v>
          </cell>
          <cell r="K8">
            <v>80</v>
          </cell>
          <cell r="L8">
            <v>0.85</v>
          </cell>
          <cell r="M8">
            <v>20</v>
          </cell>
          <cell r="N8">
            <v>40544</v>
          </cell>
        </row>
        <row r="9">
          <cell r="B9">
            <v>4</v>
          </cell>
          <cell r="C9" t="str">
            <v>Chevron Wind</v>
          </cell>
          <cell r="F9" t="str">
            <v>WY</v>
          </cell>
          <cell r="K9">
            <v>16.5</v>
          </cell>
          <cell r="L9">
            <v>0.30815472478263589</v>
          </cell>
          <cell r="M9">
            <v>5</v>
          </cell>
          <cell r="N9">
            <v>40148</v>
          </cell>
        </row>
        <row r="10">
          <cell r="B10">
            <v>5</v>
          </cell>
          <cell r="C10" t="str">
            <v>Kennecott</v>
          </cell>
          <cell r="F10" t="str">
            <v>UT</v>
          </cell>
          <cell r="K10">
            <v>32</v>
          </cell>
          <cell r="L10">
            <v>0.85</v>
          </cell>
          <cell r="M10">
            <v>5</v>
          </cell>
          <cell r="N10">
            <v>39814</v>
          </cell>
        </row>
        <row r="11">
          <cell r="B11" t="str">
            <v>2008.Q1</v>
          </cell>
          <cell r="C11" t="str">
            <v>2008.Q1 UT Compliance Filing</v>
          </cell>
          <cell r="E11" t="str">
            <v>Utah PSC</v>
          </cell>
          <cell r="F11" t="str">
            <v>UT</v>
          </cell>
          <cell r="K11">
            <v>100</v>
          </cell>
          <cell r="L11">
            <v>0.85</v>
          </cell>
          <cell r="M11">
            <v>20</v>
          </cell>
          <cell r="N11" t="str">
            <v>2008 Jan</v>
          </cell>
        </row>
        <row r="12">
          <cell r="B12" t="str">
            <v>2008.Q2</v>
          </cell>
          <cell r="C12" t="str">
            <v>2008.Q2 UT Compliance Filing</v>
          </cell>
          <cell r="E12" t="str">
            <v>Utah PSC</v>
          </cell>
          <cell r="F12" t="str">
            <v>UT</v>
          </cell>
          <cell r="K12">
            <v>100</v>
          </cell>
          <cell r="L12">
            <v>0.85</v>
          </cell>
          <cell r="M12">
            <v>20</v>
          </cell>
          <cell r="N12" t="str">
            <v>2008 Jan</v>
          </cell>
        </row>
        <row r="13">
          <cell r="B13">
            <v>6</v>
          </cell>
          <cell r="C13" t="str">
            <v>US MagCorp</v>
          </cell>
          <cell r="F13" t="str">
            <v>UT</v>
          </cell>
          <cell r="K13">
            <v>36</v>
          </cell>
          <cell r="L13">
            <v>0.85</v>
          </cell>
          <cell r="M13">
            <v>20</v>
          </cell>
          <cell r="N13">
            <v>40179</v>
          </cell>
        </row>
        <row r="14">
          <cell r="B14">
            <v>7</v>
          </cell>
          <cell r="C14" t="str">
            <v>Kennecott</v>
          </cell>
          <cell r="F14" t="str">
            <v>UT</v>
          </cell>
          <cell r="K14">
            <v>31.8</v>
          </cell>
          <cell r="L14">
            <v>0.85</v>
          </cell>
          <cell r="M14">
            <v>5</v>
          </cell>
          <cell r="N14">
            <v>39814</v>
          </cell>
        </row>
        <row r="15">
          <cell r="B15">
            <v>8</v>
          </cell>
          <cell r="C15" t="str">
            <v xml:space="preserve">Tesoro </v>
          </cell>
          <cell r="F15" t="str">
            <v>UT</v>
          </cell>
          <cell r="K15">
            <v>25</v>
          </cell>
          <cell r="L15">
            <v>0.85</v>
          </cell>
          <cell r="M15">
            <v>5</v>
          </cell>
          <cell r="N15">
            <v>39814</v>
          </cell>
        </row>
        <row r="16">
          <cell r="B16">
            <v>9</v>
          </cell>
          <cell r="C16" t="str">
            <v>US MagCorp - Reserves</v>
          </cell>
          <cell r="F16" t="str">
            <v>UT</v>
          </cell>
          <cell r="K16">
            <v>36</v>
          </cell>
          <cell r="L16">
            <v>0.85</v>
          </cell>
          <cell r="M16">
            <v>5</v>
          </cell>
          <cell r="N16">
            <v>40179</v>
          </cell>
        </row>
        <row r="17">
          <cell r="B17" t="str">
            <v>2008.Q3</v>
          </cell>
          <cell r="C17" t="str">
            <v>2008.Q3 UT Compliance Filing</v>
          </cell>
          <cell r="E17" t="str">
            <v>Utah PSC</v>
          </cell>
          <cell r="F17" t="str">
            <v>UT</v>
          </cell>
          <cell r="K17">
            <v>100</v>
          </cell>
          <cell r="L17">
            <v>0.85</v>
          </cell>
          <cell r="M17">
            <v>20</v>
          </cell>
          <cell r="N17" t="str">
            <v>2008 Jan</v>
          </cell>
        </row>
        <row r="18">
          <cell r="B18" t="str">
            <v>2009</v>
          </cell>
        </row>
        <row r="19">
          <cell r="B19">
            <v>1</v>
          </cell>
          <cell r="C19" t="str">
            <v>Idaho AC Methodology</v>
          </cell>
          <cell r="F19" t="str">
            <v>ID</v>
          </cell>
        </row>
        <row r="20">
          <cell r="B20" t="str">
            <v>2008.Q4</v>
          </cell>
          <cell r="C20" t="str">
            <v>2008.Q4 UT Compliance Filing</v>
          </cell>
          <cell r="E20" t="str">
            <v>Utah PSC</v>
          </cell>
          <cell r="F20" t="str">
            <v>UT</v>
          </cell>
          <cell r="K20">
            <v>100</v>
          </cell>
          <cell r="L20">
            <v>0.85</v>
          </cell>
          <cell r="M20">
            <v>20</v>
          </cell>
          <cell r="N20" t="str">
            <v>2008 Jan</v>
          </cell>
        </row>
        <row r="21">
          <cell r="B21">
            <v>2</v>
          </cell>
          <cell r="C21" t="str">
            <v>Kennecott</v>
          </cell>
          <cell r="F21" t="str">
            <v>UT</v>
          </cell>
          <cell r="K21">
            <v>31.8</v>
          </cell>
          <cell r="L21">
            <v>0.85</v>
          </cell>
          <cell r="M21">
            <v>20</v>
          </cell>
          <cell r="N21">
            <v>40179</v>
          </cell>
        </row>
        <row r="22">
          <cell r="B22" t="str">
            <v>2009.Q1</v>
          </cell>
          <cell r="C22" t="str">
            <v>2009.Q1 UT Compliance Filing</v>
          </cell>
          <cell r="E22" t="str">
            <v>Utah PSC</v>
          </cell>
          <cell r="F22" t="str">
            <v>UT</v>
          </cell>
          <cell r="K22">
            <v>100</v>
          </cell>
          <cell r="L22">
            <v>0.85</v>
          </cell>
          <cell r="M22">
            <v>20</v>
          </cell>
          <cell r="N22" t="str">
            <v>2008 Jan</v>
          </cell>
        </row>
        <row r="23">
          <cell r="B23">
            <v>3</v>
          </cell>
          <cell r="C23" t="str">
            <v>US MagCorp</v>
          </cell>
          <cell r="F23" t="str">
            <v>UT</v>
          </cell>
          <cell r="K23">
            <v>36</v>
          </cell>
          <cell r="L23">
            <v>0.85</v>
          </cell>
          <cell r="M23">
            <v>5</v>
          </cell>
          <cell r="N23">
            <v>40179</v>
          </cell>
        </row>
        <row r="24">
          <cell r="B24" t="str">
            <v>2009.Q2</v>
          </cell>
          <cell r="C24" t="str">
            <v>2009.Q2 UT Compliance Filing</v>
          </cell>
          <cell r="E24" t="str">
            <v>Utah PSC</v>
          </cell>
          <cell r="F24" t="str">
            <v>UT</v>
          </cell>
          <cell r="K24">
            <v>100</v>
          </cell>
          <cell r="L24">
            <v>0.85</v>
          </cell>
          <cell r="M24">
            <v>20</v>
          </cell>
          <cell r="N24" t="str">
            <v>2008 Jan</v>
          </cell>
        </row>
        <row r="25">
          <cell r="B25">
            <v>4</v>
          </cell>
          <cell r="C25" t="str">
            <v>AES Wind</v>
          </cell>
          <cell r="F25" t="str">
            <v>WY</v>
          </cell>
          <cell r="K25">
            <v>55.5</v>
          </cell>
          <cell r="L25">
            <v>0.41299999999999998</v>
          </cell>
          <cell r="M25">
            <v>5</v>
          </cell>
          <cell r="N25">
            <v>40544</v>
          </cell>
        </row>
        <row r="26">
          <cell r="B26">
            <v>5</v>
          </cell>
          <cell r="C26" t="str">
            <v>Utah Valley</v>
          </cell>
          <cell r="F26" t="str">
            <v>UT</v>
          </cell>
          <cell r="K26">
            <v>30</v>
          </cell>
          <cell r="L26">
            <v>0.85</v>
          </cell>
          <cell r="M26">
            <v>10</v>
          </cell>
          <cell r="N26">
            <v>40405</v>
          </cell>
        </row>
        <row r="27">
          <cell r="B27">
            <v>6</v>
          </cell>
          <cell r="C27" t="str">
            <v xml:space="preserve">Tesoro </v>
          </cell>
          <cell r="F27" t="str">
            <v>UT</v>
          </cell>
          <cell r="K27">
            <v>25</v>
          </cell>
          <cell r="L27">
            <v>0.85</v>
          </cell>
          <cell r="M27">
            <v>5</v>
          </cell>
          <cell r="N27">
            <v>40179</v>
          </cell>
        </row>
        <row r="28">
          <cell r="B28" t="str">
            <v>2009.Q3</v>
          </cell>
          <cell r="C28" t="str">
            <v>2009.Q3 UT Compliance Filing</v>
          </cell>
          <cell r="E28" t="str">
            <v>Utah PSC</v>
          </cell>
          <cell r="F28" t="str">
            <v>UT</v>
          </cell>
          <cell r="K28">
            <v>100</v>
          </cell>
          <cell r="L28">
            <v>0.85</v>
          </cell>
          <cell r="M28">
            <v>20</v>
          </cell>
          <cell r="N28" t="str">
            <v>2008 Jan</v>
          </cell>
        </row>
        <row r="29">
          <cell r="B29" t="str">
            <v>7a</v>
          </cell>
          <cell r="C29" t="str">
            <v>Wasatch Wind I</v>
          </cell>
          <cell r="F29" t="str">
            <v>WY</v>
          </cell>
          <cell r="K29">
            <v>48.3</v>
          </cell>
          <cell r="L29">
            <v>0.39700000000000002</v>
          </cell>
          <cell r="M29">
            <v>20</v>
          </cell>
          <cell r="N29">
            <v>40695</v>
          </cell>
        </row>
        <row r="30">
          <cell r="B30" t="str">
            <v>7b</v>
          </cell>
          <cell r="C30" t="str">
            <v>Wasatch Wind II</v>
          </cell>
          <cell r="F30" t="str">
            <v>WY</v>
          </cell>
          <cell r="K30">
            <v>48.3</v>
          </cell>
          <cell r="L30">
            <v>0.39700000000000002</v>
          </cell>
          <cell r="M30">
            <v>20</v>
          </cell>
          <cell r="N30">
            <v>40909</v>
          </cell>
        </row>
        <row r="31">
          <cell r="B31">
            <v>8</v>
          </cell>
          <cell r="C31" t="str">
            <v>Simpson Ridge Wind</v>
          </cell>
          <cell r="F31" t="str">
            <v>WY</v>
          </cell>
          <cell r="K31">
            <v>80</v>
          </cell>
          <cell r="L31">
            <v>0.3926</v>
          </cell>
          <cell r="M31">
            <v>20</v>
          </cell>
          <cell r="N31">
            <v>40909</v>
          </cell>
        </row>
        <row r="32">
          <cell r="B32">
            <v>9</v>
          </cell>
          <cell r="C32" t="str">
            <v>Bridger Butte Wind</v>
          </cell>
          <cell r="F32" t="str">
            <v>WY</v>
          </cell>
          <cell r="K32">
            <v>50</v>
          </cell>
          <cell r="L32">
            <v>0.39800000000000002</v>
          </cell>
          <cell r="M32">
            <v>20</v>
          </cell>
          <cell r="N32">
            <v>40878</v>
          </cell>
        </row>
        <row r="33">
          <cell r="B33">
            <v>10</v>
          </cell>
          <cell r="C33" t="str">
            <v>Teton Wind</v>
          </cell>
          <cell r="F33" t="str">
            <v>WY</v>
          </cell>
          <cell r="K33">
            <v>50</v>
          </cell>
          <cell r="L33">
            <v>0.35199999999999998</v>
          </cell>
          <cell r="M33">
            <v>20</v>
          </cell>
          <cell r="N33">
            <v>40909</v>
          </cell>
        </row>
        <row r="34">
          <cell r="B34" t="str">
            <v>2010</v>
          </cell>
        </row>
        <row r="35">
          <cell r="B35">
            <v>1</v>
          </cell>
          <cell r="C35" t="str">
            <v xml:space="preserve">Scatec Solar </v>
          </cell>
          <cell r="F35" t="str">
            <v>UT</v>
          </cell>
          <cell r="K35">
            <v>40</v>
          </cell>
          <cell r="L35">
            <v>0.31</v>
          </cell>
          <cell r="M35">
            <v>20</v>
          </cell>
          <cell r="N35">
            <v>40725</v>
          </cell>
        </row>
        <row r="36">
          <cell r="B36" t="str">
            <v>2009.Q4</v>
          </cell>
          <cell r="C36" t="str">
            <v>2009.Q4 UT Compliance Filing</v>
          </cell>
          <cell r="E36" t="str">
            <v>Utah PSC</v>
          </cell>
          <cell r="F36" t="str">
            <v>UT</v>
          </cell>
          <cell r="K36">
            <v>100</v>
          </cell>
          <cell r="L36">
            <v>0.85</v>
          </cell>
          <cell r="M36">
            <v>20</v>
          </cell>
          <cell r="N36" t="str">
            <v>2008 Jan</v>
          </cell>
        </row>
        <row r="37">
          <cell r="B37">
            <v>2</v>
          </cell>
          <cell r="C37" t="str">
            <v>Teton Wind</v>
          </cell>
          <cell r="F37" t="str">
            <v>WY</v>
          </cell>
          <cell r="K37">
            <v>80</v>
          </cell>
          <cell r="L37">
            <v>0.35099999999999998</v>
          </cell>
          <cell r="M37">
            <v>20</v>
          </cell>
          <cell r="N37">
            <v>42339</v>
          </cell>
        </row>
        <row r="38">
          <cell r="B38">
            <v>3</v>
          </cell>
          <cell r="C38" t="str">
            <v>Cedar Creek Wind</v>
          </cell>
          <cell r="F38" t="str">
            <v>ID</v>
          </cell>
          <cell r="K38">
            <v>78.2</v>
          </cell>
          <cell r="L38">
            <v>0.28000000000000003</v>
          </cell>
          <cell r="M38">
            <v>20</v>
          </cell>
          <cell r="N38">
            <v>40909</v>
          </cell>
        </row>
        <row r="39">
          <cell r="B39">
            <v>4</v>
          </cell>
          <cell r="C39" t="str">
            <v>Wasatch Wind I &amp; II (Not Used)</v>
          </cell>
          <cell r="F39" t="str">
            <v>WY</v>
          </cell>
          <cell r="K39">
            <v>48.3</v>
          </cell>
          <cell r="L39">
            <v>0.39700000000000002</v>
          </cell>
          <cell r="M39">
            <v>20</v>
          </cell>
          <cell r="N39">
            <v>40695</v>
          </cell>
        </row>
        <row r="40">
          <cell r="B40">
            <v>5</v>
          </cell>
          <cell r="C40" t="str">
            <v>Hamblin Valley Wind I-IV (Not Used)</v>
          </cell>
          <cell r="F40" t="str">
            <v>UT</v>
          </cell>
          <cell r="K40">
            <v>318</v>
          </cell>
          <cell r="L40">
            <v>0.35520000000000002</v>
          </cell>
          <cell r="M40">
            <v>20</v>
          </cell>
          <cell r="N40">
            <v>41091</v>
          </cell>
        </row>
        <row r="41">
          <cell r="B41">
            <v>6</v>
          </cell>
          <cell r="C41" t="str">
            <v xml:space="preserve">Ormat Veyo </v>
          </cell>
          <cell r="F41" t="str">
            <v>UT</v>
          </cell>
          <cell r="K41">
            <v>7.2</v>
          </cell>
          <cell r="L41">
            <v>0.80400000000000005</v>
          </cell>
          <cell r="M41">
            <v>20</v>
          </cell>
          <cell r="N41">
            <v>41091</v>
          </cell>
        </row>
        <row r="42">
          <cell r="B42" t="str">
            <v>2010.Q1</v>
          </cell>
          <cell r="C42" t="str">
            <v>2010.Q1 UT Compliance Filing</v>
          </cell>
          <cell r="E42" t="str">
            <v>Utah PSC</v>
          </cell>
          <cell r="F42" t="str">
            <v>UT</v>
          </cell>
          <cell r="K42">
            <v>100</v>
          </cell>
          <cell r="L42">
            <v>0.85</v>
          </cell>
          <cell r="M42">
            <v>20</v>
          </cell>
          <cell r="N42" t="str">
            <v>2010 Jan</v>
          </cell>
        </row>
        <row r="43">
          <cell r="B43">
            <v>7</v>
          </cell>
          <cell r="C43" t="str">
            <v>Utah PV</v>
          </cell>
          <cell r="F43" t="str">
            <v>UT</v>
          </cell>
          <cell r="K43">
            <v>10</v>
          </cell>
          <cell r="L43">
            <v>0.17169999999999999</v>
          </cell>
          <cell r="M43">
            <v>20</v>
          </cell>
          <cell r="N43">
            <v>40544</v>
          </cell>
        </row>
        <row r="44">
          <cell r="B44">
            <v>8</v>
          </cell>
          <cell r="C44" t="str">
            <v xml:space="preserve">Tesoro </v>
          </cell>
          <cell r="F44" t="str">
            <v>UT</v>
          </cell>
          <cell r="K44">
            <v>25</v>
          </cell>
          <cell r="L44">
            <v>0.85</v>
          </cell>
          <cell r="M44">
            <v>20</v>
          </cell>
          <cell r="N44">
            <v>40544</v>
          </cell>
        </row>
        <row r="45">
          <cell r="B45">
            <v>9</v>
          </cell>
          <cell r="C45" t="str">
            <v>Kennecott</v>
          </cell>
          <cell r="F45" t="str">
            <v>UT</v>
          </cell>
          <cell r="K45">
            <v>31.8</v>
          </cell>
          <cell r="L45">
            <v>0.85</v>
          </cell>
          <cell r="M45">
            <v>20</v>
          </cell>
          <cell r="N45">
            <v>40544</v>
          </cell>
        </row>
        <row r="46">
          <cell r="B46">
            <v>10</v>
          </cell>
          <cell r="C46" t="str">
            <v>US MagCorp</v>
          </cell>
          <cell r="F46" t="str">
            <v>UT</v>
          </cell>
          <cell r="K46">
            <v>36</v>
          </cell>
          <cell r="L46">
            <v>0.85</v>
          </cell>
          <cell r="M46">
            <v>20</v>
          </cell>
          <cell r="N46">
            <v>40544</v>
          </cell>
        </row>
        <row r="47">
          <cell r="B47" t="str">
            <v>2010.Q2</v>
          </cell>
          <cell r="C47" t="str">
            <v>2010.Q2 UT Compliance Filing</v>
          </cell>
          <cell r="E47" t="str">
            <v>Utah PSC</v>
          </cell>
          <cell r="F47" t="str">
            <v>UT</v>
          </cell>
          <cell r="K47">
            <v>100</v>
          </cell>
          <cell r="L47">
            <v>0.85</v>
          </cell>
          <cell r="M47">
            <v>20</v>
          </cell>
          <cell r="N47" t="str">
            <v>2010 Jan</v>
          </cell>
        </row>
        <row r="48">
          <cell r="B48">
            <v>11</v>
          </cell>
          <cell r="C48" t="str">
            <v>E Idaho SWD</v>
          </cell>
          <cell r="F48" t="str">
            <v>ID</v>
          </cell>
          <cell r="K48">
            <v>15</v>
          </cell>
          <cell r="L48">
            <v>0.89500000000000002</v>
          </cell>
          <cell r="M48">
            <v>20</v>
          </cell>
          <cell r="N48">
            <v>40909</v>
          </cell>
        </row>
        <row r="49">
          <cell r="B49">
            <v>12</v>
          </cell>
          <cell r="C49" t="str">
            <v>Kennecott Refinery</v>
          </cell>
          <cell r="F49" t="str">
            <v>UT</v>
          </cell>
          <cell r="K49">
            <v>7.5</v>
          </cell>
          <cell r="L49">
            <v>0.72</v>
          </cell>
          <cell r="M49">
            <v>1</v>
          </cell>
          <cell r="N49">
            <v>40544</v>
          </cell>
        </row>
        <row r="50">
          <cell r="B50">
            <v>13</v>
          </cell>
          <cell r="C50" t="str">
            <v>ExxonMobil</v>
          </cell>
          <cell r="F50" t="str">
            <v>WY</v>
          </cell>
          <cell r="K50">
            <v>98</v>
          </cell>
          <cell r="L50">
            <v>0.75</v>
          </cell>
          <cell r="M50">
            <v>5</v>
          </cell>
          <cell r="N50">
            <v>40909</v>
          </cell>
        </row>
        <row r="51">
          <cell r="B51">
            <v>14</v>
          </cell>
          <cell r="C51" t="str">
            <v>Timber Canyon</v>
          </cell>
          <cell r="F51" t="str">
            <v>WY</v>
          </cell>
          <cell r="K51">
            <v>40</v>
          </cell>
          <cell r="L51">
            <v>0.85</v>
          </cell>
          <cell r="M51">
            <v>20</v>
          </cell>
          <cell r="N51">
            <v>40909</v>
          </cell>
        </row>
        <row r="52">
          <cell r="B52" t="str">
            <v>2010.Q3</v>
          </cell>
          <cell r="C52" t="str">
            <v>2010.Q3 UT Compliance Filing</v>
          </cell>
          <cell r="E52" t="str">
            <v>Utah PSC</v>
          </cell>
          <cell r="F52" t="str">
            <v>UT</v>
          </cell>
          <cell r="K52">
            <v>100</v>
          </cell>
          <cell r="L52">
            <v>0.85</v>
          </cell>
          <cell r="M52">
            <v>20</v>
          </cell>
          <cell r="N52" t="str">
            <v>2012 Jan</v>
          </cell>
        </row>
        <row r="53">
          <cell r="B53" t="str">
            <v>2011</v>
          </cell>
        </row>
        <row r="54">
          <cell r="B54">
            <v>1</v>
          </cell>
          <cell r="C54" t="str">
            <v xml:space="preserve">Vivaldi Wind </v>
          </cell>
          <cell r="D54" t="str">
            <v>QF - 03 - ID - Wind</v>
          </cell>
          <cell r="E54" t="str">
            <v>Windkraft Nord</v>
          </cell>
          <cell r="F54" t="str">
            <v>ID</v>
          </cell>
          <cell r="K54">
            <v>78</v>
          </cell>
          <cell r="L54">
            <v>0.33300000000000002</v>
          </cell>
          <cell r="M54">
            <v>20</v>
          </cell>
          <cell r="N54">
            <v>41275</v>
          </cell>
        </row>
        <row r="55">
          <cell r="B55">
            <v>2</v>
          </cell>
          <cell r="C55" t="str">
            <v>OwnEnergy Wind</v>
          </cell>
          <cell r="F55" t="str">
            <v>UT</v>
          </cell>
          <cell r="K55">
            <v>16.100000000000001</v>
          </cell>
          <cell r="L55">
            <v>0.35399999999999998</v>
          </cell>
          <cell r="M55">
            <v>20</v>
          </cell>
          <cell r="N55">
            <v>41275</v>
          </cell>
        </row>
        <row r="56">
          <cell r="B56" t="str">
            <v>2011.Q1</v>
          </cell>
          <cell r="C56" t="str">
            <v>2011.Q1 UT Compliance Filing</v>
          </cell>
          <cell r="E56" t="str">
            <v>Utah PSC</v>
          </cell>
          <cell r="F56" t="str">
            <v>UT</v>
          </cell>
          <cell r="K56">
            <v>100</v>
          </cell>
          <cell r="L56">
            <v>0.85</v>
          </cell>
          <cell r="M56">
            <v>20</v>
          </cell>
          <cell r="N56" t="str">
            <v>2011 Jan</v>
          </cell>
        </row>
        <row r="57">
          <cell r="B57">
            <v>3</v>
          </cell>
          <cell r="C57" t="str">
            <v xml:space="preserve">WKN MT II Wind </v>
          </cell>
          <cell r="F57" t="str">
            <v>ID</v>
          </cell>
          <cell r="K57">
            <v>78</v>
          </cell>
          <cell r="L57">
            <v>0.38700000000000001</v>
          </cell>
          <cell r="M57">
            <v>20</v>
          </cell>
          <cell r="N57">
            <v>41275</v>
          </cell>
        </row>
        <row r="58">
          <cell r="B58">
            <v>4</v>
          </cell>
          <cell r="C58" t="str">
            <v xml:space="preserve">Big Wind Wyoming </v>
          </cell>
          <cell r="F58" t="str">
            <v>WY</v>
          </cell>
          <cell r="K58">
            <v>78.2</v>
          </cell>
          <cell r="L58">
            <v>0.40500000000000003</v>
          </cell>
          <cell r="M58">
            <v>20</v>
          </cell>
          <cell r="N58">
            <v>42186</v>
          </cell>
        </row>
        <row r="59">
          <cell r="B59">
            <v>5</v>
          </cell>
          <cell r="C59" t="str">
            <v xml:space="preserve">ExxonMobil </v>
          </cell>
          <cell r="D59" t="str">
            <v>ExxonMobil  QF (2011)</v>
          </cell>
          <cell r="F59" t="str">
            <v>WY</v>
          </cell>
          <cell r="K59">
            <v>98</v>
          </cell>
          <cell r="L59">
            <v>0.75</v>
          </cell>
          <cell r="M59">
            <v>5</v>
          </cell>
          <cell r="N59">
            <v>40909</v>
          </cell>
        </row>
        <row r="60">
          <cell r="B60">
            <v>6</v>
          </cell>
          <cell r="C60" t="str">
            <v xml:space="preserve">XRG Wind </v>
          </cell>
          <cell r="F60" t="str">
            <v>ID</v>
          </cell>
          <cell r="K60">
            <v>72</v>
          </cell>
          <cell r="L60">
            <v>0.35499999999999998</v>
          </cell>
          <cell r="M60">
            <v>20</v>
          </cell>
          <cell r="N60">
            <v>41275</v>
          </cell>
        </row>
        <row r="61">
          <cell r="B61">
            <v>7</v>
          </cell>
          <cell r="C61" t="str">
            <v xml:space="preserve">Latigo Wind Park </v>
          </cell>
          <cell r="D61" t="str">
            <v>QF - 04 - UT - Wind</v>
          </cell>
          <cell r="E61" t="str">
            <v>Wasatch Wind</v>
          </cell>
          <cell r="F61" t="str">
            <v>UT</v>
          </cell>
          <cell r="K61">
            <v>59.2</v>
          </cell>
          <cell r="L61">
            <v>0.307</v>
          </cell>
          <cell r="M61">
            <v>20</v>
          </cell>
          <cell r="N61">
            <v>41244</v>
          </cell>
        </row>
        <row r="62">
          <cell r="B62" t="str">
            <v>2011.Q2</v>
          </cell>
          <cell r="C62" t="str">
            <v>2011.Q2 UT Compliance Filing</v>
          </cell>
          <cell r="E62" t="str">
            <v>Utah PSC</v>
          </cell>
          <cell r="F62" t="str">
            <v>UT</v>
          </cell>
          <cell r="K62">
            <v>100</v>
          </cell>
          <cell r="L62">
            <v>0.85</v>
          </cell>
          <cell r="M62">
            <v>20</v>
          </cell>
          <cell r="N62" t="str">
            <v>2011 Jan</v>
          </cell>
        </row>
        <row r="63">
          <cell r="B63">
            <v>8</v>
          </cell>
          <cell r="C63" t="str">
            <v xml:space="preserve">Big Wind Wyoming </v>
          </cell>
          <cell r="F63" t="str">
            <v>WY</v>
          </cell>
          <cell r="K63">
            <v>78.2</v>
          </cell>
          <cell r="L63">
            <v>0.40500000000000003</v>
          </cell>
          <cell r="M63">
            <v>20</v>
          </cell>
          <cell r="N63">
            <v>42186</v>
          </cell>
        </row>
        <row r="64">
          <cell r="B64">
            <v>9</v>
          </cell>
          <cell r="C64" t="str">
            <v xml:space="preserve">Kennecott Smelter </v>
          </cell>
          <cell r="D64" t="str">
            <v>Kennecott Smelter  QF (2011)</v>
          </cell>
          <cell r="F64" t="str">
            <v>UT</v>
          </cell>
          <cell r="K64">
            <v>31.8</v>
          </cell>
          <cell r="L64">
            <v>0.85</v>
          </cell>
          <cell r="M64">
            <v>5</v>
          </cell>
          <cell r="N64">
            <v>40909</v>
          </cell>
        </row>
        <row r="65">
          <cell r="B65">
            <v>10</v>
          </cell>
          <cell r="C65" t="str">
            <v xml:space="preserve">Kennecott Refinery </v>
          </cell>
          <cell r="D65" t="str">
            <v>Kennecott Refinery  QF (2011)</v>
          </cell>
          <cell r="F65" t="str">
            <v>UT</v>
          </cell>
          <cell r="K65">
            <v>7.5</v>
          </cell>
          <cell r="L65">
            <v>0.72</v>
          </cell>
          <cell r="M65">
            <v>5</v>
          </cell>
          <cell r="N65">
            <v>40909</v>
          </cell>
        </row>
        <row r="66">
          <cell r="B66">
            <v>11</v>
          </cell>
          <cell r="C66" t="str">
            <v xml:space="preserve">Black Canyon Wind </v>
          </cell>
          <cell r="D66" t="str">
            <v>QF - 06 - ID - Wind</v>
          </cell>
          <cell r="E66" t="str">
            <v>Intermountain Wind</v>
          </cell>
          <cell r="F66" t="str">
            <v>ID</v>
          </cell>
          <cell r="K66">
            <v>20</v>
          </cell>
          <cell r="L66">
            <v>0.29799999999999999</v>
          </cell>
          <cell r="M66">
            <v>20</v>
          </cell>
          <cell r="N66">
            <v>41275</v>
          </cell>
        </row>
        <row r="67">
          <cell r="B67">
            <v>12</v>
          </cell>
          <cell r="C67" t="str">
            <v>Blue Mtn Wind I</v>
          </cell>
          <cell r="D67" t="str">
            <v>QF - 07 - UT - Wind</v>
          </cell>
          <cell r="E67" t="str">
            <v>Redco (Renewable Energy Development Corp.)</v>
          </cell>
          <cell r="F67" t="str">
            <v>UT</v>
          </cell>
          <cell r="K67">
            <v>80</v>
          </cell>
          <cell r="L67">
            <v>0.29499999999999998</v>
          </cell>
          <cell r="M67">
            <v>20</v>
          </cell>
          <cell r="N67">
            <v>41639</v>
          </cell>
        </row>
        <row r="68">
          <cell r="B68">
            <v>13</v>
          </cell>
          <cell r="C68" t="str">
            <v xml:space="preserve">ExxonMobil </v>
          </cell>
          <cell r="D68" t="str">
            <v>ExxonMobil  QF (2011)</v>
          </cell>
          <cell r="F68" t="str">
            <v>WY</v>
          </cell>
          <cell r="K68">
            <v>98</v>
          </cell>
          <cell r="L68">
            <v>0.75</v>
          </cell>
          <cell r="M68">
            <v>5</v>
          </cell>
          <cell r="N68">
            <v>40909</v>
          </cell>
        </row>
        <row r="69">
          <cell r="B69">
            <v>14</v>
          </cell>
          <cell r="C69" t="str">
            <v xml:space="preserve">Meadow Creek Wind </v>
          </cell>
          <cell r="F69" t="str">
            <v>ID</v>
          </cell>
          <cell r="K69">
            <v>80</v>
          </cell>
          <cell r="L69">
            <v>0.41399999999999998</v>
          </cell>
          <cell r="M69">
            <v>20</v>
          </cell>
          <cell r="N69">
            <v>41275</v>
          </cell>
        </row>
        <row r="70">
          <cell r="B70">
            <v>14.5</v>
          </cell>
          <cell r="C70" t="str">
            <v xml:space="preserve">Tesoro </v>
          </cell>
          <cell r="D70" t="str">
            <v>Tesoro  QF (2011)</v>
          </cell>
          <cell r="F70" t="str">
            <v>UT</v>
          </cell>
          <cell r="K70">
            <v>25</v>
          </cell>
          <cell r="L70">
            <v>0.85</v>
          </cell>
          <cell r="M70">
            <v>20</v>
          </cell>
          <cell r="N70">
            <v>40909</v>
          </cell>
        </row>
        <row r="71">
          <cell r="B71">
            <v>15</v>
          </cell>
          <cell r="C71" t="str">
            <v xml:space="preserve">Surprise Valley Geothermal </v>
          </cell>
          <cell r="F71" t="str">
            <v>CA</v>
          </cell>
          <cell r="K71">
            <v>28.1</v>
          </cell>
          <cell r="L71">
            <v>0.92</v>
          </cell>
          <cell r="M71">
            <v>20</v>
          </cell>
          <cell r="N71">
            <v>41791</v>
          </cell>
        </row>
        <row r="72">
          <cell r="B72" t="str">
            <v>2011.Q3</v>
          </cell>
          <cell r="C72" t="str">
            <v>2011.Q3 UT Compliance Filing</v>
          </cell>
          <cell r="E72" t="str">
            <v>Utah PSC</v>
          </cell>
          <cell r="F72" t="str">
            <v>UT</v>
          </cell>
          <cell r="K72">
            <v>100</v>
          </cell>
          <cell r="L72">
            <v>0.85</v>
          </cell>
          <cell r="M72">
            <v>20</v>
          </cell>
          <cell r="N72" t="str">
            <v>2012 Jan</v>
          </cell>
        </row>
        <row r="73">
          <cell r="B73">
            <v>16</v>
          </cell>
          <cell r="C73" t="str">
            <v xml:space="preserve">Blue Mtn Biogas </v>
          </cell>
          <cell r="D73" t="str">
            <v>QF - 10 - UT - Biogas</v>
          </cell>
          <cell r="E73" t="str">
            <v>Alpental Energy Partners</v>
          </cell>
          <cell r="F73" t="str">
            <v>UT</v>
          </cell>
          <cell r="K73">
            <v>3</v>
          </cell>
          <cell r="L73">
            <v>0.94999999999999984</v>
          </cell>
          <cell r="M73">
            <v>12</v>
          </cell>
          <cell r="N73">
            <v>41091</v>
          </cell>
        </row>
        <row r="74">
          <cell r="B74">
            <v>17</v>
          </cell>
          <cell r="C74" t="str">
            <v>Vivaldi Wind  (refresh of previous study)</v>
          </cell>
          <cell r="D74" t="str">
            <v>QF - 03 - ID - Wind</v>
          </cell>
          <cell r="E74" t="str">
            <v>Windkraft Nord</v>
          </cell>
          <cell r="F74" t="str">
            <v>ID</v>
          </cell>
          <cell r="K74">
            <v>78</v>
          </cell>
          <cell r="L74">
            <v>0.33300000000000002</v>
          </cell>
          <cell r="M74">
            <v>20</v>
          </cell>
          <cell r="N74">
            <v>41275</v>
          </cell>
        </row>
        <row r="75">
          <cell r="B75">
            <v>18</v>
          </cell>
          <cell r="C75" t="str">
            <v xml:space="preserve">Scatec Solar </v>
          </cell>
          <cell r="D75" t="str">
            <v>QF - 11 - UT - Solar</v>
          </cell>
          <cell r="F75" t="str">
            <v>UT</v>
          </cell>
          <cell r="K75">
            <v>40</v>
          </cell>
          <cell r="L75">
            <v>0.31</v>
          </cell>
          <cell r="M75">
            <v>20</v>
          </cell>
          <cell r="N75">
            <v>41091</v>
          </cell>
        </row>
        <row r="76">
          <cell r="B76">
            <v>19</v>
          </cell>
          <cell r="C76" t="str">
            <v>Schwendiman Wind</v>
          </cell>
          <cell r="D76" t="str">
            <v>QF - 12 - ID - Wind</v>
          </cell>
          <cell r="E76" t="str">
            <v>DeWind Inc</v>
          </cell>
          <cell r="F76" t="str">
            <v>ID</v>
          </cell>
          <cell r="K76">
            <v>20</v>
          </cell>
          <cell r="L76">
            <v>0.33700000000000002</v>
          </cell>
          <cell r="M76">
            <v>20</v>
          </cell>
          <cell r="N76">
            <v>41153</v>
          </cell>
        </row>
        <row r="77">
          <cell r="B77">
            <v>20</v>
          </cell>
          <cell r="C77" t="str">
            <v xml:space="preserve">Ormat Veyo </v>
          </cell>
          <cell r="D77" t="str">
            <v>QF - 13 - UT - Gas</v>
          </cell>
          <cell r="F77" t="str">
            <v>UT</v>
          </cell>
          <cell r="K77">
            <v>7.2</v>
          </cell>
          <cell r="L77">
            <v>0.80400000000000005</v>
          </cell>
          <cell r="M77">
            <v>20</v>
          </cell>
          <cell r="N77">
            <v>41671</v>
          </cell>
        </row>
        <row r="78">
          <cell r="B78">
            <v>21</v>
          </cell>
          <cell r="C78" t="str">
            <v>Boswell Springs I &amp; Boswell Springs II (See note)</v>
          </cell>
          <cell r="D78" t="str">
            <v xml:space="preserve">QF - 14 - WY - Wind </v>
          </cell>
          <cell r="E78" t="str">
            <v>Intermountain Wind</v>
          </cell>
          <cell r="F78" t="str">
            <v>WY</v>
          </cell>
          <cell r="K78" t="str">
            <v>76.5 Each</v>
          </cell>
          <cell r="L78">
            <v>0.38330122146118728</v>
          </cell>
          <cell r="M78">
            <v>20</v>
          </cell>
          <cell r="N78" t="str">
            <v>2013 Dec / 2014 Dec</v>
          </cell>
        </row>
        <row r="79">
          <cell r="B79">
            <v>22</v>
          </cell>
          <cell r="C79" t="str">
            <v>US MagCorp</v>
          </cell>
          <cell r="D79" t="str">
            <v>US MagCorp QF (2011)</v>
          </cell>
          <cell r="F79" t="str">
            <v>UT</v>
          </cell>
          <cell r="K79">
            <v>36</v>
          </cell>
          <cell r="L79">
            <v>0.85</v>
          </cell>
          <cell r="M79">
            <v>5</v>
          </cell>
          <cell r="N79">
            <v>40909</v>
          </cell>
        </row>
      </sheetData>
      <sheetData sheetId="1">
        <row r="4">
          <cell r="A4" t="str">
            <v>Pryor Caves Wind</v>
          </cell>
          <cell r="B4" t="str">
            <v>QF - 245 - WY - Wind</v>
          </cell>
          <cell r="C4" t="str">
            <v>Wyoming Northeast</v>
          </cell>
          <cell r="D4">
            <v>80</v>
          </cell>
          <cell r="E4">
            <v>0.44888127853881277</v>
          </cell>
          <cell r="F4">
            <v>43405</v>
          </cell>
          <cell r="K4" t="str">
            <v>Active</v>
          </cell>
          <cell r="L4">
            <v>42419.695138888892</v>
          </cell>
          <cell r="M4">
            <v>0</v>
          </cell>
          <cell r="N4" t="str">
            <v>First Year</v>
          </cell>
        </row>
        <row r="5">
          <cell r="A5" t="str">
            <v>Horse Thief Wind</v>
          </cell>
          <cell r="B5" t="str">
            <v>QF - 246 - WY - Wind</v>
          </cell>
          <cell r="C5" t="str">
            <v>Wyoming Northeast</v>
          </cell>
          <cell r="D5">
            <v>80</v>
          </cell>
          <cell r="E5">
            <v>0.4201084474885845</v>
          </cell>
          <cell r="F5">
            <v>43405</v>
          </cell>
          <cell r="K5" t="str">
            <v>Active</v>
          </cell>
          <cell r="L5">
            <v>42419.695138888892</v>
          </cell>
          <cell r="M5">
            <v>0</v>
          </cell>
          <cell r="N5" t="str">
            <v>First Year</v>
          </cell>
        </row>
        <row r="6">
          <cell r="A6" t="str">
            <v>Mud Springs Wind</v>
          </cell>
          <cell r="B6" t="str">
            <v>QF - 247 - WY - Wind</v>
          </cell>
          <cell r="C6" t="str">
            <v>Wyoming Northeast</v>
          </cell>
          <cell r="D6">
            <v>80</v>
          </cell>
          <cell r="E6">
            <v>0.37412813926940641</v>
          </cell>
          <cell r="F6">
            <v>43405</v>
          </cell>
          <cell r="K6" t="str">
            <v>Active</v>
          </cell>
          <cell r="L6">
            <v>42419.695138888892</v>
          </cell>
          <cell r="M6">
            <v>0</v>
          </cell>
          <cell r="N6" t="str">
            <v>First Year</v>
          </cell>
        </row>
        <row r="7">
          <cell r="A7" t="str">
            <v>Grass Butte Solar</v>
          </cell>
          <cell r="B7" t="str">
            <v>QF - 249 - OR - Solar</v>
          </cell>
          <cell r="C7" t="str">
            <v>Central Oregon</v>
          </cell>
          <cell r="D7">
            <v>40</v>
          </cell>
          <cell r="E7">
            <v>0.29103767123287672</v>
          </cell>
          <cell r="F7">
            <v>43100</v>
          </cell>
          <cell r="K7" t="str">
            <v>Active</v>
          </cell>
          <cell r="L7">
            <v>42452.393750000003</v>
          </cell>
          <cell r="M7">
            <v>5.0000000000000001E-3</v>
          </cell>
          <cell r="N7" t="str">
            <v>First Year</v>
          </cell>
        </row>
        <row r="8">
          <cell r="A8" t="str">
            <v>Glen Canyon A Solar</v>
          </cell>
          <cell r="B8" t="str">
            <v>QF - 256 - UT - Solar</v>
          </cell>
          <cell r="C8" t="str">
            <v>PP-GC</v>
          </cell>
          <cell r="D8">
            <v>68</v>
          </cell>
          <cell r="E8">
            <v>0.32312986838571045</v>
          </cell>
          <cell r="F8">
            <v>43647</v>
          </cell>
          <cell r="K8" t="str">
            <v>Active</v>
          </cell>
          <cell r="L8">
            <v>42514.577777777777</v>
          </cell>
          <cell r="M8">
            <v>5.0000000000000001E-3</v>
          </cell>
          <cell r="N8" t="str">
            <v>Prior Year</v>
          </cell>
        </row>
        <row r="9">
          <cell r="A9" t="str">
            <v>Sage I Solar</v>
          </cell>
          <cell r="B9" t="str">
            <v>QF - 277 - WY - Solar</v>
          </cell>
          <cell r="C9" t="str">
            <v>Trona</v>
          </cell>
          <cell r="D9">
            <v>20</v>
          </cell>
          <cell r="E9">
            <v>0.28240833333333337</v>
          </cell>
          <cell r="F9">
            <v>43739</v>
          </cell>
          <cell r="K9" t="str">
            <v>Active</v>
          </cell>
          <cell r="L9">
            <v>42564.390972222223</v>
          </cell>
          <cell r="M9">
            <v>6.0000000000000001E-3</v>
          </cell>
          <cell r="N9" t="str">
            <v>First Year</v>
          </cell>
        </row>
        <row r="10">
          <cell r="A10" t="str">
            <v>Sage II Solar</v>
          </cell>
          <cell r="B10" t="str">
            <v>QF - 278 - WY - Solar</v>
          </cell>
          <cell r="C10" t="str">
            <v>Trona</v>
          </cell>
          <cell r="D10">
            <v>20</v>
          </cell>
          <cell r="E10">
            <v>0.28240833333333337</v>
          </cell>
          <cell r="F10">
            <v>43739</v>
          </cell>
          <cell r="K10" t="str">
            <v>Active</v>
          </cell>
          <cell r="L10">
            <v>42564.390972222223</v>
          </cell>
          <cell r="M10">
            <v>6.0000000000000001E-3</v>
          </cell>
          <cell r="N10" t="str">
            <v>First Year</v>
          </cell>
        </row>
        <row r="11">
          <cell r="A11" t="str">
            <v>Sparrow Solar</v>
          </cell>
          <cell r="B11" t="str">
            <v>QF - 279 - OR - Solar</v>
          </cell>
          <cell r="C11" t="str">
            <v>West Main</v>
          </cell>
          <cell r="D11">
            <v>40</v>
          </cell>
          <cell r="E11">
            <v>0.30979452054794521</v>
          </cell>
          <cell r="F11">
            <v>43281</v>
          </cell>
          <cell r="K11" t="str">
            <v>Active</v>
          </cell>
          <cell r="L11">
            <v>42580.675000000003</v>
          </cell>
          <cell r="M11">
            <v>5.0000000000000001E-3</v>
          </cell>
          <cell r="N11" t="str">
            <v>Prior Year</v>
          </cell>
        </row>
        <row r="12">
          <cell r="A12" t="str">
            <v>Ochoco Solar</v>
          </cell>
          <cell r="B12" t="str">
            <v>QF - 280 - OR - Solar</v>
          </cell>
          <cell r="C12" t="str">
            <v>Central Oregon</v>
          </cell>
          <cell r="D12">
            <v>40</v>
          </cell>
          <cell r="E12">
            <v>0.2791238584474886</v>
          </cell>
          <cell r="F12">
            <v>43435</v>
          </cell>
          <cell r="K12" t="str">
            <v>Active</v>
          </cell>
          <cell r="L12">
            <v>42580.675000000003</v>
          </cell>
          <cell r="M12">
            <v>5.0000000000000001E-3</v>
          </cell>
          <cell r="N12" t="str">
            <v>Prior Year</v>
          </cell>
        </row>
        <row r="13">
          <cell r="A13" t="str">
            <v>Ringtail Solar</v>
          </cell>
          <cell r="B13" t="str">
            <v>QF - 281 - OR - Solar</v>
          </cell>
          <cell r="C13" t="str">
            <v>West Main</v>
          </cell>
          <cell r="D13">
            <v>40</v>
          </cell>
          <cell r="E13">
            <v>0.24543093607305935</v>
          </cell>
          <cell r="F13">
            <v>43435</v>
          </cell>
          <cell r="K13" t="str">
            <v>Active</v>
          </cell>
          <cell r="L13">
            <v>42580.683333333334</v>
          </cell>
          <cell r="M13">
            <v>5.0000000000000001E-3</v>
          </cell>
          <cell r="N13" t="str">
            <v>Prior Year</v>
          </cell>
        </row>
        <row r="14">
          <cell r="A14" t="str">
            <v>Riverton PV1 Solar</v>
          </cell>
          <cell r="B14" t="str">
            <v>QF - 282 - WY - Solar</v>
          </cell>
          <cell r="C14" t="str">
            <v>Wyoming Northeast</v>
          </cell>
          <cell r="D14">
            <v>74.900000000000006</v>
          </cell>
          <cell r="E14">
            <v>0.30612898628917706</v>
          </cell>
          <cell r="F14">
            <v>43160</v>
          </cell>
          <cell r="K14" t="str">
            <v>Active</v>
          </cell>
          <cell r="L14">
            <v>42585.531944444447</v>
          </cell>
          <cell r="M14">
            <v>5.0000000000000001E-3</v>
          </cell>
          <cell r="N14" t="str">
            <v>Prior Year</v>
          </cell>
        </row>
        <row r="15">
          <cell r="A15" t="str">
            <v>Oregon Potential Solar</v>
          </cell>
          <cell r="B15" t="str">
            <v>QF - 284 - OR - Solar</v>
          </cell>
          <cell r="C15" t="str">
            <v>Central Oregon</v>
          </cell>
          <cell r="D15">
            <v>17.97</v>
          </cell>
          <cell r="E15">
            <v>0.25991088505834109</v>
          </cell>
          <cell r="F15">
            <v>43101</v>
          </cell>
          <cell r="K15" t="str">
            <v>Active</v>
          </cell>
          <cell r="L15">
            <v>42675</v>
          </cell>
          <cell r="M15">
            <v>5.1666666666666666E-3</v>
          </cell>
          <cell r="N15" t="str">
            <v>Prior Year</v>
          </cell>
        </row>
        <row r="16">
          <cell r="A16" t="str">
            <v>Boswell Springs I Wind</v>
          </cell>
          <cell r="B16" t="str">
            <v>QF - 285 - WY - Wind</v>
          </cell>
          <cell r="C16" t="str">
            <v>Wyoming Northeast</v>
          </cell>
          <cell r="D16">
            <v>80</v>
          </cell>
          <cell r="E16">
            <v>0.40697345890410958</v>
          </cell>
          <cell r="F16">
            <v>43465</v>
          </cell>
          <cell r="K16" t="str">
            <v>Active</v>
          </cell>
          <cell r="L16">
            <v>42594</v>
          </cell>
          <cell r="M16">
            <v>0</v>
          </cell>
          <cell r="N16" t="str">
            <v>First Year</v>
          </cell>
        </row>
        <row r="17">
          <cell r="A17" t="str">
            <v>Boswell Springs II Wind</v>
          </cell>
          <cell r="B17" t="str">
            <v>QF - 286 - WY - Wind</v>
          </cell>
          <cell r="C17" t="str">
            <v>Wyoming Northeast</v>
          </cell>
          <cell r="D17">
            <v>80</v>
          </cell>
          <cell r="E17">
            <v>0.40697345890410958</v>
          </cell>
          <cell r="F17">
            <v>43465</v>
          </cell>
          <cell r="K17" t="str">
            <v>Active</v>
          </cell>
          <cell r="L17">
            <v>42594</v>
          </cell>
          <cell r="M17">
            <v>0</v>
          </cell>
          <cell r="N17" t="str">
            <v>First Year</v>
          </cell>
        </row>
        <row r="18">
          <cell r="A18" t="str">
            <v>Boswell Springs III Wind</v>
          </cell>
          <cell r="B18" t="str">
            <v>QF - 287 - WY - Wind</v>
          </cell>
          <cell r="C18" t="str">
            <v>Wyoming Northeast</v>
          </cell>
          <cell r="D18">
            <v>80</v>
          </cell>
          <cell r="E18">
            <v>0.40697345890410958</v>
          </cell>
          <cell r="F18">
            <v>43465</v>
          </cell>
          <cell r="K18" t="str">
            <v>Active</v>
          </cell>
          <cell r="L18">
            <v>42594</v>
          </cell>
          <cell r="M18">
            <v>0</v>
          </cell>
          <cell r="N18" t="str">
            <v>First Year</v>
          </cell>
        </row>
        <row r="19">
          <cell r="A19" t="str">
            <v>Boswell Springs IV Wind</v>
          </cell>
          <cell r="B19" t="str">
            <v>QF - 288 - WY - Wind</v>
          </cell>
          <cell r="C19" t="str">
            <v>Wyoming Northeast</v>
          </cell>
          <cell r="D19">
            <v>80</v>
          </cell>
          <cell r="E19">
            <v>0.40697345890410958</v>
          </cell>
          <cell r="F19">
            <v>43465</v>
          </cell>
          <cell r="K19" t="str">
            <v>Active</v>
          </cell>
          <cell r="L19">
            <v>42594</v>
          </cell>
          <cell r="M19">
            <v>0</v>
          </cell>
          <cell r="N19" t="str">
            <v>First Year</v>
          </cell>
        </row>
        <row r="20">
          <cell r="A20" t="str">
            <v>Fremont Solar</v>
          </cell>
          <cell r="B20" t="str">
            <v>QF - 289 - UT - Solar</v>
          </cell>
          <cell r="C20" t="str">
            <v>Utah South</v>
          </cell>
          <cell r="D20">
            <v>80</v>
          </cell>
          <cell r="E20">
            <v>0.31172945205479452</v>
          </cell>
          <cell r="F20">
            <v>43435</v>
          </cell>
          <cell r="K20" t="str">
            <v>Active</v>
          </cell>
          <cell r="L20">
            <v>42620.643623379598</v>
          </cell>
          <cell r="M20">
            <v>7.4999999999999997E-3</v>
          </cell>
          <cell r="N20" t="str">
            <v>Prior Year</v>
          </cell>
        </row>
        <row r="21">
          <cell r="A21" t="str">
            <v>Milford Solar</v>
          </cell>
          <cell r="B21" t="str">
            <v>QF - 290 - UT - Solar</v>
          </cell>
          <cell r="C21" t="str">
            <v>Utah South</v>
          </cell>
          <cell r="D21">
            <v>80</v>
          </cell>
          <cell r="E21">
            <v>0.31513555936073057</v>
          </cell>
          <cell r="F21">
            <v>43435</v>
          </cell>
          <cell r="K21" t="str">
            <v>Active</v>
          </cell>
          <cell r="L21">
            <v>42620.643623379598</v>
          </cell>
          <cell r="M21">
            <v>7.4999999999999997E-3</v>
          </cell>
          <cell r="N21" t="str">
            <v>Prior Year</v>
          </cell>
        </row>
        <row r="22">
          <cell r="A22" t="str">
            <v>Rush Lake Solar</v>
          </cell>
          <cell r="B22" t="str">
            <v>QF - 291 - UT - Solar</v>
          </cell>
          <cell r="C22" t="str">
            <v>Utah South</v>
          </cell>
          <cell r="D22">
            <v>80</v>
          </cell>
          <cell r="E22">
            <v>0.31859446347031961</v>
          </cell>
          <cell r="F22">
            <v>43435</v>
          </cell>
          <cell r="K22" t="str">
            <v>Active</v>
          </cell>
          <cell r="L22">
            <v>42620.643623379598</v>
          </cell>
          <cell r="M22">
            <v>7.4999999999999997E-3</v>
          </cell>
          <cell r="N22" t="str">
            <v>Prior Year</v>
          </cell>
        </row>
        <row r="23">
          <cell r="A23" t="str">
            <v xml:space="preserve">Tableland Solar </v>
          </cell>
          <cell r="B23" t="str">
            <v>QF - 292 - OR - Solar</v>
          </cell>
          <cell r="C23" t="str">
            <v>West Main</v>
          </cell>
          <cell r="D23">
            <v>40</v>
          </cell>
          <cell r="E23">
            <v>0.28310787671232879</v>
          </cell>
          <cell r="F23">
            <v>43830</v>
          </cell>
          <cell r="K23" t="str">
            <v>Active</v>
          </cell>
          <cell r="L23">
            <v>42634.526388888888</v>
          </cell>
          <cell r="M23">
            <v>5.0000000000000001E-3</v>
          </cell>
          <cell r="N23" t="str">
            <v>First Year</v>
          </cell>
        </row>
        <row r="24">
          <cell r="A24" t="str">
            <v>Ponderosa Solar</v>
          </cell>
          <cell r="B24" t="str">
            <v>QF - 293 - OR - Solar</v>
          </cell>
          <cell r="C24" t="str">
            <v>Central Oregon</v>
          </cell>
          <cell r="D24">
            <v>50</v>
          </cell>
          <cell r="E24">
            <v>0.26696347031963469</v>
          </cell>
          <cell r="F24">
            <v>43830</v>
          </cell>
          <cell r="K24" t="str">
            <v>Active</v>
          </cell>
          <cell r="L24">
            <v>42634.526388888888</v>
          </cell>
          <cell r="M24">
            <v>5.0000000000000001E-3</v>
          </cell>
          <cell r="N24" t="str">
            <v>First Year</v>
          </cell>
        </row>
        <row r="25">
          <cell r="A25" t="str">
            <v>Hornet PV1 Solar</v>
          </cell>
          <cell r="B25" t="str">
            <v>QF - 300 - OR - Solar</v>
          </cell>
          <cell r="C25" t="str">
            <v>West Main</v>
          </cell>
          <cell r="D25">
            <v>15</v>
          </cell>
          <cell r="E25">
            <v>0.29340182648401825</v>
          </cell>
          <cell r="F25">
            <v>43435</v>
          </cell>
          <cell r="K25" t="str">
            <v>Active</v>
          </cell>
          <cell r="L25">
            <v>42649.5</v>
          </cell>
          <cell r="M25">
            <v>5.0000000000000001E-3</v>
          </cell>
          <cell r="N25" t="str">
            <v>Prior Year</v>
          </cell>
        </row>
        <row r="26">
          <cell r="A26" t="str">
            <v>Ft. Klamath PV1 Solar</v>
          </cell>
          <cell r="B26" t="str">
            <v>QF - 301 - OR - Solar</v>
          </cell>
          <cell r="C26" t="str">
            <v>West Main</v>
          </cell>
          <cell r="D26">
            <v>45</v>
          </cell>
          <cell r="E26">
            <v>0.28835109081684424</v>
          </cell>
          <cell r="F26">
            <v>43435</v>
          </cell>
          <cell r="K26" t="str">
            <v>Active</v>
          </cell>
          <cell r="L26">
            <v>42649.5</v>
          </cell>
          <cell r="M26">
            <v>5.0000000000000001E-3</v>
          </cell>
          <cell r="N26" t="str">
            <v>Prior Year</v>
          </cell>
        </row>
        <row r="27">
          <cell r="A27" t="str">
            <v>Sage III Solar</v>
          </cell>
          <cell r="B27" t="str">
            <v>QF - 302 - WY - Solar</v>
          </cell>
          <cell r="C27" t="str">
            <v>Trona</v>
          </cell>
          <cell r="D27">
            <v>16</v>
          </cell>
          <cell r="E27">
            <v>0.29317208904109587</v>
          </cell>
          <cell r="F27">
            <v>43739</v>
          </cell>
          <cell r="K27" t="str">
            <v>Active</v>
          </cell>
          <cell r="L27">
            <v>42650.347916666666</v>
          </cell>
          <cell r="M27">
            <v>6.0000000000000001E-3</v>
          </cell>
          <cell r="N27" t="str">
            <v>First Year</v>
          </cell>
        </row>
        <row r="28">
          <cell r="A28" t="str">
            <v>Dinosolar 1 Solar</v>
          </cell>
          <cell r="B28" t="str">
            <v>QF - 304 - WY - Solar</v>
          </cell>
          <cell r="C28" t="str">
            <v>Wyoming Northeast</v>
          </cell>
          <cell r="D28">
            <v>30</v>
          </cell>
          <cell r="E28">
            <v>0.27404870624048705</v>
          </cell>
          <cell r="F28">
            <v>43646</v>
          </cell>
          <cell r="K28" t="str">
            <v>Active</v>
          </cell>
          <cell r="L28">
            <v>42657.375</v>
          </cell>
          <cell r="M28">
            <v>5.0000000000000001E-3</v>
          </cell>
          <cell r="N28" t="str">
            <v>Prior Year</v>
          </cell>
        </row>
        <row r="29">
          <cell r="A29" t="str">
            <v>Dinosolar 2 Solar</v>
          </cell>
          <cell r="B29" t="str">
            <v>QF - 305 - WY - Solar</v>
          </cell>
          <cell r="C29" t="str">
            <v>Wyoming Northeast</v>
          </cell>
          <cell r="D29">
            <v>80</v>
          </cell>
          <cell r="E29">
            <v>0.27414526255707761</v>
          </cell>
          <cell r="F29">
            <v>43646</v>
          </cell>
          <cell r="K29" t="str">
            <v>Active</v>
          </cell>
          <cell r="L29">
            <v>42657.375</v>
          </cell>
          <cell r="M29">
            <v>5.0000000000000001E-3</v>
          </cell>
          <cell r="N29" t="str">
            <v>Prior Year</v>
          </cell>
        </row>
        <row r="30">
          <cell r="A30" t="str">
            <v>Rock Creek I Wind</v>
          </cell>
          <cell r="B30" t="str">
            <v>QF - 308 - WY - Wind</v>
          </cell>
          <cell r="C30" t="str">
            <v>Wyoming Northeast</v>
          </cell>
          <cell r="D30">
            <v>80</v>
          </cell>
          <cell r="E30">
            <v>0.46554223744292239</v>
          </cell>
          <cell r="F30">
            <v>43831</v>
          </cell>
          <cell r="K30" t="str">
            <v>Active</v>
          </cell>
          <cell r="L30">
            <v>42668.607638888891</v>
          </cell>
          <cell r="M30">
            <v>0</v>
          </cell>
          <cell r="N30" t="str">
            <v>First Year</v>
          </cell>
        </row>
        <row r="31">
          <cell r="A31" t="str">
            <v>Rock Creek II Wind</v>
          </cell>
          <cell r="B31" t="str">
            <v>QF - 309 - WY - Wind</v>
          </cell>
          <cell r="C31" t="str">
            <v>Wyoming Northeast</v>
          </cell>
          <cell r="D31">
            <v>80</v>
          </cell>
          <cell r="E31">
            <v>0.46554223744292239</v>
          </cell>
          <cell r="F31">
            <v>43831</v>
          </cell>
          <cell r="K31" t="str">
            <v>Active</v>
          </cell>
          <cell r="L31">
            <v>42668.607638888891</v>
          </cell>
          <cell r="M31">
            <v>0</v>
          </cell>
          <cell r="N31" t="str">
            <v>First Year</v>
          </cell>
        </row>
        <row r="32">
          <cell r="A32" t="str">
            <v>Rock Creek III Wind</v>
          </cell>
          <cell r="B32" t="str">
            <v>QF - 310 - WY - Wind</v>
          </cell>
          <cell r="C32" t="str">
            <v>Wyoming Northeast</v>
          </cell>
          <cell r="D32">
            <v>80</v>
          </cell>
          <cell r="E32">
            <v>0.46554223744292239</v>
          </cell>
          <cell r="F32">
            <v>43831</v>
          </cell>
          <cell r="K32" t="str">
            <v>Active</v>
          </cell>
          <cell r="L32">
            <v>42668.607638888891</v>
          </cell>
          <cell r="M32">
            <v>0</v>
          </cell>
          <cell r="N32" t="str">
            <v>First Year</v>
          </cell>
        </row>
        <row r="33">
          <cell r="A33" t="str">
            <v>Rock Creek IV Wind</v>
          </cell>
          <cell r="B33" t="str">
            <v>QF - 311 - WY - Wind</v>
          </cell>
          <cell r="C33" t="str">
            <v>Wyoming Northeast</v>
          </cell>
          <cell r="D33">
            <v>40</v>
          </cell>
          <cell r="E33">
            <v>0.46554223744292239</v>
          </cell>
          <cell r="F33">
            <v>43831</v>
          </cell>
          <cell r="K33" t="str">
            <v>Active</v>
          </cell>
          <cell r="L33">
            <v>42668.607638888891</v>
          </cell>
          <cell r="M33">
            <v>0</v>
          </cell>
          <cell r="N33" t="str">
            <v>First Year</v>
          </cell>
        </row>
        <row r="34">
          <cell r="A34" t="str">
            <v>Faraday II Solar</v>
          </cell>
          <cell r="B34" t="str">
            <v>QF - 313 - UT - Solar</v>
          </cell>
          <cell r="C34" t="str">
            <v>Clover</v>
          </cell>
          <cell r="D34">
            <v>80</v>
          </cell>
          <cell r="E34">
            <v>0.2962956621004566</v>
          </cell>
          <cell r="F34">
            <v>43800</v>
          </cell>
          <cell r="K34" t="str">
            <v>Active</v>
          </cell>
          <cell r="L34">
            <v>42676.605555555558</v>
          </cell>
          <cell r="M34">
            <v>5.0000000000000001E-3</v>
          </cell>
          <cell r="N34" t="str">
            <v>Prior Year</v>
          </cell>
        </row>
        <row r="35">
          <cell r="A35" t="str">
            <v>Faraday IV Solar</v>
          </cell>
          <cell r="B35" t="str">
            <v>QF - 315 - UT - Solar</v>
          </cell>
          <cell r="C35" t="str">
            <v>Clover</v>
          </cell>
          <cell r="D35">
            <v>80</v>
          </cell>
          <cell r="E35">
            <v>0.2962956621004566</v>
          </cell>
          <cell r="F35">
            <v>43800</v>
          </cell>
          <cell r="K35" t="str">
            <v>Active</v>
          </cell>
          <cell r="L35">
            <v>42676.605555555558</v>
          </cell>
          <cell r="M35">
            <v>5.0000000000000001E-3</v>
          </cell>
          <cell r="N35" t="str">
            <v>Prior Year</v>
          </cell>
        </row>
        <row r="36">
          <cell r="A36" t="str">
            <v>Faraday VI Solar</v>
          </cell>
          <cell r="B36" t="str">
            <v>QF - 317 - UT - Solar</v>
          </cell>
          <cell r="C36" t="str">
            <v>Clover</v>
          </cell>
          <cell r="D36">
            <v>80</v>
          </cell>
          <cell r="E36">
            <v>0.2962956621004566</v>
          </cell>
          <cell r="F36">
            <v>43800</v>
          </cell>
          <cell r="K36" t="str">
            <v>Active</v>
          </cell>
          <cell r="L36">
            <v>42676.605555555558</v>
          </cell>
          <cell r="M36">
            <v>5.0000000000000001E-3</v>
          </cell>
          <cell r="N36" t="str">
            <v>Prior Year</v>
          </cell>
        </row>
        <row r="37">
          <cell r="A37" t="str">
            <v>Faraday VIII Solar</v>
          </cell>
          <cell r="B37" t="str">
            <v>QF - 319 - UT - Solar</v>
          </cell>
          <cell r="C37" t="str">
            <v>Clover</v>
          </cell>
          <cell r="D37">
            <v>80</v>
          </cell>
          <cell r="E37">
            <v>0.2962956621004566</v>
          </cell>
          <cell r="F37">
            <v>43800</v>
          </cell>
          <cell r="K37" t="str">
            <v>Active</v>
          </cell>
          <cell r="L37">
            <v>42676.605555555558</v>
          </cell>
          <cell r="M37">
            <v>5.0000000000000001E-3</v>
          </cell>
          <cell r="N37" t="str">
            <v>Prior Year</v>
          </cell>
        </row>
        <row r="38">
          <cell r="A38" t="str">
            <v>Faraday X Solar</v>
          </cell>
          <cell r="B38" t="str">
            <v>QF - 321 - UT - Solar</v>
          </cell>
          <cell r="C38" t="str">
            <v>Clover</v>
          </cell>
          <cell r="D38">
            <v>80</v>
          </cell>
          <cell r="E38">
            <v>0.2962956621004566</v>
          </cell>
          <cell r="F38">
            <v>43800</v>
          </cell>
          <cell r="K38" t="str">
            <v>Active</v>
          </cell>
          <cell r="L38">
            <v>42676.605555555558</v>
          </cell>
          <cell r="M38">
            <v>5.0000000000000001E-3</v>
          </cell>
          <cell r="N38" t="str">
            <v>Prior Year</v>
          </cell>
        </row>
        <row r="39">
          <cell r="A39" t="str">
            <v>Faraday XII Solar</v>
          </cell>
          <cell r="B39" t="str">
            <v>QF - 323 - UT - Solar</v>
          </cell>
          <cell r="C39" t="str">
            <v>Clover</v>
          </cell>
          <cell r="D39">
            <v>80</v>
          </cell>
          <cell r="E39">
            <v>0.2962956621004566</v>
          </cell>
          <cell r="F39">
            <v>43800</v>
          </cell>
          <cell r="K39" t="str">
            <v>Active</v>
          </cell>
          <cell r="L39">
            <v>42676.605555555558</v>
          </cell>
          <cell r="M39">
            <v>5.0000000000000001E-3</v>
          </cell>
          <cell r="N39" t="str">
            <v>Prior Year</v>
          </cell>
        </row>
        <row r="40">
          <cell r="A40" t="str">
            <v>Faraday XIV Solar</v>
          </cell>
          <cell r="B40" t="str">
            <v>QF - 325 - UT - Solar</v>
          </cell>
          <cell r="C40" t="str">
            <v>Clover</v>
          </cell>
          <cell r="D40">
            <v>80</v>
          </cell>
          <cell r="E40">
            <v>0.2962956621004566</v>
          </cell>
          <cell r="F40">
            <v>43800</v>
          </cell>
          <cell r="K40" t="str">
            <v>Active</v>
          </cell>
          <cell r="L40">
            <v>42676.605555555558</v>
          </cell>
          <cell r="M40">
            <v>5.0000000000000001E-3</v>
          </cell>
          <cell r="N40" t="str">
            <v>Prior Year</v>
          </cell>
        </row>
        <row r="41">
          <cell r="A41" t="str">
            <v>Glen Canyon B Solar</v>
          </cell>
          <cell r="B41" t="str">
            <v>QF - 326 - UT - Solar</v>
          </cell>
          <cell r="C41" t="str">
            <v>PP-GC</v>
          </cell>
          <cell r="D41">
            <v>21</v>
          </cell>
          <cell r="E41">
            <v>0.3490215264187867</v>
          </cell>
          <cell r="F41">
            <v>43800</v>
          </cell>
          <cell r="K41" t="str">
            <v>Active</v>
          </cell>
          <cell r="L41">
            <v>42684</v>
          </cell>
          <cell r="M41">
            <v>5.0000000000000001E-3</v>
          </cell>
          <cell r="N41" t="str">
            <v>Prior Year</v>
          </cell>
        </row>
        <row r="42">
          <cell r="A42" t="str">
            <v>Hornet PV2 Solar</v>
          </cell>
          <cell r="B42" t="str">
            <v>QF - 327 - OR - Solar</v>
          </cell>
          <cell r="C42" t="str">
            <v>West Main</v>
          </cell>
          <cell r="D42">
            <v>8</v>
          </cell>
          <cell r="E42">
            <v>0.28451753710045663</v>
          </cell>
          <cell r="F42">
            <v>43435</v>
          </cell>
          <cell r="K42" t="str">
            <v>Active</v>
          </cell>
          <cell r="L42">
            <v>42692.344444444447</v>
          </cell>
          <cell r="M42">
            <v>5.0000000000000001E-3</v>
          </cell>
          <cell r="N42" t="str">
            <v>Prior Year</v>
          </cell>
        </row>
        <row r="43">
          <cell r="A43" t="str">
            <v>Hornet PV1-3 Solar</v>
          </cell>
          <cell r="B43" t="str">
            <v>QF - 328 - OR - Solar</v>
          </cell>
          <cell r="C43" t="str">
            <v>West Main</v>
          </cell>
          <cell r="D43">
            <v>46</v>
          </cell>
          <cell r="E43">
            <v>0.28746024171133611</v>
          </cell>
          <cell r="F43">
            <v>43435</v>
          </cell>
          <cell r="K43" t="str">
            <v>Active</v>
          </cell>
          <cell r="L43">
            <v>42692.344444444447</v>
          </cell>
          <cell r="M43">
            <v>5.0000000000000001E-3</v>
          </cell>
          <cell r="N43" t="str">
            <v>Prior Year</v>
          </cell>
        </row>
        <row r="44">
          <cell r="A44" t="str">
            <v>Cove Mtn Solar</v>
          </cell>
          <cell r="B44" t="str">
            <v>QF - 336 - UT - Solar</v>
          </cell>
          <cell r="C44" t="str">
            <v>Utah South</v>
          </cell>
          <cell r="D44">
            <v>58</v>
          </cell>
          <cell r="E44">
            <v>0.33892497244528419</v>
          </cell>
          <cell r="F44">
            <v>43282</v>
          </cell>
          <cell r="K44" t="str">
            <v>Active</v>
          </cell>
          <cell r="L44">
            <v>42703.375</v>
          </cell>
          <cell r="M44">
            <v>5.0000000000000001E-3</v>
          </cell>
          <cell r="N44" t="str">
            <v>Prior Year</v>
          </cell>
        </row>
        <row r="45">
          <cell r="A45" t="str">
            <v>Shoshoni PV1 Solar</v>
          </cell>
          <cell r="B45" t="str">
            <v>QF - 337 - WY - Solar</v>
          </cell>
          <cell r="C45" t="str">
            <v>Wyoming Northeast</v>
          </cell>
          <cell r="D45">
            <v>13.33</v>
          </cell>
          <cell r="E45">
            <v>0.26666769432084048</v>
          </cell>
          <cell r="F45">
            <v>43313</v>
          </cell>
          <cell r="K45" t="str">
            <v>Active</v>
          </cell>
          <cell r="L45">
            <v>42706.356249999997</v>
          </cell>
          <cell r="M45">
            <v>5.0000000000000001E-3</v>
          </cell>
          <cell r="N45" t="str">
            <v>Prior Year</v>
          </cell>
        </row>
        <row r="46">
          <cell r="A46" t="str">
            <v>Solimar Utah 1 Solar</v>
          </cell>
          <cell r="B46" t="str">
            <v>QF - 338 - UT - Solar</v>
          </cell>
          <cell r="C46" t="str">
            <v>Utah South</v>
          </cell>
          <cell r="D46">
            <v>80</v>
          </cell>
          <cell r="E46">
            <v>0.26088327625570779</v>
          </cell>
          <cell r="F46">
            <v>43678</v>
          </cell>
          <cell r="K46" t="str">
            <v>Active</v>
          </cell>
          <cell r="L46">
            <v>42713.55</v>
          </cell>
          <cell r="M46">
            <v>4.0000000000000001E-3</v>
          </cell>
          <cell r="N46" t="str">
            <v>First Year</v>
          </cell>
        </row>
        <row r="47">
          <cell r="A47" t="str">
            <v>Elk Mtn Wind</v>
          </cell>
          <cell r="B47" t="str">
            <v>QF - 339 - WY - Wind</v>
          </cell>
          <cell r="C47" t="str">
            <v>Wyoming Northeast</v>
          </cell>
          <cell r="D47">
            <v>75.900000000000006</v>
          </cell>
          <cell r="E47">
            <v>0.46942022969420227</v>
          </cell>
          <cell r="F47">
            <v>43374</v>
          </cell>
          <cell r="K47" t="str">
            <v>Active</v>
          </cell>
          <cell r="L47">
            <v>42713.580555555556</v>
          </cell>
          <cell r="M47">
            <v>0</v>
          </cell>
          <cell r="N47" t="str">
            <v>First Year</v>
          </cell>
        </row>
        <row r="48">
          <cell r="A48" t="str">
            <v>Homestead I Solar</v>
          </cell>
          <cell r="B48" t="str">
            <v>QF - 340 - WY - Solar</v>
          </cell>
          <cell r="C48" t="str">
            <v>Wyoming Northeast</v>
          </cell>
          <cell r="D48">
            <v>80</v>
          </cell>
          <cell r="E48">
            <v>0.27384703196347032</v>
          </cell>
          <cell r="F48">
            <v>43617</v>
          </cell>
          <cell r="K48" t="str">
            <v>Active</v>
          </cell>
          <cell r="L48">
            <v>42719.606944444444</v>
          </cell>
          <cell r="M48">
            <v>7.0000000000000001E-3</v>
          </cell>
          <cell r="N48" t="str">
            <v>Prior Year</v>
          </cell>
        </row>
        <row r="49">
          <cell r="A49" t="str">
            <v>Graphite Solar</v>
          </cell>
          <cell r="B49" t="str">
            <v>QF - 341 - UT - Solar</v>
          </cell>
          <cell r="C49" t="str">
            <v>Utah North</v>
          </cell>
          <cell r="D49">
            <v>80</v>
          </cell>
          <cell r="E49">
            <v>0.301488299086758</v>
          </cell>
          <cell r="F49">
            <v>43405</v>
          </cell>
          <cell r="K49" t="str">
            <v>Active</v>
          </cell>
          <cell r="L49">
            <v>42720.652777777781</v>
          </cell>
          <cell r="M49">
            <v>5.0000000000000001E-3</v>
          </cell>
          <cell r="N49" t="str">
            <v>Prior Year</v>
          </cell>
        </row>
        <row r="50">
          <cell r="A50" t="str">
            <v>Sheep Dip Solar</v>
          </cell>
          <cell r="B50" t="str">
            <v>QF - 342 - UT - Solar</v>
          </cell>
          <cell r="C50" t="str">
            <v>Utah North</v>
          </cell>
          <cell r="D50">
            <v>80</v>
          </cell>
          <cell r="E50">
            <v>0.28941152968036532</v>
          </cell>
          <cell r="F50">
            <v>43435</v>
          </cell>
          <cell r="K50" t="str">
            <v>Active</v>
          </cell>
          <cell r="L50">
            <v>42724.4375</v>
          </cell>
          <cell r="M50">
            <v>5.0000000000000001E-3</v>
          </cell>
          <cell r="N50" t="str">
            <v>Prior Year</v>
          </cell>
        </row>
        <row r="51">
          <cell r="A51" t="str">
            <v>Green River I Solar</v>
          </cell>
          <cell r="B51" t="str">
            <v>QF - 343 - UT - Solar</v>
          </cell>
          <cell r="C51" t="str">
            <v>Utah South</v>
          </cell>
          <cell r="D51">
            <v>80</v>
          </cell>
          <cell r="E51">
            <v>0.31296501569634705</v>
          </cell>
          <cell r="F51">
            <v>43922</v>
          </cell>
          <cell r="K51" t="str">
            <v>Active</v>
          </cell>
          <cell r="L51">
            <v>42725.349305555559</v>
          </cell>
          <cell r="M51">
            <v>5.0000000000000001E-3</v>
          </cell>
          <cell r="N51" t="str">
            <v>Prior Year</v>
          </cell>
        </row>
        <row r="52">
          <cell r="A52" t="str">
            <v>Green River II Solar</v>
          </cell>
          <cell r="B52" t="str">
            <v>QF - 344 - UT - Solar</v>
          </cell>
          <cell r="C52" t="str">
            <v>Utah South</v>
          </cell>
          <cell r="D52">
            <v>80</v>
          </cell>
          <cell r="E52">
            <v>0.31296501569634705</v>
          </cell>
          <cell r="F52">
            <v>43922</v>
          </cell>
          <cell r="K52" t="str">
            <v>Active</v>
          </cell>
          <cell r="L52">
            <v>42725.349305555559</v>
          </cell>
          <cell r="M52">
            <v>5.0000000000000001E-3</v>
          </cell>
          <cell r="N52" t="str">
            <v>Prior Year</v>
          </cell>
        </row>
        <row r="53">
          <cell r="A53" t="str">
            <v>Green River III Solar</v>
          </cell>
          <cell r="B53" t="str">
            <v>QF - 345 - UT - Solar</v>
          </cell>
          <cell r="C53" t="str">
            <v>Utah South</v>
          </cell>
          <cell r="D53">
            <v>80</v>
          </cell>
          <cell r="E53">
            <v>0.31296501569634705</v>
          </cell>
          <cell r="F53">
            <v>43922</v>
          </cell>
          <cell r="K53" t="str">
            <v>Active</v>
          </cell>
          <cell r="L53">
            <v>42725.349305555559</v>
          </cell>
          <cell r="M53">
            <v>5.0000000000000001E-3</v>
          </cell>
          <cell r="N53" t="str">
            <v>Prior Year</v>
          </cell>
        </row>
        <row r="54">
          <cell r="A54" t="str">
            <v>Green River IV Solar</v>
          </cell>
          <cell r="B54" t="str">
            <v>QF - 346 - UT - Solar</v>
          </cell>
          <cell r="C54" t="str">
            <v>Utah South</v>
          </cell>
          <cell r="D54">
            <v>80</v>
          </cell>
          <cell r="E54">
            <v>0.31296501569634705</v>
          </cell>
          <cell r="F54">
            <v>43922</v>
          </cell>
          <cell r="K54" t="str">
            <v>Active</v>
          </cell>
          <cell r="L54">
            <v>42725.349305555559</v>
          </cell>
          <cell r="M54">
            <v>5.0000000000000001E-3</v>
          </cell>
          <cell r="N54" t="str">
            <v>Prior Year</v>
          </cell>
        </row>
        <row r="55">
          <cell r="A55" t="str">
            <v>Green River V Solar</v>
          </cell>
          <cell r="B55" t="str">
            <v>QF - 347 - UT - Solar</v>
          </cell>
          <cell r="C55" t="str">
            <v>Utah South</v>
          </cell>
          <cell r="D55">
            <v>80</v>
          </cell>
          <cell r="E55">
            <v>0.31296501569634705</v>
          </cell>
          <cell r="F55">
            <v>43922</v>
          </cell>
          <cell r="K55" t="str">
            <v>Active</v>
          </cell>
          <cell r="L55">
            <v>42725.349305555559</v>
          </cell>
          <cell r="M55">
            <v>5.0000000000000001E-3</v>
          </cell>
          <cell r="N55" t="str">
            <v>Prior Year</v>
          </cell>
        </row>
        <row r="56">
          <cell r="A56" t="str">
            <v>Homestead II Solar</v>
          </cell>
          <cell r="B56" t="str">
            <v>QF - 348 - WY - Solar</v>
          </cell>
          <cell r="C56" t="str">
            <v>Wyoming Northeast</v>
          </cell>
          <cell r="D56">
            <v>80</v>
          </cell>
          <cell r="E56">
            <v>0.27302226027397258</v>
          </cell>
          <cell r="F56">
            <v>43800</v>
          </cell>
          <cell r="K56" t="str">
            <v>Active</v>
          </cell>
          <cell r="L56">
            <v>42726.347916666666</v>
          </cell>
          <cell r="M56">
            <v>7.0000000000000001E-3</v>
          </cell>
          <cell r="N56" t="str">
            <v>Prior Year</v>
          </cell>
        </row>
        <row r="57">
          <cell r="A57" t="str">
            <v>Homestead III Solar</v>
          </cell>
          <cell r="B57" t="str">
            <v>QF - 349 - WY - Solar</v>
          </cell>
          <cell r="C57" t="str">
            <v>Wyoming Northeast</v>
          </cell>
          <cell r="D57">
            <v>80</v>
          </cell>
          <cell r="E57">
            <v>0.2703581621004566</v>
          </cell>
          <cell r="F57">
            <v>43800</v>
          </cell>
          <cell r="K57" t="str">
            <v>Active</v>
          </cell>
          <cell r="L57">
            <v>42726.347916666666</v>
          </cell>
          <cell r="M57">
            <v>7.0000000000000001E-3</v>
          </cell>
          <cell r="N57" t="str">
            <v>Prior Year</v>
          </cell>
        </row>
        <row r="58">
          <cell r="A58" t="str">
            <v>Glen Canyon C Solar</v>
          </cell>
          <cell r="B58" t="str">
            <v>QF - 350 - UT - Solar</v>
          </cell>
          <cell r="C58" t="str">
            <v>PP-GC</v>
          </cell>
          <cell r="D58">
            <v>59</v>
          </cell>
          <cell r="E58">
            <v>0.34871720455073135</v>
          </cell>
          <cell r="F58">
            <v>43800</v>
          </cell>
          <cell r="K58" t="str">
            <v>Active</v>
          </cell>
          <cell r="L58">
            <v>42726.586111111108</v>
          </cell>
          <cell r="M58">
            <v>5.0000000000000001E-3</v>
          </cell>
          <cell r="N58" t="str">
            <v>Prior Year</v>
          </cell>
        </row>
        <row r="59">
          <cell r="A59" t="str">
            <v>Rimrock Solar</v>
          </cell>
          <cell r="B59" t="str">
            <v>QF - 351 - OR - Solar</v>
          </cell>
          <cell r="C59" t="str">
            <v>Central Oregon</v>
          </cell>
          <cell r="D59">
            <v>55</v>
          </cell>
          <cell r="E59">
            <v>0.28014736405147361</v>
          </cell>
          <cell r="F59">
            <v>43466</v>
          </cell>
          <cell r="K59" t="str">
            <v>Active</v>
          </cell>
          <cell r="L59">
            <v>42738.710416666669</v>
          </cell>
          <cell r="M59">
            <v>5.0000000000000001E-3</v>
          </cell>
          <cell r="N59" t="str">
            <v>First Year</v>
          </cell>
        </row>
        <row r="60">
          <cell r="A60" t="str">
            <v>Ponderosa V29</v>
          </cell>
          <cell r="B60" t="str">
            <v>QF - 352 - OR - Solar</v>
          </cell>
          <cell r="C60" t="str">
            <v>Central Oregon</v>
          </cell>
          <cell r="D60">
            <v>34</v>
          </cell>
          <cell r="E60">
            <v>0.29430844077356971</v>
          </cell>
          <cell r="F60">
            <v>43101</v>
          </cell>
          <cell r="K60" t="str">
            <v>Internal</v>
          </cell>
          <cell r="L60">
            <v>42741</v>
          </cell>
          <cell r="M60">
            <v>2.5000000000000001E-3</v>
          </cell>
          <cell r="N60" t="str">
            <v>Prior Year</v>
          </cell>
        </row>
        <row r="61">
          <cell r="A61" t="str">
            <v>Ponderosa V30</v>
          </cell>
          <cell r="B61" t="str">
            <v>QF - 353 - OR - Solar</v>
          </cell>
          <cell r="C61" t="str">
            <v>Central Oregon</v>
          </cell>
          <cell r="D61">
            <v>34</v>
          </cell>
          <cell r="E61">
            <v>0.29430844077356971</v>
          </cell>
          <cell r="F61">
            <v>43831</v>
          </cell>
          <cell r="K61" t="str">
            <v>Internal</v>
          </cell>
          <cell r="L61">
            <v>42741</v>
          </cell>
          <cell r="M61">
            <v>2.5000000000000001E-3</v>
          </cell>
          <cell r="N61" t="str">
            <v>Prior Year</v>
          </cell>
        </row>
        <row r="62">
          <cell r="A62" t="str">
            <v>Ponderosa V32</v>
          </cell>
          <cell r="B62" t="str">
            <v>QF - 354 - OR - Solar</v>
          </cell>
          <cell r="C62" t="str">
            <v>Central Oregon</v>
          </cell>
          <cell r="D62">
            <v>34</v>
          </cell>
          <cell r="E62">
            <v>0.29809016250335751</v>
          </cell>
          <cell r="F62">
            <v>43101</v>
          </cell>
          <cell r="K62" t="str">
            <v>Internal</v>
          </cell>
          <cell r="L62">
            <v>42741</v>
          </cell>
          <cell r="M62">
            <v>5.0000000000000001E-3</v>
          </cell>
          <cell r="N62" t="str">
            <v>Prior Year</v>
          </cell>
        </row>
        <row r="63">
          <cell r="A63" t="str">
            <v>Ponderosa V33</v>
          </cell>
          <cell r="B63" t="str">
            <v>QF - 355 - OR - Solar</v>
          </cell>
          <cell r="C63" t="str">
            <v>Central Oregon</v>
          </cell>
          <cell r="D63">
            <v>34</v>
          </cell>
          <cell r="E63">
            <v>0.29809016250335751</v>
          </cell>
          <cell r="F63">
            <v>43831</v>
          </cell>
          <cell r="K63" t="str">
            <v>Internal</v>
          </cell>
          <cell r="L63">
            <v>42741</v>
          </cell>
          <cell r="M63">
            <v>5.0000000000000001E-3</v>
          </cell>
          <cell r="N63" t="str">
            <v>Prior Year</v>
          </cell>
        </row>
        <row r="64">
          <cell r="A64" t="str">
            <v>Sigurd Solar</v>
          </cell>
          <cell r="B64" t="str">
            <v>QF - 356 - UT - Solar</v>
          </cell>
          <cell r="C64" t="str">
            <v>Utah South</v>
          </cell>
          <cell r="D64">
            <v>80</v>
          </cell>
          <cell r="E64">
            <v>0.29963184931506848</v>
          </cell>
          <cell r="F64">
            <v>43435</v>
          </cell>
          <cell r="K64" t="str">
            <v>Active</v>
          </cell>
          <cell r="L64">
            <v>42760.725694444445</v>
          </cell>
          <cell r="M64">
            <v>5.0000000000000001E-3</v>
          </cell>
          <cell r="N64" t="str">
            <v>Prior Year</v>
          </cell>
        </row>
        <row r="65">
          <cell r="A65" t="str">
            <v>Clover Creek Solar</v>
          </cell>
          <cell r="B65" t="str">
            <v>QF - 357 - UT - Solar</v>
          </cell>
          <cell r="C65" t="str">
            <v>Clover</v>
          </cell>
          <cell r="D65">
            <v>80</v>
          </cell>
          <cell r="E65">
            <v>0.27895262557077627</v>
          </cell>
          <cell r="F65">
            <v>43922</v>
          </cell>
          <cell r="K65" t="str">
            <v>Active</v>
          </cell>
          <cell r="L65">
            <v>42762.306250000001</v>
          </cell>
          <cell r="M65">
            <v>5.0000000000000001E-3</v>
          </cell>
          <cell r="N65" t="str">
            <v>Prior Year</v>
          </cell>
        </row>
        <row r="66">
          <cell r="A66" t="str">
            <v>Goshen Valley I Solar</v>
          </cell>
          <cell r="B66" t="str">
            <v>QF - 358 - UT - Solar</v>
          </cell>
          <cell r="C66" t="str">
            <v>Clover</v>
          </cell>
          <cell r="D66">
            <v>80</v>
          </cell>
          <cell r="E66">
            <v>0.2965884703196347</v>
          </cell>
          <cell r="F66">
            <v>43800</v>
          </cell>
          <cell r="K66" t="str">
            <v>Active</v>
          </cell>
          <cell r="L66">
            <v>42774.469444444447</v>
          </cell>
          <cell r="M66">
            <v>5.0000000000000001E-3</v>
          </cell>
          <cell r="N66" t="str">
            <v>Prior Year</v>
          </cell>
        </row>
        <row r="67">
          <cell r="A67" t="str">
            <v>Goshen Valley II Solar</v>
          </cell>
          <cell r="B67" t="str">
            <v>QF - 359 - UT - Solar</v>
          </cell>
          <cell r="C67" t="str">
            <v>Clover</v>
          </cell>
          <cell r="D67">
            <v>80</v>
          </cell>
          <cell r="E67">
            <v>0.2965884703196347</v>
          </cell>
          <cell r="F67">
            <v>43800</v>
          </cell>
          <cell r="K67" t="str">
            <v>Active</v>
          </cell>
          <cell r="L67">
            <v>42774.469444444447</v>
          </cell>
          <cell r="M67">
            <v>5.0000000000000001E-3</v>
          </cell>
          <cell r="N67" t="str">
            <v>Prior Year</v>
          </cell>
        </row>
        <row r="68">
          <cell r="A68" t="str">
            <v>Goshen Valley III Solar</v>
          </cell>
          <cell r="B68" t="str">
            <v>QF - 360 - UT - Solar</v>
          </cell>
          <cell r="C68" t="str">
            <v>Clover</v>
          </cell>
          <cell r="D68">
            <v>80</v>
          </cell>
          <cell r="E68">
            <v>0.2965884703196347</v>
          </cell>
          <cell r="F68">
            <v>43800</v>
          </cell>
          <cell r="K68" t="str">
            <v>Active</v>
          </cell>
          <cell r="L68">
            <v>42774.469444444447</v>
          </cell>
          <cell r="M68">
            <v>5.0000000000000001E-3</v>
          </cell>
          <cell r="N68" t="str">
            <v>Prior Year</v>
          </cell>
        </row>
        <row r="69">
          <cell r="A69" t="str">
            <v>Goshen Valley IV Solar</v>
          </cell>
          <cell r="B69" t="str">
            <v>QF - 361 - UT - Solar</v>
          </cell>
          <cell r="C69" t="str">
            <v>Clover</v>
          </cell>
          <cell r="D69">
            <v>80</v>
          </cell>
          <cell r="E69">
            <v>0.2965884703196347</v>
          </cell>
          <cell r="F69">
            <v>43800</v>
          </cell>
          <cell r="K69" t="str">
            <v>Active</v>
          </cell>
          <cell r="L69">
            <v>42774.469444444447</v>
          </cell>
          <cell r="M69">
            <v>5.0000000000000001E-3</v>
          </cell>
          <cell r="N69" t="str">
            <v>Prior Year</v>
          </cell>
        </row>
        <row r="70">
          <cell r="A70" t="str">
            <v>Goshen Valley V Solar</v>
          </cell>
          <cell r="B70" t="str">
            <v>QF - 362 - UT - Solar</v>
          </cell>
          <cell r="C70" t="str">
            <v>Clover</v>
          </cell>
          <cell r="D70">
            <v>80</v>
          </cell>
          <cell r="E70">
            <v>0.2965884703196347</v>
          </cell>
          <cell r="F70">
            <v>43800</v>
          </cell>
          <cell r="K70" t="str">
            <v>Active</v>
          </cell>
          <cell r="L70">
            <v>42774.469444444447</v>
          </cell>
          <cell r="M70">
            <v>5.0000000000000001E-3</v>
          </cell>
          <cell r="N70" t="str">
            <v>Prior Year</v>
          </cell>
        </row>
        <row r="71">
          <cell r="A71" t="str">
            <v>Goshen Valley VI Solar</v>
          </cell>
          <cell r="B71" t="str">
            <v>QF - 363 - UT - Solar</v>
          </cell>
          <cell r="C71" t="str">
            <v>Clover</v>
          </cell>
          <cell r="D71">
            <v>80</v>
          </cell>
          <cell r="E71">
            <v>0.2965884703196347</v>
          </cell>
          <cell r="F71">
            <v>43800</v>
          </cell>
          <cell r="K71" t="str">
            <v>Active</v>
          </cell>
          <cell r="L71">
            <v>42774.469444444447</v>
          </cell>
          <cell r="M71">
            <v>5.0000000000000001E-3</v>
          </cell>
          <cell r="N71" t="str">
            <v>Prior Year</v>
          </cell>
        </row>
        <row r="72">
          <cell r="A72" t="str">
            <v>Goshen Valley VII Solar</v>
          </cell>
          <cell r="B72" t="str">
            <v>QF - 364 - UT - Solar</v>
          </cell>
          <cell r="C72" t="str">
            <v>Clover</v>
          </cell>
          <cell r="D72">
            <v>80</v>
          </cell>
          <cell r="E72">
            <v>0.2965884703196347</v>
          </cell>
          <cell r="F72">
            <v>43800</v>
          </cell>
          <cell r="K72" t="str">
            <v>Active</v>
          </cell>
          <cell r="L72">
            <v>42774.469444444447</v>
          </cell>
          <cell r="M72">
            <v>5.0000000000000001E-3</v>
          </cell>
          <cell r="N72" t="str">
            <v>Prior Year</v>
          </cell>
        </row>
        <row r="73">
          <cell r="A73" t="str">
            <v>Skysol Solar</v>
          </cell>
          <cell r="B73" t="str">
            <v>QF - 254 - OR - Solar</v>
          </cell>
          <cell r="C73" t="str">
            <v>Central Oregon</v>
          </cell>
          <cell r="D73">
            <v>55</v>
          </cell>
          <cell r="E73">
            <v>0.24561402833410492</v>
          </cell>
          <cell r="F73">
            <v>43830</v>
          </cell>
          <cell r="K73" t="str">
            <v>Active</v>
          </cell>
          <cell r="L73">
            <v>42774.688888888886</v>
          </cell>
          <cell r="M73">
            <v>5.0000000000000001E-3</v>
          </cell>
          <cell r="N73" t="str">
            <v>Prior Year</v>
          </cell>
        </row>
        <row r="74">
          <cell r="A74" t="str">
            <v>Echo Divide Wind</v>
          </cell>
          <cell r="B74" t="str">
            <v>QF - 365 - UT - Wind</v>
          </cell>
          <cell r="C74" t="str">
            <v>Utah North</v>
          </cell>
          <cell r="D74">
            <v>80</v>
          </cell>
          <cell r="E74">
            <v>0.31355450913242011</v>
          </cell>
          <cell r="F74">
            <v>43466</v>
          </cell>
          <cell r="K74" t="str">
            <v>Active</v>
          </cell>
          <cell r="L74">
            <v>42779.411111111112</v>
          </cell>
          <cell r="M74">
            <v>0</v>
          </cell>
          <cell r="N74" t="str">
            <v>Prior Year</v>
          </cell>
        </row>
        <row r="75">
          <cell r="A75" t="str">
            <v>UM1802 OR Wind</v>
          </cell>
          <cell r="B75" t="str">
            <v>QF - 367 - OR - Wind</v>
          </cell>
          <cell r="C75" t="str">
            <v>West Main</v>
          </cell>
          <cell r="D75">
            <v>50</v>
          </cell>
          <cell r="E75">
            <v>0</v>
          </cell>
          <cell r="F75">
            <v>43101</v>
          </cell>
          <cell r="K75" t="str">
            <v>Active</v>
          </cell>
          <cell r="L75">
            <v>42786.411111111112</v>
          </cell>
          <cell r="M75">
            <v>0</v>
          </cell>
          <cell r="N75" t="str">
            <v>Prior Year</v>
          </cell>
        </row>
        <row r="76">
          <cell r="A76" t="str">
            <v>UM1802 OR Solar</v>
          </cell>
          <cell r="B76" t="str">
            <v>QF - 368 - OR - Solar</v>
          </cell>
          <cell r="C76" t="str">
            <v>West Main</v>
          </cell>
          <cell r="D76">
            <v>50</v>
          </cell>
          <cell r="E76">
            <v>0</v>
          </cell>
          <cell r="F76">
            <v>43101</v>
          </cell>
          <cell r="K76" t="str">
            <v>Active</v>
          </cell>
          <cell r="L76">
            <v>42786.411111111112</v>
          </cell>
          <cell r="M76">
            <v>5.0000000000000001E-3</v>
          </cell>
          <cell r="N76" t="str">
            <v>Prior Year</v>
          </cell>
        </row>
        <row r="77">
          <cell r="A77" t="str">
            <v>UM1802 OR Base</v>
          </cell>
          <cell r="B77">
            <v>0</v>
          </cell>
          <cell r="C77" t="str">
            <v>West Main</v>
          </cell>
          <cell r="D77">
            <v>50</v>
          </cell>
          <cell r="E77">
            <v>0.85</v>
          </cell>
          <cell r="F77">
            <v>43101</v>
          </cell>
          <cell r="K77" t="str">
            <v>Active</v>
          </cell>
          <cell r="L77">
            <v>42786.411111111112</v>
          </cell>
          <cell r="M77">
            <v>0</v>
          </cell>
          <cell r="N77" t="str">
            <v>Prior Year</v>
          </cell>
        </row>
        <row r="78">
          <cell r="A78">
            <v>0</v>
          </cell>
        </row>
        <row r="79">
          <cell r="A79" t="str">
            <v>Utah 2016.Q4</v>
          </cell>
          <cell r="B79" t="str">
            <v>Avoided Cost Resource</v>
          </cell>
          <cell r="C79" t="str">
            <v>Utah North</v>
          </cell>
          <cell r="D79">
            <v>100</v>
          </cell>
          <cell r="E79">
            <v>0.85</v>
          </cell>
          <cell r="F79">
            <v>43101</v>
          </cell>
          <cell r="K79" t="str">
            <v>Utah 2016.Q4</v>
          </cell>
          <cell r="L79">
            <v>42786.411111111112</v>
          </cell>
          <cell r="M79">
            <v>0</v>
          </cell>
          <cell r="N79" t="str">
            <v>First Year</v>
          </cell>
        </row>
      </sheetData>
      <sheetData sheetId="2">
        <row r="5">
          <cell r="B5">
            <v>1</v>
          </cell>
          <cell r="C5" t="str">
            <v>Utah Pavant Solar III</v>
          </cell>
          <cell r="D5">
            <v>7.82</v>
          </cell>
          <cell r="E5">
            <v>20</v>
          </cell>
          <cell r="F5">
            <v>0.29510273972602741</v>
          </cell>
          <cell r="K5" t="str">
            <v>Signed</v>
          </cell>
          <cell r="L5" t="str">
            <v>Utah South</v>
          </cell>
          <cell r="M5">
            <v>42388</v>
          </cell>
          <cell r="N5">
            <v>5.0000000000000001E-3</v>
          </cell>
        </row>
        <row r="6">
          <cell r="B6">
            <v>2</v>
          </cell>
          <cell r="C6" t="str">
            <v>Sweetwater Solar</v>
          </cell>
          <cell r="D6">
            <v>31.28</v>
          </cell>
          <cell r="E6">
            <v>80</v>
          </cell>
          <cell r="F6">
            <v>0.26619292237442921</v>
          </cell>
          <cell r="K6" t="str">
            <v>Signed</v>
          </cell>
          <cell r="L6" t="str">
            <v>Trona</v>
          </cell>
          <cell r="M6">
            <v>42152.580555555556</v>
          </cell>
          <cell r="N6">
            <v>8.0000000000000002E-3</v>
          </cell>
        </row>
        <row r="7">
          <cell r="B7">
            <v>3</v>
          </cell>
          <cell r="C7" t="str">
            <v>Orchard Wind Farm</v>
          </cell>
          <cell r="D7">
            <v>10.16</v>
          </cell>
          <cell r="E7">
            <v>40</v>
          </cell>
          <cell r="F7">
            <v>0.35992009132420089</v>
          </cell>
          <cell r="K7" t="str">
            <v>Signed</v>
          </cell>
          <cell r="L7" t="str">
            <v>Walla Walla</v>
          </cell>
          <cell r="M7">
            <v>42458.392361111109</v>
          </cell>
          <cell r="N7">
            <v>0</v>
          </cell>
        </row>
        <row r="8">
          <cell r="B8">
            <v>4</v>
          </cell>
          <cell r="C8" t="str">
            <v>Chevron Wind</v>
          </cell>
          <cell r="D8">
            <v>2.39</v>
          </cell>
          <cell r="E8">
            <v>16.5</v>
          </cell>
          <cell r="F8">
            <v>0.29492873944928738</v>
          </cell>
          <cell r="K8" t="str">
            <v>Signed</v>
          </cell>
          <cell r="L8" t="str">
            <v>Wyoming Northeast</v>
          </cell>
          <cell r="M8">
            <v>42383.388888888891</v>
          </cell>
          <cell r="N8">
            <v>0</v>
          </cell>
        </row>
        <row r="9">
          <cell r="B9">
            <v>5</v>
          </cell>
          <cell r="C9" t="str">
            <v>Surprise Valley Geothermal</v>
          </cell>
          <cell r="D9">
            <v>3.7</v>
          </cell>
          <cell r="E9">
            <v>3.7</v>
          </cell>
          <cell r="F9">
            <v>0.85</v>
          </cell>
          <cell r="K9" t="str">
            <v>Signed</v>
          </cell>
          <cell r="L9" t="str">
            <v>Central Oregon</v>
          </cell>
          <cell r="M9">
            <v>41508</v>
          </cell>
          <cell r="N9">
            <v>0</v>
          </cell>
        </row>
        <row r="27">
          <cell r="B27" t="str">
            <v>Total Signed MW</v>
          </cell>
          <cell r="D27">
            <v>55.35</v>
          </cell>
          <cell r="E27">
            <v>160.19999999999999</v>
          </cell>
        </row>
        <row r="30">
          <cell r="B30">
            <v>1</v>
          </cell>
          <cell r="C30" t="str">
            <v>Pryor Caves Wind</v>
          </cell>
          <cell r="D30">
            <v>11.6</v>
          </cell>
          <cell r="E30">
            <v>80</v>
          </cell>
          <cell r="F30">
            <v>0.44888127853881277</v>
          </cell>
          <cell r="K30" t="str">
            <v>Active</v>
          </cell>
          <cell r="L30" t="str">
            <v>Wyoming Northeast</v>
          </cell>
          <cell r="M30">
            <v>42419.695138888892</v>
          </cell>
          <cell r="N30">
            <v>0</v>
          </cell>
        </row>
        <row r="31">
          <cell r="B31">
            <v>2</v>
          </cell>
          <cell r="C31" t="str">
            <v>Horse Thief Wind</v>
          </cell>
          <cell r="D31">
            <v>11.6</v>
          </cell>
          <cell r="E31">
            <v>80</v>
          </cell>
          <cell r="F31">
            <v>0.4201084474885845</v>
          </cell>
          <cell r="K31" t="str">
            <v>Active</v>
          </cell>
          <cell r="L31" t="str">
            <v>Wyoming Northeast</v>
          </cell>
          <cell r="M31">
            <v>42419.695138888892</v>
          </cell>
          <cell r="N31">
            <v>0</v>
          </cell>
        </row>
        <row r="32">
          <cell r="B32">
            <v>3</v>
          </cell>
          <cell r="C32" t="str">
            <v>Mud Springs Wind</v>
          </cell>
          <cell r="D32">
            <v>11.6</v>
          </cell>
          <cell r="E32">
            <v>80</v>
          </cell>
          <cell r="F32">
            <v>0.37412813926940641</v>
          </cell>
          <cell r="K32" t="str">
            <v>Active</v>
          </cell>
          <cell r="L32" t="str">
            <v>Wyoming Northeast</v>
          </cell>
          <cell r="M32">
            <v>42419.695138888892</v>
          </cell>
          <cell r="N32">
            <v>0</v>
          </cell>
        </row>
        <row r="33">
          <cell r="B33">
            <v>4</v>
          </cell>
          <cell r="C33" t="str">
            <v>Grass Butte Solar</v>
          </cell>
          <cell r="D33">
            <v>14.68</v>
          </cell>
          <cell r="E33">
            <v>40</v>
          </cell>
          <cell r="F33">
            <v>0.29103767123287672</v>
          </cell>
          <cell r="K33" t="str">
            <v>Active</v>
          </cell>
          <cell r="L33" t="str">
            <v>Central Oregon</v>
          </cell>
          <cell r="M33">
            <v>42452.393750000003</v>
          </cell>
          <cell r="N33">
            <v>5.0000000000000001E-3</v>
          </cell>
        </row>
        <row r="34">
          <cell r="B34">
            <v>5</v>
          </cell>
          <cell r="C34" t="str">
            <v>Glen Canyon A Solar</v>
          </cell>
          <cell r="D34">
            <v>26.59</v>
          </cell>
          <cell r="E34">
            <v>68</v>
          </cell>
          <cell r="F34">
            <v>0.32198059358069719</v>
          </cell>
          <cell r="K34" t="str">
            <v>Active</v>
          </cell>
          <cell r="L34" t="str">
            <v>PP-GC</v>
          </cell>
          <cell r="M34">
            <v>42514.577777777777</v>
          </cell>
          <cell r="N34">
            <v>5.0000000000000001E-3</v>
          </cell>
        </row>
        <row r="35">
          <cell r="B35">
            <v>6</v>
          </cell>
          <cell r="C35" t="str">
            <v>Sage I Solar</v>
          </cell>
          <cell r="D35">
            <v>7.82</v>
          </cell>
          <cell r="E35">
            <v>20</v>
          </cell>
          <cell r="F35">
            <v>0.28240833333333337</v>
          </cell>
          <cell r="K35" t="str">
            <v>Active</v>
          </cell>
          <cell r="L35" t="str">
            <v>Trona</v>
          </cell>
          <cell r="M35">
            <v>42564.390972222223</v>
          </cell>
          <cell r="N35">
            <v>6.0000000000000001E-3</v>
          </cell>
        </row>
        <row r="36">
          <cell r="B36">
            <v>7</v>
          </cell>
          <cell r="C36" t="str">
            <v>Sage II Solar</v>
          </cell>
          <cell r="D36">
            <v>7.82</v>
          </cell>
          <cell r="E36">
            <v>20</v>
          </cell>
          <cell r="F36">
            <v>0.28240833333333337</v>
          </cell>
          <cell r="K36" t="str">
            <v>Active</v>
          </cell>
          <cell r="L36" t="str">
            <v>Trona</v>
          </cell>
          <cell r="M36">
            <v>42564.390972222223</v>
          </cell>
          <cell r="N36">
            <v>6.0000000000000001E-3</v>
          </cell>
        </row>
        <row r="37">
          <cell r="B37">
            <v>8</v>
          </cell>
          <cell r="C37" t="str">
            <v>Sparrow Solar</v>
          </cell>
          <cell r="D37">
            <v>14.68</v>
          </cell>
          <cell r="E37">
            <v>40</v>
          </cell>
          <cell r="F37">
            <v>0.30979452054794521</v>
          </cell>
          <cell r="K37" t="str">
            <v>Active</v>
          </cell>
          <cell r="L37" t="str">
            <v>West Main</v>
          </cell>
          <cell r="M37">
            <v>42580.675000000003</v>
          </cell>
          <cell r="N37">
            <v>5.0000000000000001E-3</v>
          </cell>
        </row>
        <row r="38">
          <cell r="B38">
            <v>9</v>
          </cell>
          <cell r="C38" t="str">
            <v>Ochoco Solar</v>
          </cell>
          <cell r="D38">
            <v>14.68</v>
          </cell>
          <cell r="E38">
            <v>40</v>
          </cell>
          <cell r="F38">
            <v>0.2791238584474886</v>
          </cell>
          <cell r="K38" t="str">
            <v>Active</v>
          </cell>
          <cell r="L38" t="str">
            <v>Central Oregon</v>
          </cell>
          <cell r="M38">
            <v>42580.675000000003</v>
          </cell>
          <cell r="N38">
            <v>5.0000000000000001E-3</v>
          </cell>
        </row>
        <row r="39">
          <cell r="B39">
            <v>10</v>
          </cell>
          <cell r="C39" t="str">
            <v>Ringtail Solar</v>
          </cell>
          <cell r="D39">
            <v>14.68</v>
          </cell>
          <cell r="E39">
            <v>40</v>
          </cell>
          <cell r="F39">
            <v>0.24543093607305935</v>
          </cell>
          <cell r="K39" t="str">
            <v>Active</v>
          </cell>
          <cell r="L39" t="str">
            <v>West Main</v>
          </cell>
          <cell r="M39">
            <v>42580.683333333334</v>
          </cell>
          <cell r="N39">
            <v>5.0000000000000001E-3</v>
          </cell>
        </row>
        <row r="40">
          <cell r="B40">
            <v>11</v>
          </cell>
          <cell r="C40" t="str">
            <v>Riverton PV1 Solar</v>
          </cell>
          <cell r="D40">
            <v>29.29</v>
          </cell>
          <cell r="E40">
            <v>74.900000000000006</v>
          </cell>
          <cell r="F40">
            <v>0.30612898628917706</v>
          </cell>
          <cell r="K40" t="str">
            <v>Active</v>
          </cell>
          <cell r="L40" t="str">
            <v>Wyoming Northeast</v>
          </cell>
          <cell r="M40">
            <v>42585.531944444447</v>
          </cell>
          <cell r="N40">
            <v>5.0000000000000001E-3</v>
          </cell>
        </row>
        <row r="41">
          <cell r="B41">
            <v>12</v>
          </cell>
          <cell r="C41" t="str">
            <v>Boswell Springs I Wind</v>
          </cell>
          <cell r="D41">
            <v>11.6</v>
          </cell>
          <cell r="E41">
            <v>80</v>
          </cell>
          <cell r="F41">
            <v>0.40697345890410958</v>
          </cell>
          <cell r="K41" t="str">
            <v>Active</v>
          </cell>
          <cell r="L41" t="str">
            <v>Wyoming Northeast</v>
          </cell>
          <cell r="M41">
            <v>42284</v>
          </cell>
          <cell r="N41">
            <v>0</v>
          </cell>
        </row>
        <row r="42">
          <cell r="B42">
            <v>13</v>
          </cell>
          <cell r="C42" t="str">
            <v>Boswell Springs II Wind</v>
          </cell>
          <cell r="D42">
            <v>11.6</v>
          </cell>
          <cell r="E42">
            <v>80</v>
          </cell>
          <cell r="F42">
            <v>0.40697345890410958</v>
          </cell>
          <cell r="K42" t="str">
            <v>Active</v>
          </cell>
          <cell r="L42" t="str">
            <v>Wyoming Northeast</v>
          </cell>
          <cell r="M42">
            <v>42284</v>
          </cell>
          <cell r="N42">
            <v>0</v>
          </cell>
        </row>
        <row r="43">
          <cell r="B43">
            <v>14</v>
          </cell>
          <cell r="C43" t="str">
            <v>Boswell Springs III Wind</v>
          </cell>
          <cell r="D43">
            <v>11.6</v>
          </cell>
          <cell r="E43">
            <v>80</v>
          </cell>
          <cell r="F43">
            <v>0.40697345890410958</v>
          </cell>
          <cell r="K43" t="str">
            <v>Active</v>
          </cell>
          <cell r="L43" t="str">
            <v>Wyoming Northeast</v>
          </cell>
          <cell r="M43">
            <v>42284</v>
          </cell>
          <cell r="N43">
            <v>0</v>
          </cell>
        </row>
        <row r="44">
          <cell r="B44">
            <v>15</v>
          </cell>
          <cell r="C44" t="str">
            <v>Boswell Springs IV Wind</v>
          </cell>
          <cell r="D44">
            <v>11.6</v>
          </cell>
          <cell r="E44">
            <v>80</v>
          </cell>
          <cell r="F44">
            <v>0.40697345890410958</v>
          </cell>
          <cell r="K44" t="str">
            <v>Active</v>
          </cell>
          <cell r="L44" t="str">
            <v>Wyoming Northeast</v>
          </cell>
          <cell r="M44">
            <v>42284</v>
          </cell>
          <cell r="N44">
            <v>0</v>
          </cell>
        </row>
        <row r="45">
          <cell r="B45">
            <v>16</v>
          </cell>
          <cell r="C45" t="str">
            <v>Fremont Solar</v>
          </cell>
          <cell r="D45">
            <v>31.28</v>
          </cell>
          <cell r="E45">
            <v>80</v>
          </cell>
          <cell r="F45">
            <v>0.31172945205479452</v>
          </cell>
          <cell r="K45" t="str">
            <v>Active</v>
          </cell>
          <cell r="L45" t="str">
            <v>Utah South</v>
          </cell>
          <cell r="M45">
            <v>42620.643623379598</v>
          </cell>
          <cell r="N45">
            <v>7.4999999999999997E-3</v>
          </cell>
        </row>
        <row r="46">
          <cell r="B46">
            <v>17</v>
          </cell>
          <cell r="C46" t="str">
            <v>Milford Solar</v>
          </cell>
          <cell r="D46">
            <v>31.28</v>
          </cell>
          <cell r="E46">
            <v>80</v>
          </cell>
          <cell r="F46">
            <v>0.31513555936073057</v>
          </cell>
          <cell r="K46" t="str">
            <v>Active</v>
          </cell>
          <cell r="L46" t="str">
            <v>Utah South</v>
          </cell>
          <cell r="M46">
            <v>42620.643623379598</v>
          </cell>
          <cell r="N46">
            <v>7.4999999999999997E-3</v>
          </cell>
        </row>
        <row r="47">
          <cell r="B47">
            <v>18</v>
          </cell>
          <cell r="C47" t="str">
            <v>Rush Lake Solar</v>
          </cell>
          <cell r="D47">
            <v>31.28</v>
          </cell>
          <cell r="E47">
            <v>80</v>
          </cell>
          <cell r="F47">
            <v>0.31859446347031961</v>
          </cell>
          <cell r="K47" t="str">
            <v>Active</v>
          </cell>
          <cell r="L47" t="str">
            <v>Utah South</v>
          </cell>
          <cell r="M47">
            <v>42620.643623379598</v>
          </cell>
          <cell r="N47">
            <v>7.4999999999999997E-3</v>
          </cell>
        </row>
        <row r="48">
          <cell r="B48">
            <v>19</v>
          </cell>
          <cell r="C48" t="str">
            <v>Sage III Solar</v>
          </cell>
          <cell r="D48">
            <v>6.26</v>
          </cell>
          <cell r="E48">
            <v>16</v>
          </cell>
          <cell r="F48">
            <v>0.29317208904109587</v>
          </cell>
          <cell r="K48" t="str">
            <v>Active</v>
          </cell>
          <cell r="L48" t="str">
            <v>Trona</v>
          </cell>
          <cell r="M48">
            <v>42650.347916666666</v>
          </cell>
          <cell r="N48">
            <v>6.0000000000000001E-3</v>
          </cell>
        </row>
        <row r="49">
          <cell r="B49">
            <v>20</v>
          </cell>
          <cell r="C49" t="str">
            <v>Dinosolar 1 Solar</v>
          </cell>
          <cell r="D49">
            <v>11.73</v>
          </cell>
          <cell r="E49">
            <v>30</v>
          </cell>
          <cell r="F49">
            <v>0.27404870624048705</v>
          </cell>
          <cell r="K49" t="str">
            <v>Active</v>
          </cell>
          <cell r="L49" t="str">
            <v>Wyoming Northeast</v>
          </cell>
          <cell r="M49">
            <v>42657.375</v>
          </cell>
          <cell r="N49">
            <v>5.0000000000000001E-3</v>
          </cell>
        </row>
        <row r="50">
          <cell r="B50">
            <v>21</v>
          </cell>
          <cell r="C50" t="str">
            <v>Dinosolar 2 Solar</v>
          </cell>
          <cell r="D50">
            <v>31.28</v>
          </cell>
          <cell r="E50">
            <v>80</v>
          </cell>
          <cell r="F50">
            <v>0.27414526255707761</v>
          </cell>
          <cell r="K50" t="str">
            <v>Active</v>
          </cell>
          <cell r="L50" t="str">
            <v>Wyoming Northeast</v>
          </cell>
          <cell r="M50">
            <v>42657.375</v>
          </cell>
          <cell r="N50">
            <v>5.0000000000000001E-3</v>
          </cell>
        </row>
        <row r="51">
          <cell r="B51">
            <v>22</v>
          </cell>
          <cell r="C51" t="str">
            <v>Rock Creek I Wind</v>
          </cell>
          <cell r="D51">
            <v>11.6</v>
          </cell>
          <cell r="E51">
            <v>80</v>
          </cell>
          <cell r="F51">
            <v>0.46554223744292239</v>
          </cell>
          <cell r="K51" t="str">
            <v>Active</v>
          </cell>
          <cell r="L51" t="str">
            <v>Wyoming Northeast</v>
          </cell>
          <cell r="M51">
            <v>42668.607638888891</v>
          </cell>
          <cell r="N51">
            <v>0</v>
          </cell>
        </row>
        <row r="52">
          <cell r="B52">
            <v>23</v>
          </cell>
          <cell r="C52" t="str">
            <v>Rock Creek II Wind</v>
          </cell>
          <cell r="D52">
            <v>11.6</v>
          </cell>
          <cell r="E52">
            <v>80</v>
          </cell>
          <cell r="F52">
            <v>0.46554223744292239</v>
          </cell>
          <cell r="K52" t="str">
            <v>Active</v>
          </cell>
          <cell r="L52" t="str">
            <v>Wyoming Northeast</v>
          </cell>
          <cell r="M52">
            <v>42668.607638888891</v>
          </cell>
          <cell r="N52">
            <v>0</v>
          </cell>
        </row>
        <row r="53">
          <cell r="B53">
            <v>24</v>
          </cell>
          <cell r="C53" t="str">
            <v>Rock Creek III Wind</v>
          </cell>
          <cell r="D53">
            <v>11.6</v>
          </cell>
          <cell r="E53">
            <v>80</v>
          </cell>
          <cell r="F53">
            <v>0.46554223744292239</v>
          </cell>
          <cell r="K53" t="str">
            <v>Active</v>
          </cell>
          <cell r="L53" t="str">
            <v>Wyoming Northeast</v>
          </cell>
          <cell r="M53">
            <v>42668.607638888891</v>
          </cell>
          <cell r="N53">
            <v>0</v>
          </cell>
        </row>
        <row r="54">
          <cell r="B54">
            <v>25</v>
          </cell>
          <cell r="C54" t="str">
            <v>Rock Creek IV Wind</v>
          </cell>
          <cell r="D54">
            <v>5.8</v>
          </cell>
          <cell r="E54">
            <v>40</v>
          </cell>
          <cell r="F54">
            <v>0.46554223744292239</v>
          </cell>
          <cell r="K54" t="str">
            <v>Active</v>
          </cell>
          <cell r="L54" t="str">
            <v>Wyoming Northeast</v>
          </cell>
          <cell r="M54">
            <v>42668.607638888891</v>
          </cell>
          <cell r="N54">
            <v>0</v>
          </cell>
        </row>
        <row r="55">
          <cell r="B55">
            <v>26</v>
          </cell>
          <cell r="C55" t="str">
            <v>Oregon Potential Solar</v>
          </cell>
          <cell r="D55">
            <v>6.59</v>
          </cell>
          <cell r="E55">
            <v>17.97</v>
          </cell>
          <cell r="F55">
            <v>0.25991088505834109</v>
          </cell>
          <cell r="K55" t="str">
            <v>Active</v>
          </cell>
          <cell r="L55" t="str">
            <v>Central Oregon</v>
          </cell>
          <cell r="M55">
            <v>42675</v>
          </cell>
          <cell r="N55">
            <v>5.1666666666666666E-3</v>
          </cell>
        </row>
        <row r="56">
          <cell r="B56">
            <v>27</v>
          </cell>
          <cell r="C56" t="str">
            <v>Faraday II Solar</v>
          </cell>
          <cell r="D56">
            <v>31.28</v>
          </cell>
          <cell r="E56">
            <v>80</v>
          </cell>
          <cell r="F56">
            <v>0.2962956621004566</v>
          </cell>
          <cell r="K56" t="str">
            <v>Active</v>
          </cell>
          <cell r="L56" t="str">
            <v>Clover</v>
          </cell>
          <cell r="M56">
            <v>42676.605555555558</v>
          </cell>
          <cell r="N56">
            <v>5.0000000000000001E-3</v>
          </cell>
        </row>
        <row r="57">
          <cell r="B57">
            <v>28</v>
          </cell>
          <cell r="C57" t="str">
            <v>Faraday IV Solar</v>
          </cell>
          <cell r="D57">
            <v>31.28</v>
          </cell>
          <cell r="E57">
            <v>80</v>
          </cell>
          <cell r="F57">
            <v>0.2962956621004566</v>
          </cell>
          <cell r="K57" t="str">
            <v>Active</v>
          </cell>
          <cell r="L57" t="str">
            <v>Clover</v>
          </cell>
          <cell r="M57">
            <v>42676.605555555558</v>
          </cell>
          <cell r="N57">
            <v>5.0000000000000001E-3</v>
          </cell>
        </row>
        <row r="58">
          <cell r="B58">
            <v>29</v>
          </cell>
          <cell r="C58" t="str">
            <v>Faraday VI Solar</v>
          </cell>
          <cell r="D58">
            <v>31.28</v>
          </cell>
          <cell r="E58">
            <v>80</v>
          </cell>
          <cell r="F58">
            <v>0.2962956621004566</v>
          </cell>
          <cell r="K58" t="str">
            <v>Active</v>
          </cell>
          <cell r="L58" t="str">
            <v>Clover</v>
          </cell>
          <cell r="M58">
            <v>42676.605555555558</v>
          </cell>
          <cell r="N58">
            <v>5.0000000000000001E-3</v>
          </cell>
        </row>
        <row r="59">
          <cell r="B59">
            <v>30</v>
          </cell>
          <cell r="C59" t="str">
            <v>Faraday VIII Solar</v>
          </cell>
          <cell r="D59">
            <v>31.28</v>
          </cell>
          <cell r="E59">
            <v>80</v>
          </cell>
          <cell r="F59">
            <v>0.2962956621004566</v>
          </cell>
          <cell r="K59" t="str">
            <v>Active</v>
          </cell>
          <cell r="L59" t="str">
            <v>Clover</v>
          </cell>
          <cell r="M59">
            <v>42676.605555555558</v>
          </cell>
          <cell r="N59">
            <v>5.0000000000000001E-3</v>
          </cell>
        </row>
        <row r="60">
          <cell r="B60">
            <v>31</v>
          </cell>
          <cell r="C60" t="str">
            <v>Faraday X Solar</v>
          </cell>
          <cell r="D60">
            <v>31.28</v>
          </cell>
          <cell r="E60">
            <v>80</v>
          </cell>
          <cell r="F60">
            <v>0.2962956621004566</v>
          </cell>
          <cell r="K60" t="str">
            <v>Active</v>
          </cell>
          <cell r="L60" t="str">
            <v>Clover</v>
          </cell>
          <cell r="M60">
            <v>42676.605555555558</v>
          </cell>
          <cell r="N60">
            <v>5.0000000000000001E-3</v>
          </cell>
        </row>
        <row r="61">
          <cell r="B61">
            <v>32</v>
          </cell>
          <cell r="C61" t="str">
            <v>Faraday XII Solar</v>
          </cell>
          <cell r="D61">
            <v>31.28</v>
          </cell>
          <cell r="E61">
            <v>80</v>
          </cell>
          <cell r="F61">
            <v>0.2962956621004566</v>
          </cell>
          <cell r="K61" t="str">
            <v>Active</v>
          </cell>
          <cell r="L61" t="str">
            <v>Clover</v>
          </cell>
          <cell r="M61">
            <v>42676.605555555558</v>
          </cell>
          <cell r="N61">
            <v>5.0000000000000001E-3</v>
          </cell>
        </row>
        <row r="62">
          <cell r="B62">
            <v>33</v>
          </cell>
          <cell r="C62" t="str">
            <v>Faraday XIV Solar</v>
          </cell>
          <cell r="D62">
            <v>31.28</v>
          </cell>
          <cell r="E62">
            <v>80</v>
          </cell>
          <cell r="F62">
            <v>0.2962956621004566</v>
          </cell>
          <cell r="K62" t="str">
            <v>Active</v>
          </cell>
          <cell r="L62" t="str">
            <v>Clover</v>
          </cell>
          <cell r="M62">
            <v>42676.605555555558</v>
          </cell>
          <cell r="N62">
            <v>5.0000000000000001E-3</v>
          </cell>
        </row>
        <row r="63">
          <cell r="B63">
            <v>34</v>
          </cell>
          <cell r="C63" t="str">
            <v>Glen Canyon B Solar</v>
          </cell>
          <cell r="D63">
            <v>8.2100000000000009</v>
          </cell>
          <cell r="E63">
            <v>21</v>
          </cell>
          <cell r="F63">
            <v>0.3490215264187867</v>
          </cell>
          <cell r="K63" t="str">
            <v>Active</v>
          </cell>
          <cell r="L63" t="str">
            <v>PP-GC</v>
          </cell>
          <cell r="M63">
            <v>42684</v>
          </cell>
          <cell r="N63">
            <v>5.0000000000000001E-3</v>
          </cell>
        </row>
        <row r="64">
          <cell r="B64">
            <v>35</v>
          </cell>
          <cell r="C64" t="str">
            <v>Hornet PV2 Solar</v>
          </cell>
          <cell r="D64">
            <v>2.94</v>
          </cell>
          <cell r="E64">
            <v>8</v>
          </cell>
          <cell r="F64">
            <v>0.28451753710045663</v>
          </cell>
          <cell r="K64" t="str">
            <v>Active</v>
          </cell>
          <cell r="L64" t="str">
            <v>West Main</v>
          </cell>
          <cell r="M64">
            <v>42692.344444444447</v>
          </cell>
          <cell r="N64">
            <v>5.0000000000000001E-3</v>
          </cell>
        </row>
        <row r="65">
          <cell r="B65">
            <v>36</v>
          </cell>
          <cell r="C65" t="str">
            <v>Hornet PV1-3 Solar</v>
          </cell>
          <cell r="D65">
            <v>16.88</v>
          </cell>
          <cell r="E65">
            <v>46</v>
          </cell>
          <cell r="F65">
            <v>0.28746024171133611</v>
          </cell>
          <cell r="K65" t="str">
            <v>Active</v>
          </cell>
          <cell r="L65" t="str">
            <v>West Main</v>
          </cell>
          <cell r="M65">
            <v>42692.344444444447</v>
          </cell>
          <cell r="N65">
            <v>5.0000000000000001E-3</v>
          </cell>
        </row>
        <row r="66">
          <cell r="B66">
            <v>37</v>
          </cell>
          <cell r="C66" t="str">
            <v>Cove Mtn Solar</v>
          </cell>
          <cell r="D66">
            <v>22.68</v>
          </cell>
          <cell r="E66">
            <v>58</v>
          </cell>
          <cell r="F66">
            <v>0.33892497244528419</v>
          </cell>
          <cell r="K66" t="str">
            <v>Active</v>
          </cell>
          <cell r="L66" t="str">
            <v>Utah South</v>
          </cell>
          <cell r="M66">
            <v>42703.375</v>
          </cell>
          <cell r="N66">
            <v>5.0000000000000001E-3</v>
          </cell>
        </row>
        <row r="67">
          <cell r="B67">
            <v>38</v>
          </cell>
          <cell r="C67" t="str">
            <v>Shoshoni PV1 Solar</v>
          </cell>
          <cell r="D67">
            <v>5.21</v>
          </cell>
          <cell r="E67">
            <v>13.33</v>
          </cell>
          <cell r="F67">
            <v>0.26666769432084048</v>
          </cell>
          <cell r="K67" t="str">
            <v>Active</v>
          </cell>
          <cell r="L67" t="str">
            <v>Wyoming Northeast</v>
          </cell>
          <cell r="M67">
            <v>42706.356249999997</v>
          </cell>
          <cell r="N67">
            <v>5.0000000000000001E-3</v>
          </cell>
        </row>
        <row r="68">
          <cell r="B68">
            <v>39</v>
          </cell>
          <cell r="C68" t="str">
            <v>Solimar Utah 1 Solar</v>
          </cell>
          <cell r="D68">
            <v>31.28</v>
          </cell>
          <cell r="E68">
            <v>80</v>
          </cell>
          <cell r="F68">
            <v>0.26088327625570779</v>
          </cell>
          <cell r="K68" t="str">
            <v>Active</v>
          </cell>
          <cell r="L68" t="str">
            <v>Utah South</v>
          </cell>
          <cell r="M68">
            <v>42713.55</v>
          </cell>
          <cell r="N68">
            <v>4.0000000000000001E-3</v>
          </cell>
        </row>
        <row r="69">
          <cell r="B69">
            <v>40</v>
          </cell>
          <cell r="C69" t="str">
            <v>Elk Mtn Wind</v>
          </cell>
          <cell r="D69">
            <v>11.01</v>
          </cell>
          <cell r="E69">
            <v>75.900000000000006</v>
          </cell>
          <cell r="F69">
            <v>0.46942022969420227</v>
          </cell>
          <cell r="K69" t="str">
            <v>Active</v>
          </cell>
          <cell r="L69" t="str">
            <v>Wyoming Northeast</v>
          </cell>
          <cell r="M69">
            <v>42713.580555555556</v>
          </cell>
          <cell r="N69">
            <v>0</v>
          </cell>
        </row>
        <row r="70">
          <cell r="B70">
            <v>41</v>
          </cell>
          <cell r="C70" t="str">
            <v>Homestead I Solar</v>
          </cell>
          <cell r="D70">
            <v>31.28</v>
          </cell>
          <cell r="E70">
            <v>80</v>
          </cell>
          <cell r="F70">
            <v>0.27384703196347032</v>
          </cell>
          <cell r="K70" t="str">
            <v>Active</v>
          </cell>
          <cell r="L70" t="str">
            <v>Wyoming Northeast</v>
          </cell>
          <cell r="M70">
            <v>42719.606944444444</v>
          </cell>
          <cell r="N70">
            <v>7.0000000000000001E-3</v>
          </cell>
        </row>
        <row r="71">
          <cell r="B71">
            <v>42</v>
          </cell>
          <cell r="C71" t="str">
            <v>Sheep Dip Solar</v>
          </cell>
          <cell r="D71">
            <v>31.28</v>
          </cell>
          <cell r="E71">
            <v>80</v>
          </cell>
          <cell r="F71">
            <v>0.28941152968036532</v>
          </cell>
          <cell r="K71" t="str">
            <v>Active</v>
          </cell>
          <cell r="L71" t="str">
            <v>Utah North</v>
          </cell>
          <cell r="M71">
            <v>42724.4375</v>
          </cell>
          <cell r="N71">
            <v>5.0000000000000001E-3</v>
          </cell>
        </row>
        <row r="72">
          <cell r="B72">
            <v>43</v>
          </cell>
          <cell r="C72" t="str">
            <v>Homestead II Solar</v>
          </cell>
          <cell r="D72">
            <v>31.28</v>
          </cell>
          <cell r="E72">
            <v>80</v>
          </cell>
          <cell r="F72">
            <v>0.27302226027397258</v>
          </cell>
          <cell r="K72" t="str">
            <v>Active</v>
          </cell>
          <cell r="L72" t="str">
            <v>Wyoming Northeast</v>
          </cell>
          <cell r="M72">
            <v>42726.347916666666</v>
          </cell>
          <cell r="N72">
            <v>7.0000000000000001E-3</v>
          </cell>
        </row>
        <row r="73">
          <cell r="B73">
            <v>44</v>
          </cell>
          <cell r="C73" t="str">
            <v>Homestead III Solar</v>
          </cell>
          <cell r="D73">
            <v>31.28</v>
          </cell>
          <cell r="E73">
            <v>80</v>
          </cell>
          <cell r="F73">
            <v>0.2703581621004566</v>
          </cell>
          <cell r="K73" t="str">
            <v>Active</v>
          </cell>
          <cell r="L73" t="str">
            <v>Wyoming Northeast</v>
          </cell>
          <cell r="M73">
            <v>42726.347916666666</v>
          </cell>
          <cell r="N73">
            <v>7.0000000000000001E-3</v>
          </cell>
        </row>
        <row r="74">
          <cell r="B74">
            <v>45</v>
          </cell>
          <cell r="C74" t="str">
            <v>Glen Canyon C Solar</v>
          </cell>
          <cell r="D74">
            <v>2.3460000000000001</v>
          </cell>
          <cell r="E74">
            <v>59</v>
          </cell>
          <cell r="F74">
            <v>0.34871720455073135</v>
          </cell>
          <cell r="K74" t="str">
            <v>Active</v>
          </cell>
          <cell r="L74" t="str">
            <v>PP-GC</v>
          </cell>
          <cell r="M74">
            <v>42726.586111111108</v>
          </cell>
          <cell r="N74">
            <v>5.0000000000000001E-3</v>
          </cell>
        </row>
        <row r="75">
          <cell r="B75">
            <v>46</v>
          </cell>
          <cell r="C75" t="str">
            <v>Rimrock Solar</v>
          </cell>
          <cell r="D75">
            <v>20.190000000000001</v>
          </cell>
          <cell r="E75">
            <v>55</v>
          </cell>
          <cell r="F75">
            <v>0.28014736405147361</v>
          </cell>
          <cell r="K75" t="str">
            <v>Active</v>
          </cell>
          <cell r="L75" t="str">
            <v>Central Oregon</v>
          </cell>
          <cell r="M75">
            <v>42738.710416666669</v>
          </cell>
          <cell r="N75">
            <v>5.0000000000000001E-3</v>
          </cell>
        </row>
        <row r="76">
          <cell r="B76">
            <v>47</v>
          </cell>
          <cell r="C76" t="str">
            <v>Sigurd Solar</v>
          </cell>
          <cell r="D76">
            <v>31.28</v>
          </cell>
          <cell r="E76">
            <v>80</v>
          </cell>
          <cell r="F76">
            <v>0.29963184931506848</v>
          </cell>
          <cell r="K76" t="str">
            <v>Active</v>
          </cell>
          <cell r="L76" t="str">
            <v>Utah South</v>
          </cell>
          <cell r="M76">
            <v>42760.725694444445</v>
          </cell>
          <cell r="N76">
            <v>5.0000000000000001E-3</v>
          </cell>
        </row>
        <row r="77">
          <cell r="B77">
            <v>48</v>
          </cell>
          <cell r="C77" t="str">
            <v>Clover Creek Solar</v>
          </cell>
          <cell r="D77">
            <v>31.28</v>
          </cell>
          <cell r="E77">
            <v>80</v>
          </cell>
          <cell r="F77">
            <v>0.27895262557077627</v>
          </cell>
          <cell r="K77" t="str">
            <v>Active</v>
          </cell>
          <cell r="L77" t="str">
            <v>Clover</v>
          </cell>
          <cell r="M77">
            <v>42762.306250000001</v>
          </cell>
          <cell r="N77">
            <v>5.0000000000000001E-3</v>
          </cell>
        </row>
        <row r="78">
          <cell r="B78">
            <v>49</v>
          </cell>
          <cell r="C78" t="str">
            <v>Goshen Valley I Solar</v>
          </cell>
          <cell r="D78">
            <v>31.28</v>
          </cell>
          <cell r="E78">
            <v>80</v>
          </cell>
          <cell r="F78">
            <v>0.2965884703196347</v>
          </cell>
          <cell r="K78" t="str">
            <v>Active</v>
          </cell>
          <cell r="L78" t="str">
            <v>Clover</v>
          </cell>
          <cell r="M78">
            <v>42774.469444444447</v>
          </cell>
          <cell r="N78">
            <v>5.0000000000000001E-3</v>
          </cell>
        </row>
        <row r="79">
          <cell r="B79">
            <v>50</v>
          </cell>
          <cell r="C79" t="str">
            <v>Goshen Valley II Solar</v>
          </cell>
          <cell r="D79">
            <v>31.28</v>
          </cell>
          <cell r="E79">
            <v>80</v>
          </cell>
          <cell r="F79">
            <v>0.2965884703196347</v>
          </cell>
          <cell r="K79" t="str">
            <v>Active</v>
          </cell>
          <cell r="L79" t="str">
            <v>Clover</v>
          </cell>
          <cell r="M79">
            <v>42774.469444444447</v>
          </cell>
          <cell r="N79">
            <v>5.0000000000000001E-3</v>
          </cell>
        </row>
      </sheetData>
      <sheetData sheetId="3">
        <row r="4">
          <cell r="C4" t="str">
            <v>Projects</v>
          </cell>
          <cell r="D4" t="str">
            <v>MWs</v>
          </cell>
          <cell r="E4" t="str">
            <v>Projects</v>
          </cell>
          <cell r="F4" t="str">
            <v>MWs</v>
          </cell>
          <cell r="L4" t="str">
            <v>Check Total</v>
          </cell>
        </row>
        <row r="5">
          <cell r="B5" t="str">
            <v>CA</v>
          </cell>
          <cell r="C5">
            <v>0</v>
          </cell>
          <cell r="D5">
            <v>0</v>
          </cell>
          <cell r="E5">
            <v>0</v>
          </cell>
          <cell r="F5">
            <v>0</v>
          </cell>
          <cell r="L5" t="str">
            <v>Doesn't Tie to Queue Tab - Queue is 3718.1 and WeeklyReport is 4498.1</v>
          </cell>
        </row>
        <row r="6">
          <cell r="B6" t="str">
            <v>ID</v>
          </cell>
          <cell r="C6">
            <v>0</v>
          </cell>
          <cell r="D6">
            <v>0</v>
          </cell>
          <cell r="E6">
            <v>0</v>
          </cell>
          <cell r="F6">
            <v>0</v>
          </cell>
          <cell r="L6" t="str">
            <v>OK</v>
          </cell>
        </row>
        <row r="7">
          <cell r="B7" t="str">
            <v>OR</v>
          </cell>
          <cell r="C7">
            <v>1</v>
          </cell>
          <cell r="D7">
            <v>50</v>
          </cell>
          <cell r="E7">
            <v>14</v>
          </cell>
          <cell r="F7">
            <v>541.97</v>
          </cell>
        </row>
        <row r="8">
          <cell r="B8" t="str">
            <v>UT</v>
          </cell>
          <cell r="C8">
            <v>1</v>
          </cell>
          <cell r="D8">
            <v>80</v>
          </cell>
          <cell r="E8">
            <v>24</v>
          </cell>
          <cell r="F8">
            <v>1806</v>
          </cell>
        </row>
        <row r="9">
          <cell r="B9" t="str">
            <v>WA</v>
          </cell>
          <cell r="C9">
            <v>0</v>
          </cell>
          <cell r="D9">
            <v>0</v>
          </cell>
          <cell r="E9">
            <v>0</v>
          </cell>
          <cell r="F9">
            <v>0</v>
          </cell>
        </row>
        <row r="10">
          <cell r="B10" t="str">
            <v>WY</v>
          </cell>
          <cell r="C10">
            <v>12</v>
          </cell>
          <cell r="D10">
            <v>915.9</v>
          </cell>
          <cell r="E10">
            <v>10</v>
          </cell>
          <cell r="F10">
            <v>494.23</v>
          </cell>
        </row>
        <row r="11">
          <cell r="B11" t="str">
            <v>TOTAL</v>
          </cell>
          <cell r="C11">
            <v>14</v>
          </cell>
          <cell r="D11">
            <v>1045.9000000000001</v>
          </cell>
          <cell r="E11">
            <v>48</v>
          </cell>
          <cell r="F11">
            <v>2842.2000000000003</v>
          </cell>
        </row>
        <row r="13">
          <cell r="B13" t="str">
            <v xml:space="preserve">Prior </v>
          </cell>
        </row>
        <row r="14">
          <cell r="B14" t="str">
            <v>State</v>
          </cell>
          <cell r="C14" t="str">
            <v>Wind</v>
          </cell>
          <cell r="E14" t="str">
            <v>Solar</v>
          </cell>
        </row>
        <row r="15">
          <cell r="C15" t="str">
            <v>Projects</v>
          </cell>
          <cell r="D15" t="str">
            <v>MWs</v>
          </cell>
          <cell r="E15" t="str">
            <v>Projects</v>
          </cell>
          <cell r="F15" t="str">
            <v>MWs</v>
          </cell>
        </row>
        <row r="16">
          <cell r="B16" t="str">
            <v>CA</v>
          </cell>
          <cell r="C16">
            <v>0</v>
          </cell>
          <cell r="D16">
            <v>0</v>
          </cell>
          <cell r="E16">
            <v>0</v>
          </cell>
          <cell r="F16">
            <v>0</v>
          </cell>
        </row>
        <row r="17">
          <cell r="B17" t="str">
            <v>ID</v>
          </cell>
          <cell r="C17">
            <v>0</v>
          </cell>
          <cell r="D17">
            <v>0</v>
          </cell>
          <cell r="E17">
            <v>0</v>
          </cell>
          <cell r="F17">
            <v>0</v>
          </cell>
        </row>
        <row r="18">
          <cell r="B18" t="str">
            <v>OR</v>
          </cell>
          <cell r="C18">
            <v>1</v>
          </cell>
          <cell r="D18">
            <v>80</v>
          </cell>
          <cell r="E18">
            <v>11</v>
          </cell>
          <cell r="F18">
            <v>456.98</v>
          </cell>
        </row>
        <row r="19">
          <cell r="B19" t="str">
            <v>UT</v>
          </cell>
          <cell r="C19">
            <v>0</v>
          </cell>
          <cell r="D19">
            <v>0</v>
          </cell>
          <cell r="E19">
            <v>24</v>
          </cell>
          <cell r="F19">
            <v>1754</v>
          </cell>
        </row>
        <row r="20">
          <cell r="B20" t="str">
            <v>WA</v>
          </cell>
          <cell r="C20">
            <v>0</v>
          </cell>
          <cell r="D20">
            <v>0</v>
          </cell>
          <cell r="E20">
            <v>0</v>
          </cell>
          <cell r="F20">
            <v>0</v>
          </cell>
        </row>
        <row r="21">
          <cell r="B21" t="str">
            <v>WY</v>
          </cell>
          <cell r="C21">
            <v>8</v>
          </cell>
          <cell r="D21">
            <v>600</v>
          </cell>
          <cell r="E21">
            <v>6</v>
          </cell>
          <cell r="F21">
            <v>244.9</v>
          </cell>
        </row>
        <row r="22">
          <cell r="B22" t="str">
            <v>TOTAL</v>
          </cell>
          <cell r="C22">
            <v>9</v>
          </cell>
          <cell r="D22">
            <v>680</v>
          </cell>
          <cell r="E22">
            <v>41</v>
          </cell>
          <cell r="F22">
            <v>2455.88</v>
          </cell>
        </row>
        <row r="24">
          <cell r="B24" t="str">
            <v>Delta</v>
          </cell>
        </row>
        <row r="25">
          <cell r="B25" t="str">
            <v>State</v>
          </cell>
          <cell r="C25" t="str">
            <v>Wind</v>
          </cell>
          <cell r="E25" t="str">
            <v>Solar</v>
          </cell>
        </row>
        <row r="26">
          <cell r="C26" t="str">
            <v>Projects</v>
          </cell>
          <cell r="D26" t="str">
            <v>MWs</v>
          </cell>
          <cell r="E26" t="str">
            <v>Projects</v>
          </cell>
          <cell r="F26" t="str">
            <v>MWs</v>
          </cell>
        </row>
        <row r="27">
          <cell r="B27" t="str">
            <v>CA</v>
          </cell>
          <cell r="C27">
            <v>0</v>
          </cell>
          <cell r="D27">
            <v>0</v>
          </cell>
          <cell r="E27">
            <v>0</v>
          </cell>
          <cell r="F27">
            <v>0</v>
          </cell>
        </row>
        <row r="28">
          <cell r="B28" t="str">
            <v>ID</v>
          </cell>
          <cell r="C28">
            <v>0</v>
          </cell>
          <cell r="D28">
            <v>0</v>
          </cell>
          <cell r="E28">
            <v>0</v>
          </cell>
          <cell r="F28">
            <v>0</v>
          </cell>
        </row>
        <row r="29">
          <cell r="B29" t="str">
            <v>OR</v>
          </cell>
          <cell r="C29">
            <v>0</v>
          </cell>
          <cell r="D29">
            <v>-30</v>
          </cell>
          <cell r="E29">
            <v>3</v>
          </cell>
          <cell r="F29">
            <v>84.990000000000009</v>
          </cell>
        </row>
        <row r="30">
          <cell r="B30" t="str">
            <v>UT</v>
          </cell>
          <cell r="C30">
            <v>1</v>
          </cell>
          <cell r="D30">
            <v>80</v>
          </cell>
          <cell r="E30">
            <v>0</v>
          </cell>
          <cell r="F30">
            <v>52</v>
          </cell>
        </row>
        <row r="31">
          <cell r="B31" t="str">
            <v>WA</v>
          </cell>
          <cell r="C31">
            <v>0</v>
          </cell>
          <cell r="D31">
            <v>0</v>
          </cell>
          <cell r="E31">
            <v>0</v>
          </cell>
          <cell r="F31">
            <v>0</v>
          </cell>
        </row>
        <row r="32">
          <cell r="B32" t="str">
            <v>WY</v>
          </cell>
          <cell r="C32">
            <v>4</v>
          </cell>
          <cell r="D32">
            <v>315.89999999999998</v>
          </cell>
          <cell r="E32">
            <v>4</v>
          </cell>
          <cell r="F32">
            <v>249.33</v>
          </cell>
        </row>
        <row r="33">
          <cell r="B33" t="str">
            <v>TOTAL</v>
          </cell>
          <cell r="C33">
            <v>5</v>
          </cell>
          <cell r="D33">
            <v>365.90000000000009</v>
          </cell>
          <cell r="E33">
            <v>7</v>
          </cell>
          <cell r="F33">
            <v>386.32000000000016</v>
          </cell>
        </row>
      </sheetData>
      <sheetData sheetId="4">
        <row r="4">
          <cell r="A4" t="str">
            <v>Oregon Schedule 37</v>
          </cell>
        </row>
        <row r="5">
          <cell r="B5" t="str">
            <v>Adams Solar Center LLC</v>
          </cell>
          <cell r="C5">
            <v>10</v>
          </cell>
          <cell r="D5">
            <v>0.2369421615403717</v>
          </cell>
          <cell r="E5">
            <v>20756.133350936561</v>
          </cell>
          <cell r="F5" t="str">
            <v>Tracking</v>
          </cell>
          <cell r="K5" t="str">
            <v>West Main</v>
          </cell>
          <cell r="L5" t="str">
            <v>Helio-Sage</v>
          </cell>
          <cell r="M5" t="str">
            <v>Oregon</v>
          </cell>
          <cell r="N5" t="str">
            <v>Adams Solar Center, LLC</v>
          </cell>
        </row>
        <row r="6">
          <cell r="B6" t="str">
            <v>Bear Creek Solar Center LLC</v>
          </cell>
          <cell r="C6">
            <v>10</v>
          </cell>
          <cell r="D6">
            <v>0.2297229595458456</v>
          </cell>
          <cell r="E6">
            <v>20123.731256216073</v>
          </cell>
          <cell r="F6" t="str">
            <v>Tracking</v>
          </cell>
          <cell r="K6" t="str">
            <v>Central Oregon</v>
          </cell>
          <cell r="L6" t="str">
            <v>Helio-Sage</v>
          </cell>
          <cell r="M6" t="str">
            <v>Oregon</v>
          </cell>
          <cell r="N6" t="str">
            <v>Bear Creek Solar Center, LLC</v>
          </cell>
        </row>
        <row r="7">
          <cell r="B7" t="str">
            <v>Beatty Solar</v>
          </cell>
          <cell r="C7">
            <v>5</v>
          </cell>
          <cell r="D7">
            <v>0.27922090159817353</v>
          </cell>
          <cell r="E7">
            <v>12229.87549</v>
          </cell>
          <cell r="F7" t="str">
            <v>Tracking</v>
          </cell>
          <cell r="K7" t="str">
            <v>West Main</v>
          </cell>
          <cell r="L7" t="str">
            <v>Obsidian</v>
          </cell>
          <cell r="M7" t="str">
            <v>Oregon</v>
          </cell>
          <cell r="N7" t="str">
            <v>Obsidian Renewables LLC - Beatty Solar</v>
          </cell>
        </row>
        <row r="8">
          <cell r="B8" t="str">
            <v>Black Cap II LLC</v>
          </cell>
          <cell r="C8">
            <v>8</v>
          </cell>
          <cell r="D8">
            <v>0.28085849988584477</v>
          </cell>
          <cell r="E8">
            <v>19682.563672</v>
          </cell>
          <cell r="F8" t="str">
            <v>Tracking</v>
          </cell>
          <cell r="K8" t="str">
            <v>West Main</v>
          </cell>
          <cell r="L8" t="str">
            <v>Obsidian</v>
          </cell>
          <cell r="M8" t="str">
            <v>Oregon</v>
          </cell>
          <cell r="N8" t="str">
            <v>Obsidian Renewables LLC - Black Cap Solar II</v>
          </cell>
        </row>
        <row r="9">
          <cell r="B9" t="str">
            <v>Bly Solar Center LLC</v>
          </cell>
          <cell r="C9">
            <v>8.5</v>
          </cell>
          <cell r="D9">
            <v>0.26372897686431046</v>
          </cell>
          <cell r="E9">
            <v>19637.259617316558</v>
          </cell>
          <cell r="F9" t="str">
            <v>Tracking</v>
          </cell>
          <cell r="K9" t="str">
            <v>West Main</v>
          </cell>
          <cell r="L9" t="str">
            <v>Helio-Sage</v>
          </cell>
          <cell r="M9" t="str">
            <v>Oregon</v>
          </cell>
          <cell r="N9" t="str">
            <v>Bly Solar Center, LLC</v>
          </cell>
        </row>
        <row r="10">
          <cell r="B10" t="str">
            <v>CC Merrill Solar</v>
          </cell>
          <cell r="C10">
            <v>10</v>
          </cell>
          <cell r="D10">
            <v>0.23448271253105019</v>
          </cell>
          <cell r="E10">
            <v>20540.685617719995</v>
          </cell>
          <cell r="F10" t="str">
            <v>Tracking</v>
          </cell>
          <cell r="K10" t="str">
            <v>West Main</v>
          </cell>
          <cell r="L10" t="str">
            <v>Cypress Creek - Merrill Solar</v>
          </cell>
          <cell r="M10" t="str">
            <v>Oregon</v>
          </cell>
          <cell r="N10" t="str">
            <v>Cypress Creek - Merrill Solar</v>
          </cell>
        </row>
        <row r="11">
          <cell r="B11" t="str">
            <v>Chiloquin Solar</v>
          </cell>
          <cell r="C11">
            <v>9.9</v>
          </cell>
          <cell r="D11">
            <v>0.24868673088187812</v>
          </cell>
          <cell r="E11">
            <v>21567.108048999999</v>
          </cell>
          <cell r="F11" t="str">
            <v>Fixed</v>
          </cell>
          <cell r="K11" t="str">
            <v>West Main</v>
          </cell>
          <cell r="L11" t="str">
            <v>Saturn Power</v>
          </cell>
          <cell r="M11" t="str">
            <v>Oregon</v>
          </cell>
          <cell r="N11" t="str">
            <v>Chiloquin Solar, LLC (Saturn Power Corporation)</v>
          </cell>
        </row>
        <row r="12">
          <cell r="B12" t="str">
            <v>Collier Solar</v>
          </cell>
          <cell r="C12">
            <v>9.9</v>
          </cell>
          <cell r="D12">
            <v>0.2870059870339986</v>
          </cell>
          <cell r="E12">
            <v>24890.307219536495</v>
          </cell>
          <cell r="F12" t="str">
            <v>Tracking</v>
          </cell>
          <cell r="K12" t="str">
            <v>West Main</v>
          </cell>
          <cell r="L12" t="str">
            <v>OSLH -  Collier Solar</v>
          </cell>
          <cell r="M12" t="str">
            <v>Oregon</v>
          </cell>
          <cell r="N12" t="str">
            <v>OSLH -  Collier Solar</v>
          </cell>
        </row>
        <row r="13">
          <cell r="B13" t="str">
            <v>Elbe Solar Center LLC</v>
          </cell>
          <cell r="C13">
            <v>10</v>
          </cell>
          <cell r="D13">
            <v>0.27582305936073059</v>
          </cell>
          <cell r="E13">
            <v>24162.100000000002</v>
          </cell>
          <cell r="F13" t="str">
            <v>Tracking</v>
          </cell>
          <cell r="K13" t="str">
            <v>West Main</v>
          </cell>
          <cell r="L13" t="str">
            <v>Helio-Sage</v>
          </cell>
          <cell r="M13" t="str">
            <v>Oregon</v>
          </cell>
          <cell r="N13" t="str">
            <v>Elbe Solar Center, LLC</v>
          </cell>
        </row>
        <row r="14">
          <cell r="B14" t="str">
            <v>Ewauna  Solar 2, LLC</v>
          </cell>
          <cell r="C14">
            <v>2.9</v>
          </cell>
          <cell r="D14">
            <v>0.28625105488190833</v>
          </cell>
          <cell r="E14">
            <v>7271.9217982199998</v>
          </cell>
          <cell r="F14" t="str">
            <v>Tracking</v>
          </cell>
          <cell r="K14" t="str">
            <v>West Main</v>
          </cell>
          <cell r="L14" t="str">
            <v>One Energy Renewables, LLC</v>
          </cell>
          <cell r="M14" t="str">
            <v>Oregon</v>
          </cell>
          <cell r="N14" t="str">
            <v>Ewanua Solar 2 LLC</v>
          </cell>
        </row>
        <row r="15">
          <cell r="B15" t="str">
            <v>Ivory Pine Solar</v>
          </cell>
          <cell r="C15">
            <v>10</v>
          </cell>
          <cell r="D15">
            <v>0.28085849988584477</v>
          </cell>
          <cell r="E15">
            <v>24603.204590000001</v>
          </cell>
          <cell r="F15" t="str">
            <v>Tracking</v>
          </cell>
          <cell r="K15" t="str">
            <v>West Main</v>
          </cell>
          <cell r="L15" t="str">
            <v>Obsidian</v>
          </cell>
          <cell r="M15" t="str">
            <v>Oregon</v>
          </cell>
          <cell r="N15" t="str">
            <v>Obsidian Renewables LLC - Ivory Pine Solar</v>
          </cell>
        </row>
        <row r="16">
          <cell r="B16" t="str">
            <v>Norwest Energy 2 LLC (Neff)</v>
          </cell>
          <cell r="C16">
            <v>10</v>
          </cell>
          <cell r="D16">
            <v>0.27911369798953406</v>
          </cell>
          <cell r="E16">
            <v>24450.359943883184</v>
          </cell>
          <cell r="F16" t="str">
            <v>Tracking</v>
          </cell>
          <cell r="K16" t="str">
            <v>Central Oregon</v>
          </cell>
          <cell r="L16" t="str">
            <v>Cypress Creek Renewables LLC</v>
          </cell>
          <cell r="M16" t="str">
            <v>Oregon</v>
          </cell>
          <cell r="N16" t="str">
            <v>Norwest Energy 2 LLC (Neff)</v>
          </cell>
        </row>
        <row r="17">
          <cell r="B17" t="str">
            <v>Norwest Energy 4 LLC (Bonanza)</v>
          </cell>
          <cell r="C17">
            <v>6</v>
          </cell>
          <cell r="D17">
            <v>0.23344824678337922</v>
          </cell>
          <cell r="E17">
            <v>12270.039850934412</v>
          </cell>
          <cell r="F17" t="str">
            <v>Tracking</v>
          </cell>
          <cell r="K17" t="str">
            <v>West Main</v>
          </cell>
          <cell r="L17" t="str">
            <v>Cypress Creek Renewables LLC</v>
          </cell>
          <cell r="M17" t="str">
            <v>Oregon</v>
          </cell>
          <cell r="N17" t="str">
            <v>Norwest Energy 4 LLC (Bonanza)</v>
          </cell>
        </row>
        <row r="18">
          <cell r="B18" t="str">
            <v>Norwest Energy 7 LLC (Eagle Point)</v>
          </cell>
          <cell r="C18">
            <v>9.9</v>
          </cell>
          <cell r="D18">
            <v>0.26809647476076331</v>
          </cell>
          <cell r="E18">
            <v>23250.39867715244</v>
          </cell>
          <cell r="F18" t="str">
            <v>Tracking</v>
          </cell>
          <cell r="K18" t="str">
            <v>West Main</v>
          </cell>
          <cell r="L18" t="str">
            <v>Cypress Creek Renewables LLC</v>
          </cell>
          <cell r="M18" t="str">
            <v>Oregon</v>
          </cell>
          <cell r="N18" t="str">
            <v>Norwest Energy 7 LLC (Eagle Point)</v>
          </cell>
        </row>
        <row r="19">
          <cell r="B19" t="str">
            <v>OR Solar 2 (Agate Bay Solar)</v>
          </cell>
          <cell r="C19">
            <v>10</v>
          </cell>
          <cell r="D19">
            <v>0.24950342465753425</v>
          </cell>
          <cell r="E19">
            <v>21856.5</v>
          </cell>
          <cell r="F19" t="str">
            <v>Tracking</v>
          </cell>
          <cell r="K19" t="str">
            <v>West Main</v>
          </cell>
          <cell r="L19" t="str">
            <v>OR Solar 2 (Agate Bay Solar)</v>
          </cell>
          <cell r="M19" t="str">
            <v>Oregon</v>
          </cell>
          <cell r="N19" t="str">
            <v>OR Solar 2 (Agate Bay Solar)</v>
          </cell>
        </row>
        <row r="20">
          <cell r="B20" t="str">
            <v>OR Solar 3 (Turkey Hill Solar)</v>
          </cell>
          <cell r="C20">
            <v>10</v>
          </cell>
          <cell r="D20">
            <v>0.27890753424657538</v>
          </cell>
          <cell r="E20">
            <v>24432.300000000003</v>
          </cell>
          <cell r="F20" t="str">
            <v>Tracking</v>
          </cell>
          <cell r="K20" t="str">
            <v>West Main</v>
          </cell>
          <cell r="L20" t="str">
            <v>OR Solar 3 (Turkey Hill Solar)</v>
          </cell>
          <cell r="M20" t="str">
            <v>Oregon</v>
          </cell>
          <cell r="N20" t="str">
            <v>OR Solar 3 (Turkey Hill Solar)</v>
          </cell>
        </row>
        <row r="21">
          <cell r="B21" t="str">
            <v>OR Solar 5 (Merrill)</v>
          </cell>
          <cell r="C21">
            <v>8</v>
          </cell>
          <cell r="D21">
            <v>0.27807363013698633</v>
          </cell>
          <cell r="E21">
            <v>19487.400000000001</v>
          </cell>
          <cell r="F21" t="str">
            <v>Tracking</v>
          </cell>
          <cell r="K21" t="str">
            <v>West Main</v>
          </cell>
          <cell r="L21" t="str">
            <v>OR Solar 5 (Merrill)</v>
          </cell>
          <cell r="M21" t="str">
            <v>Oregon</v>
          </cell>
          <cell r="N21" t="str">
            <v>OR Solar 5 (Merrill)</v>
          </cell>
        </row>
        <row r="22">
          <cell r="B22" t="str">
            <v>OR Solar 6 (Lakeview)</v>
          </cell>
          <cell r="C22">
            <v>10</v>
          </cell>
          <cell r="D22">
            <v>0.27919520547945209</v>
          </cell>
          <cell r="E22">
            <v>24457.500000000004</v>
          </cell>
          <cell r="F22" t="str">
            <v>Tracking</v>
          </cell>
          <cell r="K22" t="str">
            <v>West Main</v>
          </cell>
          <cell r="L22" t="str">
            <v>OR Solar 6 (Lakeview)</v>
          </cell>
          <cell r="M22" t="str">
            <v>Oregon</v>
          </cell>
          <cell r="N22" t="str">
            <v>OR Solar 6 (Lakeview)</v>
          </cell>
        </row>
        <row r="23">
          <cell r="B23" t="str">
            <v>OR Solar 7 (Jacksonville)</v>
          </cell>
          <cell r="C23">
            <v>10</v>
          </cell>
          <cell r="D23">
            <v>0.24807534246575341</v>
          </cell>
          <cell r="E23">
            <v>21731.399999999998</v>
          </cell>
          <cell r="F23" t="str">
            <v>Tracking</v>
          </cell>
          <cell r="K23" t="str">
            <v>West Main</v>
          </cell>
          <cell r="L23" t="str">
            <v>OR Solar 7 (Jacksonville)</v>
          </cell>
          <cell r="M23" t="str">
            <v>Oregon</v>
          </cell>
          <cell r="N23" t="str">
            <v>OR Solar 7 (Jacksonville)</v>
          </cell>
        </row>
        <row r="24">
          <cell r="B24" t="str">
            <v>OR Solar 8 (Dairy)</v>
          </cell>
          <cell r="C24">
            <v>10</v>
          </cell>
          <cell r="D24">
            <v>0.2789041095890411</v>
          </cell>
          <cell r="E24">
            <v>24432</v>
          </cell>
          <cell r="F24" t="str">
            <v>Tracking</v>
          </cell>
          <cell r="K24" t="str">
            <v>West Main</v>
          </cell>
          <cell r="L24" t="str">
            <v>OR Solar 8 (Dairy)</v>
          </cell>
          <cell r="M24" t="str">
            <v>Oregon</v>
          </cell>
          <cell r="N24" t="str">
            <v>OR Solar 8 (Dairy)</v>
          </cell>
        </row>
        <row r="25">
          <cell r="B25" t="str">
            <v>Pendleton Solar</v>
          </cell>
          <cell r="C25">
            <v>6</v>
          </cell>
          <cell r="D25">
            <v>0.22399447395936531</v>
          </cell>
          <cell r="E25">
            <v>11773.149551304241</v>
          </cell>
          <cell r="F25" t="str">
            <v>Fixed</v>
          </cell>
          <cell r="K25" t="str">
            <v>BPA NITS</v>
          </cell>
          <cell r="L25" t="str">
            <v>Norwest Energy 9 LLC (Pendleton)</v>
          </cell>
          <cell r="M25" t="str">
            <v>Oregon</v>
          </cell>
          <cell r="N25" t="str">
            <v>Norwest Energy 9 LLC (Pendleton)</v>
          </cell>
        </row>
        <row r="26">
          <cell r="B26" t="str">
            <v>Sprague River Solar</v>
          </cell>
          <cell r="C26">
            <v>7</v>
          </cell>
          <cell r="D26">
            <v>0.28662656327462488</v>
          </cell>
          <cell r="E26">
            <v>17575.940859999999</v>
          </cell>
          <cell r="F26" t="str">
            <v>Tracking</v>
          </cell>
          <cell r="K26" t="str">
            <v>West Main</v>
          </cell>
          <cell r="L26" t="str">
            <v>Obsidian</v>
          </cell>
          <cell r="M26" t="str">
            <v>Oregon</v>
          </cell>
          <cell r="N26" t="str">
            <v>Obsidian Renewables LLC - Sprague River Solar</v>
          </cell>
        </row>
        <row r="27">
          <cell r="B27" t="str">
            <v>Tumbleweed Solar</v>
          </cell>
          <cell r="C27">
            <v>9.9</v>
          </cell>
          <cell r="D27">
            <v>0.22875296397767628</v>
          </cell>
          <cell r="E27">
            <v>19838.372047999997</v>
          </cell>
          <cell r="F27" t="str">
            <v>Fixed</v>
          </cell>
          <cell r="K27" t="str">
            <v>Central Oregon</v>
          </cell>
          <cell r="L27" t="str">
            <v>Saturn Power</v>
          </cell>
          <cell r="M27" t="str">
            <v>Oregon</v>
          </cell>
          <cell r="N27" t="str">
            <v>Tumbleweed Solar, LLC (Saturn Power Corporation)</v>
          </cell>
        </row>
        <row r="28">
          <cell r="B28" t="str">
            <v>Woodline Solar, LLC</v>
          </cell>
          <cell r="C28">
            <v>8</v>
          </cell>
          <cell r="D28">
            <v>0.30096446917808217</v>
          </cell>
          <cell r="E28">
            <v>21091.59</v>
          </cell>
          <cell r="F28" t="str">
            <v>Tracking</v>
          </cell>
          <cell r="K28" t="str">
            <v>West Main</v>
          </cell>
          <cell r="L28" t="str">
            <v>One Energy Renewables, LLC</v>
          </cell>
          <cell r="M28" t="str">
            <v>Oregon</v>
          </cell>
          <cell r="N28" t="str">
            <v>Woodline Solar LLC</v>
          </cell>
        </row>
        <row r="30">
          <cell r="A30" t="str">
            <v>Utah Schedule 37</v>
          </cell>
        </row>
        <row r="31">
          <cell r="B31" t="str">
            <v>Beryl Solar</v>
          </cell>
          <cell r="C31">
            <v>3</v>
          </cell>
          <cell r="D31">
            <v>0.19013991628614915</v>
          </cell>
          <cell r="E31">
            <v>4996.8769999999995</v>
          </cell>
          <cell r="F31" t="str">
            <v>Fixed</v>
          </cell>
          <cell r="K31" t="str">
            <v>Utah South</v>
          </cell>
          <cell r="L31" t="str">
            <v>FirstWind</v>
          </cell>
          <cell r="M31" t="str">
            <v>Utah</v>
          </cell>
          <cell r="N31" t="str">
            <v>Beryl Solar, LLC</v>
          </cell>
        </row>
        <row r="32">
          <cell r="B32" t="str">
            <v>Buckhorn</v>
          </cell>
          <cell r="C32">
            <v>3</v>
          </cell>
          <cell r="D32">
            <v>0.18501230913905301</v>
          </cell>
          <cell r="E32">
            <v>4862.1234841743126</v>
          </cell>
          <cell r="F32" t="str">
            <v>Fixed</v>
          </cell>
          <cell r="K32" t="str">
            <v>Utah South</v>
          </cell>
          <cell r="L32" t="str">
            <v>FirstWind</v>
          </cell>
          <cell r="M32" t="str">
            <v>Utah</v>
          </cell>
          <cell r="N32" t="str">
            <v>Buckhorn Solar, LLC</v>
          </cell>
        </row>
        <row r="33">
          <cell r="B33" t="str">
            <v>Cedar Valley</v>
          </cell>
          <cell r="C33">
            <v>3</v>
          </cell>
          <cell r="D33">
            <v>0.18432626679139091</v>
          </cell>
          <cell r="E33">
            <v>4844.0942912777537</v>
          </cell>
          <cell r="F33" t="str">
            <v>Fixed</v>
          </cell>
          <cell r="K33" t="str">
            <v>Utah South</v>
          </cell>
          <cell r="L33" t="str">
            <v>FirstWind</v>
          </cell>
          <cell r="M33" t="str">
            <v>Utah</v>
          </cell>
          <cell r="N33" t="str">
            <v>Cedar Valley Solar, LLC</v>
          </cell>
        </row>
        <row r="34">
          <cell r="B34" t="str">
            <v>Fiddler's Canyon 1</v>
          </cell>
          <cell r="C34">
            <v>3</v>
          </cell>
          <cell r="D34">
            <v>0.3147332325799117</v>
          </cell>
          <cell r="E34">
            <v>8271.1893522000792</v>
          </cell>
          <cell r="F34" t="str">
            <v>Tracking</v>
          </cell>
          <cell r="K34" t="str">
            <v>Utah South</v>
          </cell>
          <cell r="L34" t="str">
            <v>SunEdison</v>
          </cell>
          <cell r="M34" t="str">
            <v>Utah</v>
          </cell>
          <cell r="N34" t="str">
            <v>SunEdison Solar XVII Project 1 LLC (REUT Origination - Fiddler's Canyon Solar 1)</v>
          </cell>
        </row>
        <row r="35">
          <cell r="B35" t="str">
            <v>Fiddler's Canyon 2</v>
          </cell>
          <cell r="C35">
            <v>3</v>
          </cell>
          <cell r="D35">
            <v>0.3147332325799117</v>
          </cell>
          <cell r="E35">
            <v>8271.1893522000792</v>
          </cell>
          <cell r="F35" t="str">
            <v>Tracking</v>
          </cell>
          <cell r="K35" t="str">
            <v>Utah South</v>
          </cell>
          <cell r="L35" t="str">
            <v>SunEdison</v>
          </cell>
          <cell r="M35" t="str">
            <v>Utah</v>
          </cell>
          <cell r="N35" t="str">
            <v>SunEdison Solar XVII Project 2 LLC (REUT Origination - Fiddler's Canyon Solar 2)</v>
          </cell>
        </row>
        <row r="36">
          <cell r="B36" t="str">
            <v>Fiddler's Canyon 3</v>
          </cell>
          <cell r="C36">
            <v>3</v>
          </cell>
          <cell r="D36">
            <v>0.31744179789954335</v>
          </cell>
          <cell r="E36">
            <v>8342.3704487999985</v>
          </cell>
          <cell r="F36" t="str">
            <v>Tracking</v>
          </cell>
          <cell r="K36" t="str">
            <v>Utah South</v>
          </cell>
          <cell r="L36" t="str">
            <v>SunEdison</v>
          </cell>
          <cell r="M36" t="str">
            <v>Utah</v>
          </cell>
          <cell r="N36" t="str">
            <v>REUT Origination - Fiddler's Canyon Solar 3</v>
          </cell>
        </row>
        <row r="37">
          <cell r="B37" t="str">
            <v>Granite Peak</v>
          </cell>
          <cell r="C37">
            <v>3</v>
          </cell>
          <cell r="D37">
            <v>0.18321874720537248</v>
          </cell>
          <cell r="E37">
            <v>4814.9886765571891</v>
          </cell>
          <cell r="F37" t="str">
            <v>Fixed</v>
          </cell>
          <cell r="K37" t="str">
            <v>Utah South</v>
          </cell>
          <cell r="L37" t="str">
            <v>FirstWind</v>
          </cell>
          <cell r="M37" t="str">
            <v>Utah</v>
          </cell>
          <cell r="N37" t="str">
            <v>Granite Peak Solar, LLC</v>
          </cell>
        </row>
        <row r="38">
          <cell r="B38" t="str">
            <v>Greenville</v>
          </cell>
          <cell r="C38">
            <v>2.2000000000000002</v>
          </cell>
          <cell r="D38">
            <v>0.18744509189730738</v>
          </cell>
          <cell r="E38">
            <v>3612.4418110449078</v>
          </cell>
          <cell r="F38" t="str">
            <v>Fixed</v>
          </cell>
          <cell r="K38" t="str">
            <v>Utah South</v>
          </cell>
          <cell r="L38" t="str">
            <v>FirstWind</v>
          </cell>
          <cell r="M38" t="str">
            <v>Utah</v>
          </cell>
          <cell r="N38" t="str">
            <v>Greenville Solar, LLC</v>
          </cell>
        </row>
        <row r="39">
          <cell r="B39" t="str">
            <v>Laho #1</v>
          </cell>
          <cell r="C39">
            <v>3</v>
          </cell>
          <cell r="D39">
            <v>0.18321874720537248</v>
          </cell>
          <cell r="E39">
            <v>4814.9886765571891</v>
          </cell>
          <cell r="F39" t="str">
            <v>Fixed</v>
          </cell>
          <cell r="K39" t="str">
            <v>Utah South</v>
          </cell>
          <cell r="L39" t="str">
            <v>FirstWind</v>
          </cell>
          <cell r="M39" t="str">
            <v>Utah</v>
          </cell>
          <cell r="N39" t="str">
            <v>Laho Solar, LLC</v>
          </cell>
        </row>
        <row r="40">
          <cell r="B40" t="str">
            <v>Milford 2</v>
          </cell>
          <cell r="C40">
            <v>2.97</v>
          </cell>
          <cell r="D40">
            <v>0.30939584480593968</v>
          </cell>
          <cell r="E40">
            <v>8049.6135734850941</v>
          </cell>
          <cell r="F40" t="str">
            <v>Tracking</v>
          </cell>
          <cell r="K40" t="str">
            <v>Utah South</v>
          </cell>
          <cell r="L40" t="str">
            <v>SunEdison</v>
          </cell>
          <cell r="M40" t="str">
            <v>Utah</v>
          </cell>
          <cell r="N40" t="str">
            <v>REUT Origination - Milford Solar 2</v>
          </cell>
        </row>
        <row r="41">
          <cell r="B41" t="str">
            <v>Milford Flat</v>
          </cell>
          <cell r="C41">
            <v>3</v>
          </cell>
          <cell r="D41">
            <v>0.18321874720537248</v>
          </cell>
          <cell r="E41">
            <v>4814.9886765571891</v>
          </cell>
          <cell r="F41" t="str">
            <v>Fixed</v>
          </cell>
          <cell r="K41" t="str">
            <v>Utah South</v>
          </cell>
          <cell r="L41" t="str">
            <v>FirstWind</v>
          </cell>
          <cell r="M41" t="str">
            <v>Utah</v>
          </cell>
          <cell r="N41" t="str">
            <v>Milford Flat Solar, LLC</v>
          </cell>
        </row>
        <row r="42">
          <cell r="B42" t="str">
            <v>Quichapa 1</v>
          </cell>
          <cell r="C42">
            <v>3</v>
          </cell>
          <cell r="D42">
            <v>0.30766835254947156</v>
          </cell>
          <cell r="E42">
            <v>8085.5243050001127</v>
          </cell>
          <cell r="F42" t="str">
            <v>Tracking</v>
          </cell>
          <cell r="K42" t="str">
            <v>Utah South</v>
          </cell>
          <cell r="L42" t="str">
            <v>SunEdison</v>
          </cell>
          <cell r="M42" t="str">
            <v>Utah</v>
          </cell>
          <cell r="N42" t="str">
            <v>REUT Origination - Quichapa Solar 1</v>
          </cell>
        </row>
        <row r="43">
          <cell r="B43" t="str">
            <v>Quichapa 2</v>
          </cell>
          <cell r="C43">
            <v>3</v>
          </cell>
          <cell r="D43">
            <v>0.30766835254947156</v>
          </cell>
          <cell r="E43">
            <v>8085.5243050001127</v>
          </cell>
          <cell r="F43" t="str">
            <v>Tracking</v>
          </cell>
          <cell r="K43" t="str">
            <v>Utah South</v>
          </cell>
          <cell r="L43" t="str">
            <v>SunEdison</v>
          </cell>
          <cell r="M43" t="str">
            <v>Utah</v>
          </cell>
          <cell r="N43" t="str">
            <v>REUT Origination - Quichapa Solar 2</v>
          </cell>
        </row>
        <row r="44">
          <cell r="B44" t="str">
            <v>Quichapa 3</v>
          </cell>
          <cell r="C44">
            <v>3</v>
          </cell>
          <cell r="D44">
            <v>0.30766835254947156</v>
          </cell>
          <cell r="E44">
            <v>8085.5243050001127</v>
          </cell>
          <cell r="F44" t="str">
            <v>Tracking</v>
          </cell>
          <cell r="K44" t="str">
            <v>Utah South</v>
          </cell>
          <cell r="L44" t="str">
            <v>SunEdison</v>
          </cell>
          <cell r="M44" t="str">
            <v>Utah</v>
          </cell>
          <cell r="N44" t="str">
            <v>REUT Origination - Quichapa Solar 3</v>
          </cell>
        </row>
        <row r="45">
          <cell r="B45" t="str">
            <v>South Milford</v>
          </cell>
          <cell r="C45">
            <v>3</v>
          </cell>
          <cell r="D45">
            <v>0.30939584480593968</v>
          </cell>
          <cell r="E45">
            <v>8130.9228015000945</v>
          </cell>
          <cell r="F45" t="str">
            <v>Tracking</v>
          </cell>
          <cell r="K45" t="str">
            <v>Utah South</v>
          </cell>
          <cell r="L45" t="str">
            <v>SunEdison</v>
          </cell>
          <cell r="M45" t="str">
            <v>Utah</v>
          </cell>
          <cell r="N45" t="str">
            <v>SunEdison DB 18, LLC - South Milford Solar</v>
          </cell>
        </row>
        <row r="47">
          <cell r="A47" t="str">
            <v>Utah Large QFs</v>
          </cell>
        </row>
        <row r="48">
          <cell r="B48" t="str">
            <v>Enterprise Solar I QF</v>
          </cell>
          <cell r="C48">
            <v>80</v>
          </cell>
          <cell r="D48">
            <v>0.30718179223744291</v>
          </cell>
          <cell r="E48">
            <v>215273</v>
          </cell>
          <cell r="F48" t="str">
            <v>Tracking</v>
          </cell>
          <cell r="K48" t="str">
            <v>Utah South</v>
          </cell>
          <cell r="L48" t="str">
            <v>First Wind</v>
          </cell>
          <cell r="M48" t="str">
            <v>Utah</v>
          </cell>
          <cell r="N48" t="str">
            <v>Enterprise Solar LLC</v>
          </cell>
        </row>
        <row r="49">
          <cell r="B49" t="str">
            <v>Escalante Solar I QF</v>
          </cell>
          <cell r="C49">
            <v>80</v>
          </cell>
          <cell r="D49">
            <v>0.29626284246575341</v>
          </cell>
          <cell r="E49">
            <v>207621</v>
          </cell>
          <cell r="F49" t="str">
            <v>Tracking</v>
          </cell>
          <cell r="K49" t="str">
            <v>Utah South</v>
          </cell>
          <cell r="L49" t="str">
            <v>First Wind</v>
          </cell>
          <cell r="M49" t="str">
            <v>Utah</v>
          </cell>
          <cell r="N49" t="str">
            <v>Escalante Solar I LLC</v>
          </cell>
        </row>
        <row r="50">
          <cell r="B50" t="str">
            <v>Escalante Solar II QF</v>
          </cell>
          <cell r="C50">
            <v>80</v>
          </cell>
          <cell r="D50">
            <v>0.29779823059360733</v>
          </cell>
          <cell r="E50">
            <v>208697</v>
          </cell>
          <cell r="F50" t="str">
            <v>Tracking</v>
          </cell>
          <cell r="K50" t="str">
            <v>Utah South</v>
          </cell>
          <cell r="L50" t="str">
            <v>First Wind</v>
          </cell>
          <cell r="M50" t="str">
            <v>Utah</v>
          </cell>
          <cell r="N50" t="str">
            <v>Escalante Solar II LLC</v>
          </cell>
        </row>
        <row r="51">
          <cell r="B51" t="str">
            <v>Escalante Solar III QF</v>
          </cell>
          <cell r="C51">
            <v>80</v>
          </cell>
          <cell r="D51">
            <v>0.295662100456621</v>
          </cell>
          <cell r="E51">
            <v>207200</v>
          </cell>
          <cell r="F51" t="str">
            <v>Tracking</v>
          </cell>
          <cell r="K51" t="str">
            <v>Utah South</v>
          </cell>
          <cell r="L51" t="str">
            <v>First Wind</v>
          </cell>
          <cell r="M51" t="str">
            <v>Utah</v>
          </cell>
          <cell r="N51" t="str">
            <v>Escalante Solar III LLC</v>
          </cell>
        </row>
        <row r="52">
          <cell r="B52" t="str">
            <v>Granite Mountain East Solar QF</v>
          </cell>
          <cell r="C52">
            <v>80</v>
          </cell>
          <cell r="D52">
            <v>0.31351455479452051</v>
          </cell>
          <cell r="E52">
            <v>219711</v>
          </cell>
          <cell r="F52" t="str">
            <v>Tracking</v>
          </cell>
          <cell r="K52" t="str">
            <v>Utah South</v>
          </cell>
          <cell r="L52" t="str">
            <v>SunEdison</v>
          </cell>
          <cell r="M52" t="str">
            <v>Utah</v>
          </cell>
          <cell r="N52" t="str">
            <v>Granite Mountain - East</v>
          </cell>
        </row>
        <row r="53">
          <cell r="B53" t="str">
            <v>Granite Mountain West Solar QF</v>
          </cell>
          <cell r="C53">
            <v>50.4</v>
          </cell>
          <cell r="D53">
            <v>0.31164383561643838</v>
          </cell>
          <cell r="E53">
            <v>137592</v>
          </cell>
          <cell r="F53" t="str">
            <v>Tracking</v>
          </cell>
          <cell r="K53" t="str">
            <v>Utah South</v>
          </cell>
          <cell r="L53" t="str">
            <v>SunEdison</v>
          </cell>
          <cell r="M53" t="str">
            <v>Utah</v>
          </cell>
          <cell r="N53" t="str">
            <v>Granite Mountain - West</v>
          </cell>
        </row>
        <row r="54">
          <cell r="B54" t="str">
            <v>Iron Springs Solar QF</v>
          </cell>
          <cell r="C54">
            <v>80</v>
          </cell>
          <cell r="D54">
            <v>0.31421375570776255</v>
          </cell>
          <cell r="E54">
            <v>220201</v>
          </cell>
          <cell r="F54" t="str">
            <v>Tracking</v>
          </cell>
          <cell r="K54" t="str">
            <v>Utah South</v>
          </cell>
          <cell r="L54" t="str">
            <v>SunEdison</v>
          </cell>
          <cell r="M54" t="str">
            <v>Utah</v>
          </cell>
          <cell r="N54" t="str">
            <v>Iron Springs</v>
          </cell>
        </row>
        <row r="55">
          <cell r="B55" t="str">
            <v>Pavant II Solar QF</v>
          </cell>
          <cell r="C55">
            <v>50</v>
          </cell>
          <cell r="D55">
            <v>0.29636757990867579</v>
          </cell>
          <cell r="E55">
            <v>129809</v>
          </cell>
          <cell r="F55" t="str">
            <v>Tracking</v>
          </cell>
          <cell r="K55" t="str">
            <v>Utah South</v>
          </cell>
          <cell r="L55" t="str">
            <v>juwi solar Inc</v>
          </cell>
          <cell r="M55" t="str">
            <v>Utah</v>
          </cell>
          <cell r="N55" t="str">
            <v>Pavant Solar II LLC</v>
          </cell>
        </row>
        <row r="56">
          <cell r="B56" t="str">
            <v>Three Peaks Solar QF</v>
          </cell>
          <cell r="C56">
            <v>80</v>
          </cell>
          <cell r="D56">
            <v>0.29348316210045666</v>
          </cell>
          <cell r="E56">
            <v>205673</v>
          </cell>
          <cell r="F56" t="str">
            <v>Tracking</v>
          </cell>
          <cell r="K56" t="str">
            <v>Utah South</v>
          </cell>
          <cell r="L56" t="str">
            <v>Scatec Solar</v>
          </cell>
          <cell r="M56" t="str">
            <v>Utah</v>
          </cell>
          <cell r="N56" t="str">
            <v>Three Peaks Power LLC</v>
          </cell>
        </row>
        <row r="57">
          <cell r="B57" t="str">
            <v>Utah Pavant Solar QF</v>
          </cell>
          <cell r="C57">
            <v>50</v>
          </cell>
          <cell r="D57">
            <v>0.28687671232876716</v>
          </cell>
          <cell r="E57">
            <v>125652</v>
          </cell>
          <cell r="F57" t="str">
            <v>Tracking</v>
          </cell>
          <cell r="K57" t="str">
            <v>Utah South</v>
          </cell>
          <cell r="L57" t="str">
            <v>juwi solar Inc</v>
          </cell>
          <cell r="M57" t="str">
            <v>Utah</v>
          </cell>
          <cell r="N57" t="str">
            <v>Pavant Solar LLC</v>
          </cell>
        </row>
        <row r="58">
          <cell r="B58" t="str">
            <v>Utah Red Hills Solar QF</v>
          </cell>
          <cell r="C58">
            <v>80</v>
          </cell>
          <cell r="D58">
            <v>0.29388984018264841</v>
          </cell>
          <cell r="E58">
            <v>205958</v>
          </cell>
          <cell r="F58" t="str">
            <v>Tracking</v>
          </cell>
          <cell r="K58" t="str">
            <v>Utah South</v>
          </cell>
          <cell r="L58" t="str">
            <v>Scatec Solar</v>
          </cell>
          <cell r="M58" t="str">
            <v>Utah</v>
          </cell>
          <cell r="N58" t="str">
            <v>Utah Red Hills Renewable Park</v>
          </cell>
        </row>
        <row r="60">
          <cell r="A60" t="str">
            <v>Other (Non-QF)</v>
          </cell>
        </row>
        <row r="61">
          <cell r="B61" t="str">
            <v>Old Mill Solar</v>
          </cell>
          <cell r="C61">
            <v>5</v>
          </cell>
          <cell r="D61">
            <v>0.27504566210045661</v>
          </cell>
          <cell r="E61">
            <v>12047</v>
          </cell>
          <cell r="F61" t="str">
            <v>Tracking</v>
          </cell>
          <cell r="K61" t="str">
            <v>West Main</v>
          </cell>
          <cell r="M61" t="str">
            <v>Oregon</v>
          </cell>
        </row>
        <row r="62">
          <cell r="B62" t="str">
            <v>eBay - Solar</v>
          </cell>
          <cell r="N62" t="str">
            <v>eBay - Solar</v>
          </cell>
        </row>
        <row r="63">
          <cell r="B63" t="str">
            <v>Black Cap</v>
          </cell>
        </row>
        <row r="64">
          <cell r="B64" t="str">
            <v>Pavant III</v>
          </cell>
        </row>
        <row r="65">
          <cell r="A65" t="str">
            <v>Removed</v>
          </cell>
        </row>
        <row r="66">
          <cell r="B66" t="str">
            <v>Sigurd Solar QF</v>
          </cell>
          <cell r="C66">
            <v>80</v>
          </cell>
          <cell r="D66">
            <v>0.30583190639269409</v>
          </cell>
          <cell r="E66">
            <v>214327</v>
          </cell>
          <cell r="F66" t="str">
            <v>Tracking</v>
          </cell>
          <cell r="K66" t="str">
            <v>Utah South</v>
          </cell>
          <cell r="L66" t="str">
            <v>Community Energy Solar</v>
          </cell>
          <cell r="M66" t="str">
            <v>Utah</v>
          </cell>
          <cell r="N66" t="str">
            <v>Sigurd Solar</v>
          </cell>
        </row>
        <row r="67">
          <cell r="B67" t="str">
            <v>Norwest Energy 5 LLC (Arlington)</v>
          </cell>
          <cell r="C67">
            <v>2.99</v>
          </cell>
          <cell r="D67">
            <v>0.27777989444968443</v>
          </cell>
          <cell r="E67">
            <v>7275.7221073839146</v>
          </cell>
          <cell r="F67" t="str">
            <v>Tracking</v>
          </cell>
          <cell r="K67" t="str">
            <v>BPA NITS</v>
          </cell>
          <cell r="L67" t="str">
            <v>Cypress Creek Renewables LLC</v>
          </cell>
          <cell r="M67" t="str">
            <v>Oregon</v>
          </cell>
          <cell r="N67" t="str">
            <v>Norwest Energy 5 LLC (Arlington)</v>
          </cell>
        </row>
        <row r="68">
          <cell r="B68" t="str">
            <v>OR Solar 1 (Sprague River Solar)</v>
          </cell>
          <cell r="C68">
            <v>10</v>
          </cell>
          <cell r="D68">
            <v>0.27582305936073059</v>
          </cell>
          <cell r="E68">
            <v>24162.100000000002</v>
          </cell>
          <cell r="F68" t="str">
            <v>Tracking</v>
          </cell>
          <cell r="K68" t="str">
            <v>West Main</v>
          </cell>
          <cell r="L68" t="str">
            <v>OR Solar 1 (Sprague River Solar)</v>
          </cell>
          <cell r="M68" t="str">
            <v>Oregon</v>
          </cell>
          <cell r="N68" t="str">
            <v>OR Solar 1 (Sprague River Solar)</v>
          </cell>
        </row>
        <row r="69">
          <cell r="B69" t="str">
            <v>OR Solar 4 (Bly Solar)</v>
          </cell>
          <cell r="C69">
            <v>10</v>
          </cell>
          <cell r="D69">
            <v>0.27689840182648401</v>
          </cell>
          <cell r="E69">
            <v>24256.3</v>
          </cell>
          <cell r="F69" t="str">
            <v>Tracking</v>
          </cell>
          <cell r="K69" t="str">
            <v>West Main</v>
          </cell>
          <cell r="L69" t="str">
            <v>OR Solar 4 (Bly Solar)</v>
          </cell>
          <cell r="M69" t="str">
            <v>Oregon</v>
          </cell>
          <cell r="N69" t="str">
            <v>OR Solar 4 (Bly Solar)</v>
          </cell>
        </row>
      </sheetData>
      <sheetData sheetId="5">
        <row r="4">
          <cell r="A4" t="str">
            <v>Combine Hills</v>
          </cell>
          <cell r="B4" t="str">
            <v>Walla Walla</v>
          </cell>
          <cell r="C4">
            <v>45.94</v>
          </cell>
          <cell r="D4">
            <v>-118.58</v>
          </cell>
          <cell r="E4" t="str">
            <v>Combine Hills</v>
          </cell>
          <cell r="F4">
            <v>45.94083333333333</v>
          </cell>
        </row>
        <row r="5">
          <cell r="A5" t="str">
            <v>Dunlap I Wind</v>
          </cell>
          <cell r="B5" t="str">
            <v>Wyo NE</v>
          </cell>
          <cell r="C5">
            <v>42.01</v>
          </cell>
          <cell r="D5">
            <v>-106.1</v>
          </cell>
          <cell r="E5" t="str">
            <v>Dunlap I</v>
          </cell>
          <cell r="F5">
            <v>42.059444444444445</v>
          </cell>
        </row>
        <row r="6">
          <cell r="A6" t="str">
            <v>EWEB FC I Generation</v>
          </cell>
          <cell r="B6" t="str">
            <v>Wyo NE</v>
          </cell>
          <cell r="C6">
            <v>41.65</v>
          </cell>
          <cell r="D6">
            <v>-106.19</v>
          </cell>
          <cell r="E6" t="str">
            <v>Foote Creek I</v>
          </cell>
          <cell r="F6">
            <v>41.652500000000003</v>
          </cell>
        </row>
        <row r="7">
          <cell r="A7" t="str">
            <v>Five Pine Wind QF</v>
          </cell>
          <cell r="B7" t="str">
            <v>Goshen</v>
          </cell>
          <cell r="C7">
            <v>43.297350000000002</v>
          </cell>
          <cell r="D7">
            <v>-111.97911666666667</v>
          </cell>
        </row>
        <row r="8">
          <cell r="A8" t="str">
            <v>Foote Creek I Generation</v>
          </cell>
          <cell r="B8" t="str">
            <v>Wyo NE</v>
          </cell>
          <cell r="C8">
            <v>41.65</v>
          </cell>
          <cell r="D8">
            <v>-106.19</v>
          </cell>
        </row>
        <row r="9">
          <cell r="A9" t="str">
            <v>Foote Creek III Wind QF</v>
          </cell>
          <cell r="B9" t="str">
            <v>Wyo NE</v>
          </cell>
          <cell r="C9">
            <v>41.65</v>
          </cell>
          <cell r="D9">
            <v>-106.19</v>
          </cell>
        </row>
        <row r="10">
          <cell r="A10" t="str">
            <v>Glenrock III Wind</v>
          </cell>
          <cell r="B10" t="str">
            <v>Wyo NE</v>
          </cell>
          <cell r="C10">
            <v>43.06</v>
          </cell>
          <cell r="D10">
            <v>-105.83</v>
          </cell>
          <cell r="E10" t="str">
            <v>Glenrock</v>
          </cell>
          <cell r="F10">
            <v>43.062777777777775</v>
          </cell>
        </row>
        <row r="11">
          <cell r="A11" t="str">
            <v>Glenrock Wind</v>
          </cell>
          <cell r="B11" t="str">
            <v>Wyo NE</v>
          </cell>
          <cell r="C11">
            <v>43.06</v>
          </cell>
          <cell r="D11">
            <v>-105.83</v>
          </cell>
          <cell r="E11" t="str">
            <v>Glenrock III</v>
          </cell>
          <cell r="F11">
            <v>43.062777777777775</v>
          </cell>
        </row>
        <row r="12">
          <cell r="A12" t="str">
            <v>Goodnoe Wind</v>
          </cell>
          <cell r="B12" t="str">
            <v>Yakima</v>
          </cell>
          <cell r="C12">
            <v>45.78</v>
          </cell>
          <cell r="D12">
            <v>-120.53</v>
          </cell>
          <cell r="E12" t="str">
            <v>Goodnoe Hills</v>
          </cell>
          <cell r="F12">
            <v>45.783611111111114</v>
          </cell>
        </row>
        <row r="13">
          <cell r="A13" t="str">
            <v>High Plains Wind</v>
          </cell>
          <cell r="B13" t="str">
            <v>Wyo NE</v>
          </cell>
          <cell r="C13">
            <v>41.67</v>
          </cell>
          <cell r="D13">
            <v>-106.03</v>
          </cell>
          <cell r="E13" t="str">
            <v>High Plains</v>
          </cell>
          <cell r="F13">
            <v>41.670833333333334</v>
          </cell>
        </row>
        <row r="14">
          <cell r="A14" t="str">
            <v>Latigo Wind Park QF</v>
          </cell>
          <cell r="B14" t="str">
            <v>Utah South</v>
          </cell>
          <cell r="C14">
            <v>37.9</v>
          </cell>
          <cell r="D14">
            <v>-109.4</v>
          </cell>
        </row>
        <row r="15">
          <cell r="A15" t="str">
            <v>Leaning Juniper 1</v>
          </cell>
          <cell r="B15" t="str">
            <v>Yakima</v>
          </cell>
          <cell r="C15">
            <v>45.67</v>
          </cell>
          <cell r="D15">
            <v>-120.22</v>
          </cell>
          <cell r="E15" t="str">
            <v>Leaning Juniper I</v>
          </cell>
          <cell r="F15">
            <v>45.674444444444447</v>
          </cell>
        </row>
        <row r="16">
          <cell r="A16" t="str">
            <v>Marengo I</v>
          </cell>
          <cell r="B16" t="str">
            <v>Walla Walla</v>
          </cell>
          <cell r="C16">
            <v>46.37</v>
          </cell>
          <cell r="D16">
            <v>-117.78</v>
          </cell>
          <cell r="E16" t="str">
            <v>Marengo I</v>
          </cell>
          <cell r="F16">
            <v>46.37166666666667</v>
          </cell>
        </row>
        <row r="17">
          <cell r="A17" t="str">
            <v>Marengo II</v>
          </cell>
          <cell r="B17" t="str">
            <v>Walla Walla</v>
          </cell>
          <cell r="C17">
            <v>46.37</v>
          </cell>
          <cell r="D17">
            <v>-117.78</v>
          </cell>
          <cell r="E17" t="str">
            <v>Marengo II</v>
          </cell>
          <cell r="F17">
            <v>46.37166666666667</v>
          </cell>
        </row>
        <row r="18">
          <cell r="A18" t="str">
            <v>McFadden Ridge Wind</v>
          </cell>
          <cell r="B18" t="str">
            <v>Wyo NE</v>
          </cell>
          <cell r="C18">
            <v>41.67</v>
          </cell>
          <cell r="D18">
            <v>-106.03</v>
          </cell>
          <cell r="E18" t="str">
            <v>McFadden Ridge</v>
          </cell>
          <cell r="F18">
            <v>41.670833333333334</v>
          </cell>
        </row>
        <row r="19">
          <cell r="A19" t="str">
            <v>Mountain Wind 1 QF</v>
          </cell>
          <cell r="B19" t="str">
            <v>Utah North</v>
          </cell>
          <cell r="C19">
            <v>41.17</v>
          </cell>
          <cell r="D19">
            <v>-110.31</v>
          </cell>
          <cell r="E19" t="str">
            <v>Mountain Wind Power</v>
          </cell>
          <cell r="F19">
            <v>41.278055555555554</v>
          </cell>
        </row>
        <row r="20">
          <cell r="A20" t="str">
            <v>Mountain Wind 2 QF</v>
          </cell>
          <cell r="B20" t="str">
            <v>Utah North</v>
          </cell>
          <cell r="C20">
            <v>41.17</v>
          </cell>
          <cell r="D20">
            <v>-110.31</v>
          </cell>
          <cell r="E20" t="str">
            <v>Mountain Wind Power II</v>
          </cell>
          <cell r="F20">
            <v>41.278055555555554</v>
          </cell>
        </row>
        <row r="21">
          <cell r="A21" t="str">
            <v>North Point Wind QF</v>
          </cell>
          <cell r="B21" t="str">
            <v>Goshen</v>
          </cell>
          <cell r="C21">
            <v>43.329900000000002</v>
          </cell>
          <cell r="D21">
            <v>-112.03083333333333</v>
          </cell>
        </row>
        <row r="22">
          <cell r="A22" t="str">
            <v>Oregon Post-MSP Wind QF</v>
          </cell>
          <cell r="B22" t="str">
            <v>West Main</v>
          </cell>
        </row>
        <row r="23">
          <cell r="A23" t="str">
            <v>Oregon Wind Farm QF</v>
          </cell>
          <cell r="B23" t="str">
            <v>Walla Walla</v>
          </cell>
          <cell r="C23">
            <v>45.7</v>
          </cell>
          <cell r="D23">
            <v>-119.41</v>
          </cell>
          <cell r="E23" t="str">
            <v>Oregon Wind</v>
          </cell>
          <cell r="F23">
            <v>45.840409999999999</v>
          </cell>
        </row>
        <row r="24">
          <cell r="A24" t="str">
            <v>Pioneer Wind Park I QF</v>
          </cell>
          <cell r="B24" t="str">
            <v>Wyo NE</v>
          </cell>
          <cell r="C24">
            <v>42.72</v>
          </cell>
          <cell r="D24">
            <v>-105.86</v>
          </cell>
        </row>
        <row r="25">
          <cell r="A25" t="str">
            <v>Power County North Wind QF</v>
          </cell>
          <cell r="B25" t="str">
            <v>Borah</v>
          </cell>
          <cell r="C25">
            <v>42.43</v>
          </cell>
          <cell r="D25">
            <v>-112.45</v>
          </cell>
        </row>
        <row r="26">
          <cell r="A26" t="str">
            <v>Power County South Wind QF</v>
          </cell>
          <cell r="B26" t="str">
            <v>Borah</v>
          </cell>
          <cell r="C26">
            <v>42.43</v>
          </cell>
          <cell r="D26">
            <v>-112.45</v>
          </cell>
        </row>
        <row r="27">
          <cell r="A27" t="str">
            <v>Rock River I</v>
          </cell>
          <cell r="B27" t="str">
            <v>Wyo NE</v>
          </cell>
          <cell r="C27">
            <v>41.69</v>
          </cell>
          <cell r="D27">
            <v>-106.93</v>
          </cell>
          <cell r="E27" t="str">
            <v>Rock River</v>
          </cell>
          <cell r="F27">
            <v>41.623333333333335</v>
          </cell>
        </row>
        <row r="28">
          <cell r="A28" t="str">
            <v>Rolling Hills Wind</v>
          </cell>
          <cell r="B28" t="str">
            <v>Wyo NE</v>
          </cell>
          <cell r="C28">
            <v>43.06</v>
          </cell>
          <cell r="D28">
            <v>-105.83</v>
          </cell>
          <cell r="E28" t="str">
            <v>Rolling Hills</v>
          </cell>
          <cell r="F28">
            <v>43.062777777777775</v>
          </cell>
        </row>
        <row r="29">
          <cell r="A29" t="str">
            <v>Seven Mile II Wind</v>
          </cell>
          <cell r="B29" t="str">
            <v>Wyo NE</v>
          </cell>
          <cell r="C29">
            <v>41.94</v>
          </cell>
          <cell r="D29">
            <v>-106.37</v>
          </cell>
          <cell r="E29" t="str">
            <v>Seven Mile Hill</v>
          </cell>
          <cell r="F29">
            <v>41.943055555555553</v>
          </cell>
        </row>
        <row r="30">
          <cell r="A30" t="str">
            <v>Seven Mile Wind</v>
          </cell>
          <cell r="B30" t="str">
            <v>Wyo NE</v>
          </cell>
          <cell r="C30">
            <v>41.94</v>
          </cell>
          <cell r="D30">
            <v>-106.37</v>
          </cell>
          <cell r="E30" t="str">
            <v>Seven Mile Hill II</v>
          </cell>
          <cell r="F30">
            <v>41.943055555555553</v>
          </cell>
        </row>
        <row r="31">
          <cell r="A31" t="str">
            <v>Spanish Fork Wind 2 QF</v>
          </cell>
          <cell r="B31" t="str">
            <v>Utah North</v>
          </cell>
          <cell r="C31">
            <v>40.4</v>
          </cell>
          <cell r="D31">
            <v>-111.35</v>
          </cell>
          <cell r="E31" t="str">
            <v>Spanish Fork</v>
          </cell>
          <cell r="F31">
            <v>40.075000000000003</v>
          </cell>
        </row>
        <row r="32">
          <cell r="A32" t="str">
            <v>SCL State Line generation</v>
          </cell>
          <cell r="B32" t="str">
            <v>Walla Walla</v>
          </cell>
          <cell r="C32">
            <v>46.04</v>
          </cell>
          <cell r="D32">
            <v>-118.81</v>
          </cell>
          <cell r="E32" t="str">
            <v>Stateline</v>
          </cell>
          <cell r="F32">
            <v>46.001111111111108</v>
          </cell>
        </row>
        <row r="33">
          <cell r="A33" t="str">
            <v>Three Buttes Wind</v>
          </cell>
          <cell r="B33" t="str">
            <v>Wyo NE</v>
          </cell>
          <cell r="C33">
            <v>43.02</v>
          </cell>
          <cell r="D33">
            <v>-105.99</v>
          </cell>
          <cell r="E33" t="str">
            <v>Three Buttes</v>
          </cell>
          <cell r="F33">
            <v>43.02</v>
          </cell>
        </row>
        <row r="34">
          <cell r="A34" t="str">
            <v>Top of the World Wind</v>
          </cell>
          <cell r="B34" t="str">
            <v>Wyo NE</v>
          </cell>
          <cell r="C34">
            <v>42.59</v>
          </cell>
          <cell r="D34">
            <v>-105.47</v>
          </cell>
          <cell r="E34" t="str">
            <v>Top of the World</v>
          </cell>
          <cell r="F34">
            <v>42.953888888888891</v>
          </cell>
        </row>
        <row r="35">
          <cell r="A35" t="str">
            <v>Wolverine Creek</v>
          </cell>
          <cell r="B35" t="str">
            <v>Goshen</v>
          </cell>
          <cell r="C35">
            <v>43.27</v>
          </cell>
          <cell r="D35">
            <v>-111.98</v>
          </cell>
          <cell r="E35" t="str">
            <v>Wolverine Creek</v>
          </cell>
          <cell r="F35">
            <v>43.361666666666665</v>
          </cell>
        </row>
        <row r="37">
          <cell r="E37" t="str">
            <v>Butter Creek Power</v>
          </cell>
          <cell r="F37">
            <v>45.840409999999999</v>
          </cell>
        </row>
        <row r="38">
          <cell r="A38" t="str">
            <v>Source:</v>
          </cell>
          <cell r="E38" t="str">
            <v>Oregon Trail Windfarm</v>
          </cell>
          <cell r="F38">
            <v>45.840409999999999</v>
          </cell>
        </row>
        <row r="39">
          <cell r="A39" t="str">
            <v xml:space="preserve">    01 - UT 2015.Q4 - 51a - Base Case _2016 02 04 (Screen) </v>
          </cell>
          <cell r="E39" t="str">
            <v>Ward Butte Windfarm</v>
          </cell>
          <cell r="F39">
            <v>45.714444444444446</v>
          </cell>
        </row>
        <row r="40">
          <cell r="E40" t="str">
            <v>Wagon Trail</v>
          </cell>
          <cell r="F40">
            <v>45.840409999999999</v>
          </cell>
        </row>
        <row r="41">
          <cell r="E41" t="str">
            <v>Big Top</v>
          </cell>
          <cell r="F41">
            <v>45.840409999999999</v>
          </cell>
        </row>
        <row r="42">
          <cell r="E42" t="str">
            <v>Sandy Ranch Windfarm</v>
          </cell>
          <cell r="F42">
            <v>45.840409999999999</v>
          </cell>
        </row>
        <row r="43">
          <cell r="E43" t="str">
            <v>Pacific Canyon Windfarm</v>
          </cell>
          <cell r="F43">
            <v>45.840409999999999</v>
          </cell>
        </row>
        <row r="44">
          <cell r="E44" t="str">
            <v>Four Corners Windfarm</v>
          </cell>
          <cell r="F44">
            <v>45.840409999999999</v>
          </cell>
        </row>
        <row r="45">
          <cell r="E45" t="str">
            <v>Fourmile Canyon Windfarm</v>
          </cell>
          <cell r="F45">
            <v>45.634722222222223</v>
          </cell>
        </row>
        <row r="46">
          <cell r="E46" t="str">
            <v>Threemile Canyon Windfarm</v>
          </cell>
          <cell r="F46">
            <v>45.668055555555554</v>
          </cell>
        </row>
      </sheetData>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ue-2016.Q4"/>
      <sheetName val="Queue-UT37-As filed"/>
      <sheetName val="Queue-2017.Q1"/>
      <sheetName val="Capacity Contribution"/>
    </sheetNames>
    <sheetDataSet>
      <sheetData sheetId="0">
        <row r="5">
          <cell r="L5">
            <v>0.14499999999999999</v>
          </cell>
          <cell r="O5">
            <v>0.254</v>
          </cell>
        </row>
        <row r="7">
          <cell r="L7">
            <v>0.39100000000000001</v>
          </cell>
          <cell r="O7">
            <v>0.36699999999999999</v>
          </cell>
        </row>
        <row r="8">
          <cell r="L8">
            <v>1</v>
          </cell>
          <cell r="O8">
            <v>1</v>
          </cell>
        </row>
        <row r="9">
          <cell r="L9">
            <v>1</v>
          </cell>
          <cell r="O9">
            <v>1</v>
          </cell>
        </row>
      </sheetData>
      <sheetData sheetId="1">
        <row r="30">
          <cell r="C30" t="str">
            <v>QF - 245 - WY - Wind</v>
          </cell>
        </row>
      </sheetData>
      <sheetData sheetId="2"/>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Data"/>
      <sheetName val="NPC Version Log"/>
      <sheetName val="Summary"/>
      <sheetName val="Profile"/>
      <sheetName val="Delta"/>
      <sheetName val="L&amp;R"/>
      <sheetName val="Base"/>
      <sheetName val="Check LTC"/>
      <sheetName val="Thermal Derates"/>
      <sheetName val="GRID Hydro Gen Peak"/>
      <sheetName val="GRID Load Peak"/>
      <sheetName val="GRID LTC Availability Min"/>
      <sheetName val="GRID LTC Availability Peak"/>
      <sheetName val="GRID LTC Dispatch Peak"/>
      <sheetName val="GRID Nameplate"/>
      <sheetName val="GRID Plant Outage Peak"/>
      <sheetName val="GRID ResReq Margin Peak"/>
      <sheetName val="GRID ResReq NoSpin Peak"/>
      <sheetName val="GRID ResReq Spin Peak"/>
      <sheetName val="GRID STF Purchases Peak"/>
      <sheetName val="GRID STF Sales Peak"/>
      <sheetName val="GRID Thermal Avail Peak"/>
      <sheetName val="GRID Hydro Generation (MWH)"/>
      <sheetName val="GRID Load (MWH)"/>
      <sheetName val="GRID LTC Availability (MWH)"/>
      <sheetName val="GRID LTC Dispatch (MWH)"/>
      <sheetName val="GRID Plant Outage (MWH)"/>
      <sheetName val="GRID Ready Res (MWH)"/>
      <sheetName val="GRID ResReq Margin (MWH)"/>
      <sheetName val="GRID Spinning Res (MWH)"/>
      <sheetName val="GRID STF Purchases (MWH)"/>
      <sheetName val="GRID STF Sales (MWH)"/>
      <sheetName val="GRID Thermal Availability (MWH)"/>
      <sheetName val="MacroBuilder"/>
      <sheetName val="on off peak hours"/>
    </sheetNames>
    <sheetDataSet>
      <sheetData sheetId="0">
        <row r="7">
          <cell r="D7" t="str">
            <v>Ut Sch 37 - 05a - Base Case _2013 05 10 (Plants) (L&amp;R)</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15">
          <cell r="C15">
            <v>40909</v>
          </cell>
          <cell r="D15">
            <v>40940</v>
          </cell>
          <cell r="E15">
            <v>40969</v>
          </cell>
          <cell r="F15">
            <v>41000</v>
          </cell>
          <cell r="G15">
            <v>41030</v>
          </cell>
          <cell r="H15">
            <v>41061</v>
          </cell>
          <cell r="I15">
            <v>41091</v>
          </cell>
          <cell r="J15">
            <v>41122</v>
          </cell>
          <cell r="K15">
            <v>41153</v>
          </cell>
          <cell r="L15">
            <v>41183</v>
          </cell>
          <cell r="M15">
            <v>41214</v>
          </cell>
          <cell r="N15">
            <v>41244</v>
          </cell>
          <cell r="O15">
            <v>41275</v>
          </cell>
          <cell r="P15">
            <v>41306</v>
          </cell>
          <cell r="Q15">
            <v>41334</v>
          </cell>
          <cell r="R15">
            <v>41365</v>
          </cell>
          <cell r="S15">
            <v>41395</v>
          </cell>
          <cell r="T15">
            <v>41426</v>
          </cell>
          <cell r="U15">
            <v>41456</v>
          </cell>
          <cell r="V15">
            <v>41487</v>
          </cell>
          <cell r="W15">
            <v>41518</v>
          </cell>
          <cell r="X15">
            <v>41548</v>
          </cell>
          <cell r="Y15">
            <v>41579</v>
          </cell>
          <cell r="Z15">
            <v>41609</v>
          </cell>
          <cell r="AA15">
            <v>41640</v>
          </cell>
          <cell r="AB15">
            <v>41671</v>
          </cell>
          <cell r="AC15">
            <v>41699</v>
          </cell>
          <cell r="AD15">
            <v>41730</v>
          </cell>
          <cell r="AE15">
            <v>41760</v>
          </cell>
          <cell r="AF15">
            <v>41791</v>
          </cell>
          <cell r="AG15">
            <v>41821</v>
          </cell>
          <cell r="AH15">
            <v>41852</v>
          </cell>
          <cell r="AI15">
            <v>41883</v>
          </cell>
          <cell r="AJ15">
            <v>41913</v>
          </cell>
          <cell r="AK15">
            <v>41944</v>
          </cell>
          <cell r="AL15">
            <v>41974</v>
          </cell>
          <cell r="AM15">
            <v>42005</v>
          </cell>
          <cell r="AN15">
            <v>42036</v>
          </cell>
          <cell r="AO15">
            <v>42064</v>
          </cell>
          <cell r="AP15">
            <v>42095</v>
          </cell>
          <cell r="AQ15">
            <v>42125</v>
          </cell>
          <cell r="AR15">
            <v>42156</v>
          </cell>
          <cell r="AS15">
            <v>42186</v>
          </cell>
          <cell r="AT15">
            <v>42217</v>
          </cell>
          <cell r="AU15">
            <v>42248</v>
          </cell>
          <cell r="AV15">
            <v>42278</v>
          </cell>
          <cell r="AW15">
            <v>42309</v>
          </cell>
          <cell r="AX15">
            <v>42339</v>
          </cell>
          <cell r="AY15">
            <v>42370</v>
          </cell>
          <cell r="AZ15">
            <v>42401</v>
          </cell>
          <cell r="BA15">
            <v>42430</v>
          </cell>
          <cell r="BB15">
            <v>42461</v>
          </cell>
          <cell r="BC15">
            <v>42491</v>
          </cell>
          <cell r="BD15">
            <v>42522</v>
          </cell>
          <cell r="BE15">
            <v>42552</v>
          </cell>
          <cell r="BF15">
            <v>42583</v>
          </cell>
          <cell r="BG15">
            <v>42614</v>
          </cell>
          <cell r="BH15">
            <v>42644</v>
          </cell>
          <cell r="BI15">
            <v>42675</v>
          </cell>
          <cell r="BJ15">
            <v>42705</v>
          </cell>
          <cell r="BK15">
            <v>42736</v>
          </cell>
          <cell r="BL15">
            <v>42767</v>
          </cell>
          <cell r="BM15">
            <v>42795</v>
          </cell>
          <cell r="BN15">
            <v>42826</v>
          </cell>
          <cell r="BO15">
            <v>42856</v>
          </cell>
          <cell r="BP15">
            <v>42887</v>
          </cell>
          <cell r="BQ15">
            <v>42917</v>
          </cell>
          <cell r="BR15">
            <v>42948</v>
          </cell>
          <cell r="BS15">
            <v>42979</v>
          </cell>
          <cell r="BT15">
            <v>43009</v>
          </cell>
          <cell r="BU15">
            <v>43040</v>
          </cell>
          <cell r="BV15">
            <v>43070</v>
          </cell>
          <cell r="BW15">
            <v>43101</v>
          </cell>
          <cell r="BX15">
            <v>43132</v>
          </cell>
          <cell r="BY15">
            <v>43160</v>
          </cell>
          <cell r="BZ15">
            <v>43191</v>
          </cell>
          <cell r="CA15">
            <v>43221</v>
          </cell>
          <cell r="CB15">
            <v>43252</v>
          </cell>
          <cell r="CC15">
            <v>43282</v>
          </cell>
          <cell r="CD15">
            <v>43313</v>
          </cell>
          <cell r="CE15">
            <v>43344</v>
          </cell>
          <cell r="CF15">
            <v>43374</v>
          </cell>
          <cell r="CG15">
            <v>43405</v>
          </cell>
          <cell r="CH15">
            <v>43435</v>
          </cell>
          <cell r="CI15">
            <v>43466</v>
          </cell>
          <cell r="CJ15">
            <v>43497</v>
          </cell>
          <cell r="CK15">
            <v>43525</v>
          </cell>
          <cell r="CL15">
            <v>43556</v>
          </cell>
          <cell r="CM15">
            <v>43586</v>
          </cell>
          <cell r="CN15">
            <v>43617</v>
          </cell>
          <cell r="CO15">
            <v>43647</v>
          </cell>
          <cell r="CP15">
            <v>43678</v>
          </cell>
          <cell r="CQ15">
            <v>43709</v>
          </cell>
          <cell r="CR15">
            <v>43739</v>
          </cell>
          <cell r="CS15">
            <v>43770</v>
          </cell>
          <cell r="CT15">
            <v>43800</v>
          </cell>
          <cell r="CU15">
            <v>43831</v>
          </cell>
          <cell r="CV15">
            <v>43862</v>
          </cell>
          <cell r="CW15">
            <v>43891</v>
          </cell>
          <cell r="CX15">
            <v>43922</v>
          </cell>
          <cell r="CY15">
            <v>43952</v>
          </cell>
          <cell r="CZ15">
            <v>43983</v>
          </cell>
          <cell r="DA15">
            <v>44013</v>
          </cell>
          <cell r="DB15">
            <v>44044</v>
          </cell>
          <cell r="DC15">
            <v>44075</v>
          </cell>
          <cell r="DD15">
            <v>44105</v>
          </cell>
          <cell r="DE15">
            <v>44136</v>
          </cell>
          <cell r="DF15">
            <v>44166</v>
          </cell>
          <cell r="DG15">
            <v>44197</v>
          </cell>
          <cell r="DH15">
            <v>44228</v>
          </cell>
          <cell r="DI15">
            <v>44256</v>
          </cell>
          <cell r="DJ15">
            <v>44287</v>
          </cell>
          <cell r="DK15">
            <v>44317</v>
          </cell>
          <cell r="DL15">
            <v>44348</v>
          </cell>
          <cell r="DM15">
            <v>44378</v>
          </cell>
          <cell r="DN15">
            <v>44409</v>
          </cell>
          <cell r="DO15">
            <v>44440</v>
          </cell>
          <cell r="DP15">
            <v>44470</v>
          </cell>
          <cell r="DQ15">
            <v>44501</v>
          </cell>
          <cell r="DR15">
            <v>44531</v>
          </cell>
          <cell r="DS15">
            <v>44562</v>
          </cell>
          <cell r="DT15">
            <v>44593</v>
          </cell>
          <cell r="DU15">
            <v>44621</v>
          </cell>
          <cell r="DV15">
            <v>44652</v>
          </cell>
          <cell r="DW15">
            <v>44682</v>
          </cell>
          <cell r="DX15">
            <v>44713</v>
          </cell>
          <cell r="DY15">
            <v>44743</v>
          </cell>
          <cell r="DZ15">
            <v>44774</v>
          </cell>
          <cell r="EA15">
            <v>44805</v>
          </cell>
          <cell r="EB15">
            <v>44835</v>
          </cell>
          <cell r="EC15">
            <v>44866</v>
          </cell>
          <cell r="ED15">
            <v>44896</v>
          </cell>
        </row>
        <row r="16">
          <cell r="C16">
            <v>400</v>
          </cell>
          <cell r="D16">
            <v>400</v>
          </cell>
          <cell r="E16">
            <v>432</v>
          </cell>
          <cell r="F16">
            <v>400</v>
          </cell>
          <cell r="G16">
            <v>416</v>
          </cell>
          <cell r="H16">
            <v>416</v>
          </cell>
          <cell r="I16">
            <v>400</v>
          </cell>
          <cell r="J16">
            <v>432</v>
          </cell>
          <cell r="K16">
            <v>384</v>
          </cell>
          <cell r="L16">
            <v>432</v>
          </cell>
          <cell r="M16">
            <v>400</v>
          </cell>
          <cell r="N16">
            <v>400</v>
          </cell>
          <cell r="O16">
            <v>416</v>
          </cell>
          <cell r="P16">
            <v>384</v>
          </cell>
          <cell r="Q16">
            <v>416</v>
          </cell>
          <cell r="R16">
            <v>416</v>
          </cell>
          <cell r="S16">
            <v>416</v>
          </cell>
          <cell r="T16">
            <v>400</v>
          </cell>
          <cell r="U16">
            <v>416</v>
          </cell>
          <cell r="V16">
            <v>432</v>
          </cell>
          <cell r="W16">
            <v>384</v>
          </cell>
          <cell r="X16">
            <v>432</v>
          </cell>
          <cell r="Y16">
            <v>400</v>
          </cell>
          <cell r="Z16">
            <v>400</v>
          </cell>
          <cell r="AA16">
            <v>416</v>
          </cell>
          <cell r="AB16">
            <v>384</v>
          </cell>
          <cell r="AC16">
            <v>416</v>
          </cell>
          <cell r="AD16">
            <v>416</v>
          </cell>
          <cell r="AE16">
            <v>416</v>
          </cell>
          <cell r="AF16">
            <v>400</v>
          </cell>
          <cell r="AG16">
            <v>416</v>
          </cell>
          <cell r="AH16">
            <v>416</v>
          </cell>
          <cell r="AI16">
            <v>400</v>
          </cell>
          <cell r="AJ16">
            <v>432</v>
          </cell>
          <cell r="AK16">
            <v>384</v>
          </cell>
          <cell r="AL16">
            <v>416</v>
          </cell>
          <cell r="AM16">
            <v>416</v>
          </cell>
          <cell r="AN16">
            <v>384</v>
          </cell>
          <cell r="AO16">
            <v>416</v>
          </cell>
          <cell r="AP16">
            <v>416</v>
          </cell>
          <cell r="AQ16">
            <v>400</v>
          </cell>
          <cell r="AR16">
            <v>416</v>
          </cell>
          <cell r="AS16">
            <v>416</v>
          </cell>
          <cell r="AT16">
            <v>416</v>
          </cell>
          <cell r="AU16">
            <v>400</v>
          </cell>
          <cell r="AV16">
            <v>432</v>
          </cell>
          <cell r="AW16">
            <v>384</v>
          </cell>
          <cell r="AX16">
            <v>416</v>
          </cell>
          <cell r="AY16">
            <v>400</v>
          </cell>
          <cell r="AZ16">
            <v>400</v>
          </cell>
          <cell r="BA16">
            <v>432</v>
          </cell>
          <cell r="BB16">
            <v>416</v>
          </cell>
          <cell r="BC16">
            <v>400</v>
          </cell>
          <cell r="BD16">
            <v>416</v>
          </cell>
          <cell r="BE16">
            <v>400</v>
          </cell>
          <cell r="BF16">
            <v>432</v>
          </cell>
          <cell r="BG16">
            <v>400</v>
          </cell>
          <cell r="BH16">
            <v>416</v>
          </cell>
          <cell r="BI16">
            <v>400</v>
          </cell>
          <cell r="BJ16">
            <v>416</v>
          </cell>
          <cell r="BK16">
            <v>400</v>
          </cell>
          <cell r="BL16">
            <v>384</v>
          </cell>
          <cell r="BM16">
            <v>432</v>
          </cell>
          <cell r="BN16">
            <v>400</v>
          </cell>
          <cell r="BO16">
            <v>416</v>
          </cell>
          <cell r="BP16">
            <v>416</v>
          </cell>
          <cell r="BQ16">
            <v>400</v>
          </cell>
          <cell r="BR16">
            <v>432</v>
          </cell>
          <cell r="BS16">
            <v>400</v>
          </cell>
          <cell r="BT16">
            <v>416</v>
          </cell>
          <cell r="BU16">
            <v>400</v>
          </cell>
          <cell r="BV16">
            <v>400</v>
          </cell>
          <cell r="BW16">
            <v>416</v>
          </cell>
          <cell r="BX16">
            <v>384</v>
          </cell>
          <cell r="BY16">
            <v>432</v>
          </cell>
          <cell r="BZ16">
            <v>400</v>
          </cell>
          <cell r="CA16">
            <v>416</v>
          </cell>
          <cell r="CB16">
            <v>416</v>
          </cell>
          <cell r="CC16">
            <v>400</v>
          </cell>
          <cell r="CD16">
            <v>432</v>
          </cell>
          <cell r="CE16">
            <v>384</v>
          </cell>
          <cell r="CF16">
            <v>432</v>
          </cell>
          <cell r="CG16">
            <v>400</v>
          </cell>
          <cell r="CH16">
            <v>400</v>
          </cell>
          <cell r="CI16">
            <v>416</v>
          </cell>
          <cell r="CJ16">
            <v>384</v>
          </cell>
          <cell r="CK16">
            <v>416</v>
          </cell>
          <cell r="CL16">
            <v>416</v>
          </cell>
          <cell r="CM16">
            <v>416</v>
          </cell>
          <cell r="CN16">
            <v>400</v>
          </cell>
          <cell r="CO16">
            <v>416</v>
          </cell>
          <cell r="CP16">
            <v>432</v>
          </cell>
          <cell r="CQ16">
            <v>384</v>
          </cell>
          <cell r="CR16">
            <v>432</v>
          </cell>
          <cell r="CS16">
            <v>400</v>
          </cell>
          <cell r="CT16">
            <v>400</v>
          </cell>
          <cell r="CU16">
            <v>416</v>
          </cell>
          <cell r="CV16">
            <v>400</v>
          </cell>
          <cell r="CW16">
            <v>416</v>
          </cell>
          <cell r="CX16">
            <v>416</v>
          </cell>
          <cell r="CY16">
            <v>400</v>
          </cell>
          <cell r="CZ16">
            <v>416</v>
          </cell>
          <cell r="DA16">
            <v>416</v>
          </cell>
          <cell r="DB16">
            <v>416</v>
          </cell>
          <cell r="DC16">
            <v>400</v>
          </cell>
          <cell r="DD16">
            <v>432</v>
          </cell>
          <cell r="DE16">
            <v>384</v>
          </cell>
          <cell r="DF16">
            <v>416</v>
          </cell>
          <cell r="DG16">
            <v>400</v>
          </cell>
          <cell r="DH16">
            <v>384</v>
          </cell>
          <cell r="DI16">
            <v>432</v>
          </cell>
          <cell r="DJ16">
            <v>416</v>
          </cell>
          <cell r="DK16">
            <v>400</v>
          </cell>
          <cell r="DL16">
            <v>416</v>
          </cell>
          <cell r="DM16">
            <v>416</v>
          </cell>
          <cell r="DN16">
            <v>416</v>
          </cell>
          <cell r="DO16">
            <v>400</v>
          </cell>
          <cell r="DP16">
            <v>416</v>
          </cell>
          <cell r="DQ16">
            <v>400</v>
          </cell>
          <cell r="DR16">
            <v>416</v>
          </cell>
          <cell r="DS16">
            <v>400</v>
          </cell>
          <cell r="DT16">
            <v>384</v>
          </cell>
          <cell r="DU16">
            <v>432</v>
          </cell>
          <cell r="DV16">
            <v>416</v>
          </cell>
          <cell r="DW16">
            <v>400</v>
          </cell>
          <cell r="DX16">
            <v>416</v>
          </cell>
          <cell r="DY16">
            <v>400</v>
          </cell>
          <cell r="DZ16">
            <v>432</v>
          </cell>
          <cell r="EA16">
            <v>400</v>
          </cell>
          <cell r="EB16">
            <v>416</v>
          </cell>
          <cell r="EC16">
            <v>400</v>
          </cell>
          <cell r="ED16">
            <v>416</v>
          </cell>
        </row>
        <row r="17">
          <cell r="C17">
            <v>344</v>
          </cell>
          <cell r="D17">
            <v>296</v>
          </cell>
          <cell r="E17">
            <v>312</v>
          </cell>
          <cell r="F17">
            <v>320</v>
          </cell>
          <cell r="G17">
            <v>328</v>
          </cell>
          <cell r="H17">
            <v>304</v>
          </cell>
          <cell r="I17">
            <v>344</v>
          </cell>
          <cell r="J17">
            <v>312</v>
          </cell>
          <cell r="K17">
            <v>336</v>
          </cell>
          <cell r="L17">
            <v>312</v>
          </cell>
          <cell r="M17">
            <v>320</v>
          </cell>
          <cell r="N17">
            <v>344</v>
          </cell>
          <cell r="O17">
            <v>328</v>
          </cell>
          <cell r="P17">
            <v>288</v>
          </cell>
          <cell r="Q17">
            <v>328</v>
          </cell>
          <cell r="R17">
            <v>304</v>
          </cell>
          <cell r="S17">
            <v>328</v>
          </cell>
          <cell r="T17">
            <v>320</v>
          </cell>
          <cell r="U17">
            <v>328</v>
          </cell>
          <cell r="V17">
            <v>312</v>
          </cell>
          <cell r="W17">
            <v>336</v>
          </cell>
          <cell r="X17">
            <v>312</v>
          </cell>
          <cell r="Y17">
            <v>320</v>
          </cell>
          <cell r="Z17">
            <v>344</v>
          </cell>
          <cell r="AA17">
            <v>328</v>
          </cell>
          <cell r="AB17">
            <v>288</v>
          </cell>
          <cell r="AC17">
            <v>328</v>
          </cell>
          <cell r="AD17">
            <v>304</v>
          </cell>
          <cell r="AE17">
            <v>328</v>
          </cell>
          <cell r="AF17">
            <v>320</v>
          </cell>
          <cell r="AG17">
            <v>328</v>
          </cell>
          <cell r="AH17">
            <v>328</v>
          </cell>
          <cell r="AI17">
            <v>320</v>
          </cell>
          <cell r="AJ17">
            <v>312</v>
          </cell>
          <cell r="AK17">
            <v>336</v>
          </cell>
          <cell r="AL17">
            <v>328</v>
          </cell>
          <cell r="AM17">
            <v>328</v>
          </cell>
          <cell r="AN17">
            <v>288</v>
          </cell>
          <cell r="AO17">
            <v>328</v>
          </cell>
          <cell r="AP17">
            <v>304</v>
          </cell>
          <cell r="AQ17">
            <v>344</v>
          </cell>
          <cell r="AR17">
            <v>304</v>
          </cell>
          <cell r="AS17">
            <v>328</v>
          </cell>
          <cell r="AT17">
            <v>328</v>
          </cell>
          <cell r="AU17">
            <v>320</v>
          </cell>
          <cell r="AV17">
            <v>312</v>
          </cell>
          <cell r="AW17">
            <v>336</v>
          </cell>
          <cell r="AX17">
            <v>328</v>
          </cell>
          <cell r="AY17">
            <v>344</v>
          </cell>
          <cell r="AZ17">
            <v>296</v>
          </cell>
          <cell r="BA17">
            <v>312</v>
          </cell>
          <cell r="BB17">
            <v>304</v>
          </cell>
          <cell r="BC17">
            <v>344</v>
          </cell>
          <cell r="BD17">
            <v>304</v>
          </cell>
          <cell r="BE17">
            <v>344</v>
          </cell>
          <cell r="BF17">
            <v>312</v>
          </cell>
          <cell r="BG17">
            <v>320</v>
          </cell>
          <cell r="BH17">
            <v>328</v>
          </cell>
          <cell r="BI17">
            <v>320</v>
          </cell>
          <cell r="BJ17">
            <v>328</v>
          </cell>
          <cell r="BK17">
            <v>344</v>
          </cell>
          <cell r="BL17">
            <v>288</v>
          </cell>
          <cell r="BM17">
            <v>312</v>
          </cell>
          <cell r="BN17">
            <v>320</v>
          </cell>
          <cell r="BO17">
            <v>328</v>
          </cell>
          <cell r="BP17">
            <v>304</v>
          </cell>
          <cell r="BQ17">
            <v>344</v>
          </cell>
          <cell r="BR17">
            <v>312</v>
          </cell>
          <cell r="BS17">
            <v>320</v>
          </cell>
          <cell r="BT17">
            <v>328</v>
          </cell>
          <cell r="BU17">
            <v>320</v>
          </cell>
          <cell r="BV17">
            <v>344</v>
          </cell>
          <cell r="BW17">
            <v>328</v>
          </cell>
          <cell r="BX17">
            <v>288</v>
          </cell>
          <cell r="BY17">
            <v>312</v>
          </cell>
          <cell r="BZ17">
            <v>320</v>
          </cell>
          <cell r="CA17">
            <v>328</v>
          </cell>
          <cell r="CB17">
            <v>304</v>
          </cell>
          <cell r="CC17">
            <v>344</v>
          </cell>
          <cell r="CD17">
            <v>312</v>
          </cell>
          <cell r="CE17">
            <v>336</v>
          </cell>
          <cell r="CF17">
            <v>312</v>
          </cell>
          <cell r="CG17">
            <v>320</v>
          </cell>
          <cell r="CH17">
            <v>344</v>
          </cell>
          <cell r="CI17">
            <v>328</v>
          </cell>
          <cell r="CJ17">
            <v>288</v>
          </cell>
          <cell r="CK17">
            <v>328</v>
          </cell>
          <cell r="CL17">
            <v>304</v>
          </cell>
          <cell r="CM17">
            <v>328</v>
          </cell>
          <cell r="CN17">
            <v>320</v>
          </cell>
          <cell r="CO17">
            <v>328</v>
          </cell>
          <cell r="CP17">
            <v>312</v>
          </cell>
          <cell r="CQ17">
            <v>336</v>
          </cell>
          <cell r="CR17">
            <v>312</v>
          </cell>
          <cell r="CS17">
            <v>320</v>
          </cell>
          <cell r="CT17">
            <v>344</v>
          </cell>
          <cell r="CU17">
            <v>328</v>
          </cell>
          <cell r="CV17">
            <v>296</v>
          </cell>
          <cell r="CW17">
            <v>328</v>
          </cell>
          <cell r="CX17">
            <v>304</v>
          </cell>
          <cell r="CY17">
            <v>344</v>
          </cell>
          <cell r="CZ17">
            <v>304</v>
          </cell>
          <cell r="DA17">
            <v>328</v>
          </cell>
          <cell r="DB17">
            <v>328</v>
          </cell>
          <cell r="DC17">
            <v>320</v>
          </cell>
          <cell r="DD17">
            <v>312</v>
          </cell>
          <cell r="DE17">
            <v>336</v>
          </cell>
          <cell r="DF17">
            <v>328</v>
          </cell>
          <cell r="DG17">
            <v>344</v>
          </cell>
          <cell r="DH17">
            <v>288</v>
          </cell>
          <cell r="DI17">
            <v>312</v>
          </cell>
          <cell r="DJ17">
            <v>304</v>
          </cell>
          <cell r="DK17">
            <v>344</v>
          </cell>
          <cell r="DL17">
            <v>304</v>
          </cell>
          <cell r="DM17">
            <v>328</v>
          </cell>
          <cell r="DN17">
            <v>328</v>
          </cell>
          <cell r="DO17">
            <v>320</v>
          </cell>
          <cell r="DP17">
            <v>328</v>
          </cell>
          <cell r="DQ17">
            <v>320</v>
          </cell>
          <cell r="DR17">
            <v>328</v>
          </cell>
          <cell r="DS17">
            <v>344</v>
          </cell>
          <cell r="DT17">
            <v>288</v>
          </cell>
          <cell r="DU17">
            <v>312</v>
          </cell>
          <cell r="DV17">
            <v>304</v>
          </cell>
          <cell r="DW17">
            <v>344</v>
          </cell>
          <cell r="DX17">
            <v>304</v>
          </cell>
          <cell r="DY17">
            <v>344</v>
          </cell>
          <cell r="DZ17">
            <v>312</v>
          </cell>
          <cell r="EA17">
            <v>320</v>
          </cell>
          <cell r="EB17">
            <v>328</v>
          </cell>
          <cell r="EC17">
            <v>320</v>
          </cell>
          <cell r="ED17">
            <v>328</v>
          </cell>
        </row>
        <row r="18">
          <cell r="C18">
            <v>744</v>
          </cell>
          <cell r="D18">
            <v>696</v>
          </cell>
          <cell r="E18">
            <v>744</v>
          </cell>
          <cell r="F18">
            <v>720</v>
          </cell>
          <cell r="G18">
            <v>744</v>
          </cell>
          <cell r="H18">
            <v>720</v>
          </cell>
          <cell r="I18">
            <v>744</v>
          </cell>
          <cell r="J18">
            <v>744</v>
          </cell>
          <cell r="K18">
            <v>720</v>
          </cell>
          <cell r="L18">
            <v>744</v>
          </cell>
          <cell r="M18">
            <v>720</v>
          </cell>
          <cell r="N18">
            <v>744</v>
          </cell>
          <cell r="O18">
            <v>744</v>
          </cell>
          <cell r="P18">
            <v>672</v>
          </cell>
          <cell r="Q18">
            <v>744</v>
          </cell>
          <cell r="R18">
            <v>720</v>
          </cell>
          <cell r="S18">
            <v>744</v>
          </cell>
          <cell r="T18">
            <v>720</v>
          </cell>
          <cell r="U18">
            <v>744</v>
          </cell>
          <cell r="V18">
            <v>744</v>
          </cell>
          <cell r="W18">
            <v>720</v>
          </cell>
          <cell r="X18">
            <v>744</v>
          </cell>
          <cell r="Y18">
            <v>720</v>
          </cell>
          <cell r="Z18">
            <v>744</v>
          </cell>
          <cell r="AA18">
            <v>744</v>
          </cell>
          <cell r="AB18">
            <v>672</v>
          </cell>
          <cell r="AC18">
            <v>744</v>
          </cell>
          <cell r="AD18">
            <v>720</v>
          </cell>
          <cell r="AE18">
            <v>744</v>
          </cell>
          <cell r="AF18">
            <v>720</v>
          </cell>
          <cell r="AG18">
            <v>744</v>
          </cell>
          <cell r="AH18">
            <v>744</v>
          </cell>
          <cell r="AI18">
            <v>720</v>
          </cell>
          <cell r="AJ18">
            <v>744</v>
          </cell>
          <cell r="AK18">
            <v>720</v>
          </cell>
          <cell r="AL18">
            <v>744</v>
          </cell>
          <cell r="AM18">
            <v>744</v>
          </cell>
          <cell r="AN18">
            <v>672</v>
          </cell>
          <cell r="AO18">
            <v>744</v>
          </cell>
          <cell r="AP18">
            <v>720</v>
          </cell>
          <cell r="AQ18">
            <v>744</v>
          </cell>
          <cell r="AR18">
            <v>720</v>
          </cell>
          <cell r="AS18">
            <v>744</v>
          </cell>
          <cell r="AT18">
            <v>744</v>
          </cell>
          <cell r="AU18">
            <v>720</v>
          </cell>
          <cell r="AV18">
            <v>744</v>
          </cell>
          <cell r="AW18">
            <v>720</v>
          </cell>
          <cell r="AX18">
            <v>744</v>
          </cell>
          <cell r="AY18">
            <v>744</v>
          </cell>
          <cell r="AZ18">
            <v>696</v>
          </cell>
          <cell r="BA18">
            <v>744</v>
          </cell>
          <cell r="BB18">
            <v>720</v>
          </cell>
          <cell r="BC18">
            <v>744</v>
          </cell>
          <cell r="BD18">
            <v>720</v>
          </cell>
          <cell r="BE18">
            <v>744</v>
          </cell>
          <cell r="BF18">
            <v>744</v>
          </cell>
          <cell r="BG18">
            <v>720</v>
          </cell>
          <cell r="BH18">
            <v>744</v>
          </cell>
          <cell r="BI18">
            <v>720</v>
          </cell>
          <cell r="BJ18">
            <v>744</v>
          </cell>
          <cell r="BK18">
            <v>744</v>
          </cell>
          <cell r="BL18">
            <v>672</v>
          </cell>
          <cell r="BM18">
            <v>744</v>
          </cell>
          <cell r="BN18">
            <v>720</v>
          </cell>
          <cell r="BO18">
            <v>744</v>
          </cell>
          <cell r="BP18">
            <v>720</v>
          </cell>
          <cell r="BQ18">
            <v>744</v>
          </cell>
          <cell r="BR18">
            <v>744</v>
          </cell>
          <cell r="BS18">
            <v>720</v>
          </cell>
          <cell r="BT18">
            <v>744</v>
          </cell>
          <cell r="BU18">
            <v>720</v>
          </cell>
          <cell r="BV18">
            <v>744</v>
          </cell>
          <cell r="BW18">
            <v>744</v>
          </cell>
          <cell r="BX18">
            <v>672</v>
          </cell>
          <cell r="BY18">
            <v>744</v>
          </cell>
          <cell r="BZ18">
            <v>720</v>
          </cell>
          <cell r="CA18">
            <v>744</v>
          </cell>
          <cell r="CB18">
            <v>720</v>
          </cell>
          <cell r="CC18">
            <v>744</v>
          </cell>
          <cell r="CD18">
            <v>744</v>
          </cell>
          <cell r="CE18">
            <v>720</v>
          </cell>
          <cell r="CF18">
            <v>744</v>
          </cell>
          <cell r="CG18">
            <v>720</v>
          </cell>
          <cell r="CH18">
            <v>744</v>
          </cell>
          <cell r="CI18">
            <v>744</v>
          </cell>
          <cell r="CJ18">
            <v>672</v>
          </cell>
          <cell r="CK18">
            <v>744</v>
          </cell>
          <cell r="CL18">
            <v>720</v>
          </cell>
          <cell r="CM18">
            <v>744</v>
          </cell>
          <cell r="CN18">
            <v>720</v>
          </cell>
          <cell r="CO18">
            <v>744</v>
          </cell>
          <cell r="CP18">
            <v>744</v>
          </cell>
          <cell r="CQ18">
            <v>720</v>
          </cell>
          <cell r="CR18">
            <v>744</v>
          </cell>
          <cell r="CS18">
            <v>720</v>
          </cell>
          <cell r="CT18">
            <v>744</v>
          </cell>
          <cell r="CU18">
            <v>744</v>
          </cell>
          <cell r="CV18">
            <v>696</v>
          </cell>
          <cell r="CW18">
            <v>744</v>
          </cell>
          <cell r="CX18">
            <v>720</v>
          </cell>
          <cell r="CY18">
            <v>744</v>
          </cell>
          <cell r="CZ18">
            <v>720</v>
          </cell>
          <cell r="DA18">
            <v>744</v>
          </cell>
          <cell r="DB18">
            <v>744</v>
          </cell>
          <cell r="DC18">
            <v>720</v>
          </cell>
          <cell r="DD18">
            <v>744</v>
          </cell>
          <cell r="DE18">
            <v>720</v>
          </cell>
          <cell r="DF18">
            <v>744</v>
          </cell>
          <cell r="DG18">
            <v>744</v>
          </cell>
          <cell r="DH18">
            <v>672</v>
          </cell>
          <cell r="DI18">
            <v>744</v>
          </cell>
          <cell r="DJ18">
            <v>720</v>
          </cell>
          <cell r="DK18">
            <v>744</v>
          </cell>
          <cell r="DL18">
            <v>720</v>
          </cell>
          <cell r="DM18">
            <v>744</v>
          </cell>
          <cell r="DN18">
            <v>744</v>
          </cell>
          <cell r="DO18">
            <v>720</v>
          </cell>
          <cell r="DP18">
            <v>744</v>
          </cell>
          <cell r="DQ18">
            <v>720</v>
          </cell>
          <cell r="DR18">
            <v>744</v>
          </cell>
          <cell r="DS18">
            <v>744</v>
          </cell>
          <cell r="DT18">
            <v>672</v>
          </cell>
          <cell r="DU18">
            <v>744</v>
          </cell>
          <cell r="DV18">
            <v>720</v>
          </cell>
          <cell r="DW18">
            <v>744</v>
          </cell>
          <cell r="DX18">
            <v>720</v>
          </cell>
          <cell r="DY18">
            <v>744</v>
          </cell>
          <cell r="DZ18">
            <v>744</v>
          </cell>
          <cell r="EA18">
            <v>720</v>
          </cell>
          <cell r="EB18">
            <v>744</v>
          </cell>
          <cell r="EC18">
            <v>720</v>
          </cell>
          <cell r="ED18">
            <v>744</v>
          </cell>
        </row>
        <row r="19">
          <cell r="C19">
            <v>344</v>
          </cell>
          <cell r="D19">
            <v>296</v>
          </cell>
          <cell r="E19">
            <v>311</v>
          </cell>
          <cell r="F19">
            <v>320</v>
          </cell>
          <cell r="G19">
            <v>328</v>
          </cell>
          <cell r="H19">
            <v>304</v>
          </cell>
          <cell r="I19">
            <v>344</v>
          </cell>
          <cell r="J19">
            <v>312</v>
          </cell>
          <cell r="K19">
            <v>336</v>
          </cell>
          <cell r="L19">
            <v>312</v>
          </cell>
          <cell r="M19">
            <v>321</v>
          </cell>
          <cell r="N19">
            <v>344</v>
          </cell>
          <cell r="O19">
            <v>328</v>
          </cell>
          <cell r="P19">
            <v>288</v>
          </cell>
          <cell r="Q19">
            <v>327</v>
          </cell>
          <cell r="R19">
            <v>304</v>
          </cell>
          <cell r="S19">
            <v>328</v>
          </cell>
          <cell r="T19">
            <v>320</v>
          </cell>
          <cell r="U19">
            <v>328</v>
          </cell>
          <cell r="V19">
            <v>312</v>
          </cell>
          <cell r="W19">
            <v>336</v>
          </cell>
          <cell r="X19">
            <v>312</v>
          </cell>
          <cell r="Y19">
            <v>321</v>
          </cell>
          <cell r="Z19">
            <v>344</v>
          </cell>
          <cell r="AA19">
            <v>328</v>
          </cell>
          <cell r="AB19">
            <v>288</v>
          </cell>
          <cell r="AC19">
            <v>327</v>
          </cell>
          <cell r="AD19">
            <v>304</v>
          </cell>
          <cell r="AE19">
            <v>328</v>
          </cell>
          <cell r="AF19">
            <v>320</v>
          </cell>
          <cell r="AG19">
            <v>328</v>
          </cell>
          <cell r="AH19">
            <v>328</v>
          </cell>
          <cell r="AI19">
            <v>320</v>
          </cell>
          <cell r="AJ19">
            <v>312</v>
          </cell>
          <cell r="AK19">
            <v>337</v>
          </cell>
          <cell r="AL19">
            <v>328</v>
          </cell>
          <cell r="AM19">
            <v>328</v>
          </cell>
          <cell r="AN19">
            <v>288</v>
          </cell>
          <cell r="AO19">
            <v>327</v>
          </cell>
          <cell r="AP19">
            <v>304</v>
          </cell>
          <cell r="AQ19">
            <v>344</v>
          </cell>
          <cell r="AR19">
            <v>304</v>
          </cell>
          <cell r="AS19">
            <v>328</v>
          </cell>
          <cell r="AT19">
            <v>328</v>
          </cell>
          <cell r="AU19">
            <v>320</v>
          </cell>
          <cell r="AV19">
            <v>312</v>
          </cell>
          <cell r="AW19">
            <v>337</v>
          </cell>
          <cell r="AX19">
            <v>328</v>
          </cell>
          <cell r="AY19">
            <v>344</v>
          </cell>
          <cell r="AZ19">
            <v>296</v>
          </cell>
          <cell r="BA19">
            <v>311</v>
          </cell>
          <cell r="BB19">
            <v>304</v>
          </cell>
          <cell r="BC19">
            <v>344</v>
          </cell>
          <cell r="BD19">
            <v>304</v>
          </cell>
          <cell r="BE19">
            <v>344</v>
          </cell>
          <cell r="BF19">
            <v>312</v>
          </cell>
          <cell r="BG19">
            <v>320</v>
          </cell>
          <cell r="BH19">
            <v>328</v>
          </cell>
          <cell r="BI19">
            <v>321</v>
          </cell>
          <cell r="BJ19">
            <v>328</v>
          </cell>
          <cell r="BK19">
            <v>344</v>
          </cell>
          <cell r="BL19">
            <v>288</v>
          </cell>
          <cell r="BM19">
            <v>311</v>
          </cell>
          <cell r="BN19">
            <v>320</v>
          </cell>
          <cell r="BO19">
            <v>328</v>
          </cell>
          <cell r="BP19">
            <v>304</v>
          </cell>
          <cell r="BQ19">
            <v>344</v>
          </cell>
          <cell r="BR19">
            <v>312</v>
          </cell>
          <cell r="BS19">
            <v>320</v>
          </cell>
          <cell r="BT19">
            <v>328</v>
          </cell>
          <cell r="BU19">
            <v>321</v>
          </cell>
          <cell r="BV19">
            <v>344</v>
          </cell>
          <cell r="BW19">
            <v>328</v>
          </cell>
          <cell r="BX19">
            <v>288</v>
          </cell>
          <cell r="BY19">
            <v>311</v>
          </cell>
          <cell r="BZ19">
            <v>320</v>
          </cell>
          <cell r="CA19">
            <v>328</v>
          </cell>
          <cell r="CB19">
            <v>304</v>
          </cell>
          <cell r="CC19">
            <v>344</v>
          </cell>
          <cell r="CD19">
            <v>312</v>
          </cell>
          <cell r="CE19">
            <v>336</v>
          </cell>
          <cell r="CF19">
            <v>312</v>
          </cell>
          <cell r="CG19">
            <v>321</v>
          </cell>
          <cell r="CH19">
            <v>344</v>
          </cell>
          <cell r="CI19">
            <v>328</v>
          </cell>
          <cell r="CJ19">
            <v>288</v>
          </cell>
          <cell r="CK19">
            <v>327</v>
          </cell>
          <cell r="CL19">
            <v>304</v>
          </cell>
          <cell r="CM19">
            <v>328</v>
          </cell>
          <cell r="CN19">
            <v>320</v>
          </cell>
          <cell r="CO19">
            <v>328</v>
          </cell>
          <cell r="CP19">
            <v>312</v>
          </cell>
          <cell r="CQ19">
            <v>336</v>
          </cell>
          <cell r="CR19">
            <v>312</v>
          </cell>
          <cell r="CS19">
            <v>321</v>
          </cell>
          <cell r="CT19">
            <v>344</v>
          </cell>
          <cell r="CU19">
            <v>328</v>
          </cell>
          <cell r="CV19">
            <v>296</v>
          </cell>
          <cell r="CW19">
            <v>327</v>
          </cell>
          <cell r="CX19">
            <v>304</v>
          </cell>
          <cell r="CY19">
            <v>344</v>
          </cell>
          <cell r="CZ19">
            <v>304</v>
          </cell>
          <cell r="DA19">
            <v>328</v>
          </cell>
          <cell r="DB19">
            <v>328</v>
          </cell>
          <cell r="DC19">
            <v>320</v>
          </cell>
          <cell r="DD19">
            <v>312</v>
          </cell>
          <cell r="DE19">
            <v>337</v>
          </cell>
          <cell r="DF19">
            <v>328</v>
          </cell>
          <cell r="DG19">
            <v>344</v>
          </cell>
          <cell r="DH19">
            <v>288</v>
          </cell>
          <cell r="DI19">
            <v>311</v>
          </cell>
          <cell r="DJ19">
            <v>304</v>
          </cell>
          <cell r="DK19">
            <v>344</v>
          </cell>
          <cell r="DL19">
            <v>304</v>
          </cell>
          <cell r="DM19">
            <v>328</v>
          </cell>
          <cell r="DN19">
            <v>328</v>
          </cell>
          <cell r="DO19">
            <v>320</v>
          </cell>
          <cell r="DP19">
            <v>328</v>
          </cell>
          <cell r="DQ19">
            <v>321</v>
          </cell>
          <cell r="DR19">
            <v>328</v>
          </cell>
          <cell r="DS19">
            <v>344</v>
          </cell>
          <cell r="DT19">
            <v>288</v>
          </cell>
          <cell r="DU19">
            <v>311</v>
          </cell>
          <cell r="DV19">
            <v>304</v>
          </cell>
          <cell r="DW19">
            <v>344</v>
          </cell>
          <cell r="DX19">
            <v>304</v>
          </cell>
          <cell r="DY19">
            <v>344</v>
          </cell>
          <cell r="DZ19">
            <v>312</v>
          </cell>
          <cell r="EA19">
            <v>320</v>
          </cell>
          <cell r="EB19">
            <v>328</v>
          </cell>
          <cell r="EC19">
            <v>321</v>
          </cell>
          <cell r="ED19">
            <v>328</v>
          </cell>
        </row>
        <row r="20">
          <cell r="C20">
            <v>744</v>
          </cell>
          <cell r="D20">
            <v>696</v>
          </cell>
          <cell r="E20">
            <v>743</v>
          </cell>
          <cell r="F20">
            <v>720</v>
          </cell>
          <cell r="G20">
            <v>744</v>
          </cell>
          <cell r="H20">
            <v>720</v>
          </cell>
          <cell r="I20">
            <v>744</v>
          </cell>
          <cell r="J20">
            <v>744</v>
          </cell>
          <cell r="K20">
            <v>720</v>
          </cell>
          <cell r="L20">
            <v>744</v>
          </cell>
          <cell r="M20">
            <v>721</v>
          </cell>
          <cell r="N20">
            <v>744</v>
          </cell>
          <cell r="O20">
            <v>744</v>
          </cell>
          <cell r="P20">
            <v>672</v>
          </cell>
          <cell r="Q20">
            <v>743</v>
          </cell>
          <cell r="R20">
            <v>720</v>
          </cell>
          <cell r="S20">
            <v>744</v>
          </cell>
          <cell r="T20">
            <v>720</v>
          </cell>
          <cell r="U20">
            <v>744</v>
          </cell>
          <cell r="V20">
            <v>744</v>
          </cell>
          <cell r="W20">
            <v>720</v>
          </cell>
          <cell r="X20">
            <v>744</v>
          </cell>
          <cell r="Y20">
            <v>721</v>
          </cell>
          <cell r="Z20">
            <v>744</v>
          </cell>
          <cell r="AA20">
            <v>744</v>
          </cell>
          <cell r="AB20">
            <v>672</v>
          </cell>
          <cell r="AC20">
            <v>743</v>
          </cell>
          <cell r="AD20">
            <v>720</v>
          </cell>
          <cell r="AE20">
            <v>744</v>
          </cell>
          <cell r="AF20">
            <v>720</v>
          </cell>
          <cell r="AG20">
            <v>744</v>
          </cell>
          <cell r="AH20">
            <v>744</v>
          </cell>
          <cell r="AI20">
            <v>720</v>
          </cell>
          <cell r="AJ20">
            <v>744</v>
          </cell>
          <cell r="AK20">
            <v>721</v>
          </cell>
          <cell r="AL20">
            <v>744</v>
          </cell>
          <cell r="AM20">
            <v>744</v>
          </cell>
          <cell r="AN20">
            <v>672</v>
          </cell>
          <cell r="AO20">
            <v>743</v>
          </cell>
          <cell r="AP20">
            <v>720</v>
          </cell>
          <cell r="AQ20">
            <v>744</v>
          </cell>
          <cell r="AR20">
            <v>720</v>
          </cell>
          <cell r="AS20">
            <v>744</v>
          </cell>
          <cell r="AT20">
            <v>744</v>
          </cell>
          <cell r="AU20">
            <v>720</v>
          </cell>
          <cell r="AV20">
            <v>744</v>
          </cell>
          <cell r="AW20">
            <v>721</v>
          </cell>
          <cell r="AX20">
            <v>744</v>
          </cell>
          <cell r="AY20">
            <v>744</v>
          </cell>
          <cell r="AZ20">
            <v>696</v>
          </cell>
          <cell r="BA20">
            <v>743</v>
          </cell>
          <cell r="BB20">
            <v>720</v>
          </cell>
          <cell r="BC20">
            <v>744</v>
          </cell>
          <cell r="BD20">
            <v>720</v>
          </cell>
          <cell r="BE20">
            <v>744</v>
          </cell>
          <cell r="BF20">
            <v>744</v>
          </cell>
          <cell r="BG20">
            <v>720</v>
          </cell>
          <cell r="BH20">
            <v>744</v>
          </cell>
          <cell r="BI20">
            <v>721</v>
          </cell>
          <cell r="BJ20">
            <v>744</v>
          </cell>
          <cell r="BK20">
            <v>744</v>
          </cell>
          <cell r="BL20">
            <v>672</v>
          </cell>
          <cell r="BM20">
            <v>743</v>
          </cell>
          <cell r="BN20">
            <v>720</v>
          </cell>
          <cell r="BO20">
            <v>744</v>
          </cell>
          <cell r="BP20">
            <v>720</v>
          </cell>
          <cell r="BQ20">
            <v>744</v>
          </cell>
          <cell r="BR20">
            <v>744</v>
          </cell>
          <cell r="BS20">
            <v>720</v>
          </cell>
          <cell r="BT20">
            <v>744</v>
          </cell>
          <cell r="BU20">
            <v>721</v>
          </cell>
          <cell r="BV20">
            <v>744</v>
          </cell>
          <cell r="BW20">
            <v>744</v>
          </cell>
          <cell r="BX20">
            <v>672</v>
          </cell>
          <cell r="BY20">
            <v>743</v>
          </cell>
          <cell r="BZ20">
            <v>720</v>
          </cell>
          <cell r="CA20">
            <v>744</v>
          </cell>
          <cell r="CB20">
            <v>720</v>
          </cell>
          <cell r="CC20">
            <v>744</v>
          </cell>
          <cell r="CD20">
            <v>744</v>
          </cell>
          <cell r="CE20">
            <v>720</v>
          </cell>
          <cell r="CF20">
            <v>744</v>
          </cell>
          <cell r="CG20">
            <v>721</v>
          </cell>
          <cell r="CH20">
            <v>744</v>
          </cell>
          <cell r="CI20">
            <v>744</v>
          </cell>
          <cell r="CJ20">
            <v>672</v>
          </cell>
          <cell r="CK20">
            <v>743</v>
          </cell>
          <cell r="CL20">
            <v>720</v>
          </cell>
          <cell r="CM20">
            <v>744</v>
          </cell>
          <cell r="CN20">
            <v>720</v>
          </cell>
          <cell r="CO20">
            <v>744</v>
          </cell>
          <cell r="CP20">
            <v>744</v>
          </cell>
          <cell r="CQ20">
            <v>720</v>
          </cell>
          <cell r="CR20">
            <v>744</v>
          </cell>
          <cell r="CS20">
            <v>721</v>
          </cell>
          <cell r="CT20">
            <v>744</v>
          </cell>
          <cell r="CU20">
            <v>744</v>
          </cell>
          <cell r="CV20">
            <v>696</v>
          </cell>
          <cell r="CW20">
            <v>743</v>
          </cell>
          <cell r="CX20">
            <v>720</v>
          </cell>
          <cell r="CY20">
            <v>744</v>
          </cell>
          <cell r="CZ20">
            <v>720</v>
          </cell>
          <cell r="DA20">
            <v>744</v>
          </cell>
          <cell r="DB20">
            <v>744</v>
          </cell>
          <cell r="DC20">
            <v>720</v>
          </cell>
          <cell r="DD20">
            <v>744</v>
          </cell>
          <cell r="DE20">
            <v>721</v>
          </cell>
          <cell r="DF20">
            <v>744</v>
          </cell>
          <cell r="DG20">
            <v>744</v>
          </cell>
          <cell r="DH20">
            <v>672</v>
          </cell>
          <cell r="DI20">
            <v>743</v>
          </cell>
          <cell r="DJ20">
            <v>720</v>
          </cell>
          <cell r="DK20">
            <v>744</v>
          </cell>
          <cell r="DL20">
            <v>720</v>
          </cell>
          <cell r="DM20">
            <v>744</v>
          </cell>
          <cell r="DN20">
            <v>744</v>
          </cell>
          <cell r="DO20">
            <v>720</v>
          </cell>
          <cell r="DP20">
            <v>744</v>
          </cell>
          <cell r="DQ20">
            <v>721</v>
          </cell>
          <cell r="DR20">
            <v>744</v>
          </cell>
          <cell r="DS20">
            <v>744</v>
          </cell>
          <cell r="DT20">
            <v>672</v>
          </cell>
          <cell r="DU20">
            <v>743</v>
          </cell>
          <cell r="DV20">
            <v>720</v>
          </cell>
          <cell r="DW20">
            <v>744</v>
          </cell>
          <cell r="DX20">
            <v>720</v>
          </cell>
          <cell r="DY20">
            <v>744</v>
          </cell>
          <cell r="DZ20">
            <v>744</v>
          </cell>
          <cell r="EA20">
            <v>720</v>
          </cell>
          <cell r="EB20">
            <v>744</v>
          </cell>
          <cell r="EC20">
            <v>721</v>
          </cell>
          <cell r="ED20">
            <v>744</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rtPPA_2015"/>
      <sheetName val="Scenario Desc"/>
      <sheetName val="Exhibit 1- Std Base Load"/>
      <sheetName val="Exhibit 2- Std Wind "/>
      <sheetName val="Exhibit 3- Std FixedSolar"/>
      <sheetName val="Exhibit 4- Std TrackingSolar"/>
      <sheetName val="Exhibit 5 - Renewable BaseLoad"/>
      <sheetName val="Exhibit 6- Renewable Wind"/>
      <sheetName val="Exhibit 7- Renewable FixedS"/>
      <sheetName val="Exhibit 8- Renewable TrackingS"/>
      <sheetName val="Exhibit 9 - Blending"/>
      <sheetName val="Table 1"/>
      <sheetName val="Table 2"/>
      <sheetName val="Tables 3 to 6"/>
      <sheetName val="Table 7 to 8"/>
      <sheetName val="Table 9"/>
      <sheetName val="Table 10"/>
      <sheetName val="Table 11"/>
      <sheetName val="Table 12"/>
      <sheetName val="XX Support Pages - Do Not Print"/>
      <sheetName val="Tariff Page 1"/>
      <sheetName val="OFPC Source"/>
    </sheetNames>
    <sheetDataSet>
      <sheetData sheetId="0"/>
      <sheetData sheetId="1">
        <row r="6">
          <cell r="B6">
            <v>2.2999999999999998</v>
          </cell>
        </row>
      </sheetData>
      <sheetData sheetId="2"/>
      <sheetData sheetId="3">
        <row r="45">
          <cell r="L45">
            <v>3.06</v>
          </cell>
        </row>
      </sheetData>
      <sheetData sheetId="4">
        <row r="53">
          <cell r="G53">
            <v>0.32200000000000001</v>
          </cell>
        </row>
      </sheetData>
      <sheetData sheetId="5"/>
      <sheetData sheetId="6"/>
      <sheetData sheetId="7"/>
      <sheetData sheetId="8"/>
      <sheetData sheetId="9"/>
      <sheetData sheetId="10"/>
      <sheetData sheetId="11"/>
      <sheetData sheetId="12"/>
      <sheetData sheetId="13"/>
      <sheetData sheetId="14">
        <row r="43">
          <cell r="AE43">
            <v>6.6600000000000006E-2</v>
          </cell>
        </row>
      </sheetData>
      <sheetData sheetId="15"/>
      <sheetData sheetId="16"/>
      <sheetData sheetId="17"/>
      <sheetData sheetId="18"/>
      <sheetData sheetId="19"/>
      <sheetData sheetId="20"/>
      <sheetData sheetId="21">
        <row r="8">
          <cell r="J8">
            <v>42370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Exhibit 1- Std Base Load QF"/>
      <sheetName val="Exhibit 2- Std Wind QF "/>
      <sheetName val="Exhibit 3- Std FixedSolar QF"/>
      <sheetName val="Exhibit 4- Std TrackingSolar"/>
      <sheetName val="Exhibit 5- Renewable BaseLoad"/>
      <sheetName val="Exhibit 6- Renewable Wind"/>
      <sheetName val="Exhibit 7- Renewable FixedS"/>
      <sheetName val="Exhibit 8- Renewable TrackingS"/>
      <sheetName val="Exhibit 9 - Blending"/>
      <sheetName val="Table 1"/>
      <sheetName val="Table 2"/>
      <sheetName val="Tables 3 to 6"/>
      <sheetName val="Tables 3 to 6_Renewable"/>
      <sheetName val="Table 7 to 8"/>
      <sheetName val="Table 9"/>
      <sheetName val="Table 10"/>
      <sheetName val="Table 11"/>
      <sheetName val="Table 12"/>
      <sheetName val="Table 13"/>
      <sheetName val="XX Support Pages - Do Not Print"/>
      <sheetName val="Tariff Page 1"/>
      <sheetName val="OFPC Source"/>
    </sheetNames>
    <sheetDataSet>
      <sheetData sheetId="0" refreshError="1"/>
      <sheetData sheetId="1" refreshError="1"/>
      <sheetData sheetId="2">
        <row r="45">
          <cell r="E45">
            <v>3.06</v>
          </cell>
        </row>
        <row r="57">
          <cell r="E57">
            <v>0.254</v>
          </cell>
        </row>
      </sheetData>
      <sheetData sheetId="3">
        <row r="53">
          <cell r="G53">
            <v>0.32200000000000001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43">
          <cell r="AE43">
            <v>6.6600000000000006E-2</v>
          </cell>
        </row>
      </sheetData>
      <sheetData sheetId="15" refreshError="1"/>
      <sheetData sheetId="16" refreshError="1"/>
      <sheetData sheetId="17"/>
      <sheetData sheetId="18"/>
      <sheetData sheetId="19" refreshError="1"/>
      <sheetData sheetId="20" refreshError="1"/>
      <sheetData sheetId="21" refreshError="1"/>
      <sheetData sheetId="22">
        <row r="5">
          <cell r="P5" t="str">
            <v>Annual Price</v>
          </cell>
          <cell r="Q5">
            <v>0</v>
          </cell>
          <cell r="R5">
            <v>0</v>
          </cell>
          <cell r="S5">
            <v>0</v>
          </cell>
          <cell r="T5" t="str">
            <v>HLH/LLH Factors</v>
          </cell>
          <cell r="U5">
            <v>0</v>
          </cell>
        </row>
        <row r="6">
          <cell r="P6" t="str">
            <v>Year</v>
          </cell>
          <cell r="Q6" t="str">
            <v>HLH</v>
          </cell>
          <cell r="R6" t="str">
            <v>LLH</v>
          </cell>
          <cell r="S6" t="str">
            <v>Flat</v>
          </cell>
          <cell r="T6" t="str">
            <v>HLH</v>
          </cell>
          <cell r="U6" t="str">
            <v>LLH</v>
          </cell>
        </row>
        <row r="7">
          <cell r="P7">
            <v>0</v>
          </cell>
          <cell r="Q7" t="str">
            <v>(a)</v>
          </cell>
          <cell r="R7" t="str">
            <v>(b)</v>
          </cell>
          <cell r="S7" t="str">
            <v>(c)</v>
          </cell>
          <cell r="T7" t="str">
            <v>(d)</v>
          </cell>
          <cell r="U7" t="str">
            <v>(e)</v>
          </cell>
        </row>
        <row r="8">
          <cell r="J8">
            <v>42370</v>
          </cell>
          <cell r="K8">
            <v>21.983621291358247</v>
          </cell>
          <cell r="L8">
            <v>19.984276199823373</v>
          </cell>
          <cell r="M8">
            <v>21.12390290199825</v>
          </cell>
          <cell r="P8">
            <v>0</v>
          </cell>
          <cell r="Q8">
            <v>0</v>
          </cell>
          <cell r="R8">
            <v>0</v>
          </cell>
          <cell r="S8">
            <v>0</v>
          </cell>
          <cell r="T8" t="str">
            <v>(a)/(c)</v>
          </cell>
          <cell r="U8" t="str">
            <v>(b)/(c)</v>
          </cell>
        </row>
        <row r="9">
          <cell r="J9">
            <v>42401</v>
          </cell>
          <cell r="K9">
            <v>17.913635057147197</v>
          </cell>
          <cell r="L9">
            <v>16.13795382458575</v>
          </cell>
          <cell r="M9">
            <v>17.150092127145772</v>
          </cell>
          <cell r="P9">
            <v>0</v>
          </cell>
          <cell r="Q9">
            <v>0</v>
          </cell>
          <cell r="R9">
            <v>0</v>
          </cell>
          <cell r="S9">
            <v>0</v>
          </cell>
          <cell r="T9">
            <v>0</v>
          </cell>
          <cell r="U9">
            <v>0</v>
          </cell>
        </row>
        <row r="10">
          <cell r="J10">
            <v>42430</v>
          </cell>
          <cell r="K10">
            <v>13.906503576482843</v>
          </cell>
          <cell r="L10">
            <v>9.6373288864912094</v>
          </cell>
          <cell r="M10">
            <v>12.07075845978644</v>
          </cell>
          <cell r="P10">
            <v>2017</v>
          </cell>
          <cell r="Q10">
            <v>23.947500000000002</v>
          </cell>
          <cell r="R10">
            <v>19.177500000000002</v>
          </cell>
          <cell r="S10">
            <v>21.847641692793079</v>
          </cell>
          <cell r="T10">
            <v>1.0961137287371208</v>
          </cell>
          <cell r="U10">
            <v>0.8777835278361471</v>
          </cell>
        </row>
        <row r="11">
          <cell r="J11">
            <v>42461</v>
          </cell>
          <cell r="K11">
            <v>13.742406123522002</v>
          </cell>
          <cell r="L11">
            <v>8.7709593859455577</v>
          </cell>
          <cell r="M11">
            <v>11.604684026364129</v>
          </cell>
          <cell r="P11">
            <v>2018</v>
          </cell>
          <cell r="Q11">
            <v>26.275000000000002</v>
          </cell>
          <cell r="R11">
            <v>20.528333333333332</v>
          </cell>
          <cell r="S11">
            <v>23.748232019451319</v>
          </cell>
          <cell r="T11">
            <v>1.1063981511751737</v>
          </cell>
          <cell r="U11">
            <v>0.86441522537422222</v>
          </cell>
        </row>
        <row r="12">
          <cell r="J12">
            <v>42491</v>
          </cell>
          <cell r="K12">
            <v>12.999133305431073</v>
          </cell>
          <cell r="L12">
            <v>5.3189258396273855</v>
          </cell>
          <cell r="M12">
            <v>9.6966440951354862</v>
          </cell>
          <cell r="P12">
            <v>2019</v>
          </cell>
          <cell r="Q12">
            <v>27.537500000000005</v>
          </cell>
          <cell r="R12">
            <v>21.512499999999999</v>
          </cell>
          <cell r="S12">
            <v>24.905232209910523</v>
          </cell>
          <cell r="T12">
            <v>1.105691357057174</v>
          </cell>
          <cell r="U12">
            <v>0.86377431933517745</v>
          </cell>
        </row>
        <row r="13">
          <cell r="J13">
            <v>42522</v>
          </cell>
          <cell r="K13">
            <v>14.452684459540254</v>
          </cell>
          <cell r="L13">
            <v>7.7277226711721898</v>
          </cell>
          <cell r="M13">
            <v>11.560950890541985</v>
          </cell>
          <cell r="P13">
            <v>2020</v>
          </cell>
          <cell r="Q13">
            <v>28.837500000000002</v>
          </cell>
          <cell r="R13">
            <v>23.169999999999998</v>
          </cell>
          <cell r="S13">
            <v>26.356703147494059</v>
          </cell>
          <cell r="T13">
            <v>1.0941239440541262</v>
          </cell>
          <cell r="U13">
            <v>0.87909325647972603</v>
          </cell>
        </row>
        <row r="14">
          <cell r="J14">
            <v>42552</v>
          </cell>
          <cell r="K14">
            <v>21.07082254282243</v>
          </cell>
          <cell r="L14">
            <v>13.093401789894903</v>
          </cell>
          <cell r="M14">
            <v>17.640531619063594</v>
          </cell>
          <cell r="P14">
            <v>2021</v>
          </cell>
          <cell r="Q14">
            <v>30.25</v>
          </cell>
          <cell r="R14">
            <v>24.757500000000004</v>
          </cell>
          <cell r="S14">
            <v>27.841350847663552</v>
          </cell>
          <cell r="T14">
            <v>1.0865133723401421</v>
          </cell>
          <cell r="U14">
            <v>0.88923486994086187</v>
          </cell>
        </row>
        <row r="15">
          <cell r="J15">
            <v>42583</v>
          </cell>
          <cell r="K15">
            <v>24.127774821092128</v>
          </cell>
          <cell r="L15">
            <v>18.498596563819937</v>
          </cell>
          <cell r="M15">
            <v>21.707228170465086</v>
          </cell>
          <cell r="P15">
            <v>2022</v>
          </cell>
          <cell r="Q15">
            <v>33.373780833333335</v>
          </cell>
          <cell r="R15">
            <v>26.994724166666668</v>
          </cell>
          <cell r="S15">
            <v>30.576130941519466</v>
          </cell>
          <cell r="T15">
            <v>1.0914978385317853</v>
          </cell>
          <cell r="U15">
            <v>0.88286919683518261</v>
          </cell>
        </row>
        <row r="16">
          <cell r="J16">
            <v>42614</v>
          </cell>
          <cell r="K16">
            <v>22.76162437313263</v>
          </cell>
          <cell r="L16">
            <v>18.95</v>
          </cell>
          <cell r="M16">
            <v>21.122625892685598</v>
          </cell>
          <cell r="P16">
            <v>2023</v>
          </cell>
          <cell r="Q16">
            <v>37.615015000000007</v>
          </cell>
          <cell r="R16">
            <v>30.191510833333336</v>
          </cell>
          <cell r="S16">
            <v>34.341261512259017</v>
          </cell>
          <cell r="T16">
            <v>1.0953300299283513</v>
          </cell>
          <cell r="U16">
            <v>0.8791613791635372</v>
          </cell>
        </row>
        <row r="17">
          <cell r="J17">
            <v>42644</v>
          </cell>
          <cell r="K17">
            <v>21.7</v>
          </cell>
          <cell r="L17">
            <v>19.878899992173199</v>
          </cell>
          <cell r="M17">
            <v>20.916926996634473</v>
          </cell>
          <cell r="P17">
            <v>2024</v>
          </cell>
          <cell r="Q17">
            <v>41.471919166666659</v>
          </cell>
          <cell r="R17">
            <v>33.477644999999995</v>
          </cell>
          <cell r="S17">
            <v>37.960120933796439</v>
          </cell>
          <cell r="T17">
            <v>1.092512830477935</v>
          </cell>
          <cell r="U17">
            <v>0.88191618404972916</v>
          </cell>
        </row>
        <row r="18">
          <cell r="J18">
            <v>42675</v>
          </cell>
          <cell r="K18">
            <v>24.356777295042487</v>
          </cell>
          <cell r="L18">
            <v>22.063697118173007</v>
          </cell>
          <cell r="M18">
            <v>23.37075281898861</v>
          </cell>
          <cell r="P18">
            <v>2025</v>
          </cell>
          <cell r="Q18">
            <v>43.59779666666666</v>
          </cell>
          <cell r="R18">
            <v>35.397160833333338</v>
          </cell>
          <cell r="S18">
            <v>39.990214803924012</v>
          </cell>
          <cell r="T18">
            <v>1.0902116150271004</v>
          </cell>
          <cell r="U18">
            <v>0.88514555390335181</v>
          </cell>
        </row>
        <row r="19">
          <cell r="J19">
            <v>42705</v>
          </cell>
          <cell r="K19">
            <v>27.516404693602158</v>
          </cell>
          <cell r="L19">
            <v>23.031083086216086</v>
          </cell>
          <cell r="M19">
            <v>25.587716402426146</v>
          </cell>
          <cell r="P19">
            <v>2026</v>
          </cell>
          <cell r="Q19">
            <v>45.439878333333333</v>
          </cell>
          <cell r="R19">
            <v>36.976436666666665</v>
          </cell>
          <cell r="S19">
            <v>41.722589955446999</v>
          </cell>
          <cell r="T19">
            <v>1.0890953409617139</v>
          </cell>
          <cell r="U19">
            <v>0.88624499836063719</v>
          </cell>
        </row>
        <row r="20">
          <cell r="J20">
            <v>42736</v>
          </cell>
          <cell r="K20">
            <v>26.512499999999999</v>
          </cell>
          <cell r="L20">
            <v>23.369615931925345</v>
          </cell>
          <cell r="M20">
            <v>25.161059850727895</v>
          </cell>
          <cell r="P20">
            <v>2027</v>
          </cell>
          <cell r="Q20">
            <v>47.694152500000001</v>
          </cell>
          <cell r="R20">
            <v>38.99106166666666</v>
          </cell>
          <cell r="S20">
            <v>43.868946538759737</v>
          </cell>
          <cell r="T20">
            <v>1.0871962119687684</v>
          </cell>
          <cell r="U20">
            <v>0.88880779556027645</v>
          </cell>
        </row>
        <row r="21">
          <cell r="J21">
            <v>42767</v>
          </cell>
          <cell r="K21">
            <v>25.816940455213651</v>
          </cell>
          <cell r="L21">
            <v>22.793794054212004</v>
          </cell>
          <cell r="M21">
            <v>24.516987502782939</v>
          </cell>
          <cell r="P21">
            <v>2028</v>
          </cell>
          <cell r="Q21">
            <v>48.91536</v>
          </cell>
          <cell r="R21">
            <v>39.861495833333343</v>
          </cell>
          <cell r="S21">
            <v>44.929089872644511</v>
          </cell>
          <cell r="T21">
            <v>1.0887235895197283</v>
          </cell>
          <cell r="U21">
            <v>0.88720906535886412</v>
          </cell>
        </row>
        <row r="22">
          <cell r="J22">
            <v>42795</v>
          </cell>
          <cell r="K22">
            <v>23.114644416803152</v>
          </cell>
          <cell r="L22">
            <v>20.228401408340073</v>
          </cell>
          <cell r="M22">
            <v>21.873559923164027</v>
          </cell>
          <cell r="P22">
            <v>2029</v>
          </cell>
          <cell r="Q22">
            <v>50.265955833333329</v>
          </cell>
          <cell r="R22">
            <v>41.034064166666674</v>
          </cell>
          <cell r="S22">
            <v>46.213470067714304</v>
          </cell>
          <cell r="T22">
            <v>1.0876905750570367</v>
          </cell>
          <cell r="U22">
            <v>0.88792432393718745</v>
          </cell>
        </row>
        <row r="23">
          <cell r="J23">
            <v>42826</v>
          </cell>
          <cell r="K23">
            <v>19.631449563390138</v>
          </cell>
          <cell r="L23">
            <v>15.169286215442858</v>
          </cell>
          <cell r="M23">
            <v>17.712719323772806</v>
          </cell>
          <cell r="P23">
            <v>2030</v>
          </cell>
          <cell r="Q23">
            <v>52.490934166666669</v>
          </cell>
          <cell r="R23">
            <v>42.648744166666667</v>
          </cell>
          <cell r="S23">
            <v>48.163522948517681</v>
          </cell>
          <cell r="T23">
            <v>1.0898483116107305</v>
          </cell>
          <cell r="U23">
            <v>0.88549884966376324</v>
          </cell>
        </row>
        <row r="24">
          <cell r="J24">
            <v>42856</v>
          </cell>
          <cell r="K24">
            <v>17.946306514167055</v>
          </cell>
          <cell r="L24">
            <v>11.133726018371117</v>
          </cell>
          <cell r="M24">
            <v>15.016896900974801</v>
          </cell>
          <cell r="P24">
            <v>2031</v>
          </cell>
          <cell r="Q24">
            <v>54.414976666666661</v>
          </cell>
          <cell r="R24">
            <v>44.332940000000001</v>
          </cell>
          <cell r="S24">
            <v>50.018286593306748</v>
          </cell>
          <cell r="T24">
            <v>1.0879016530315986</v>
          </cell>
          <cell r="U24">
            <v>0.88633463917839328</v>
          </cell>
        </row>
        <row r="25">
          <cell r="J25">
            <v>42887</v>
          </cell>
          <cell r="K25">
            <v>17.263649943215452</v>
          </cell>
          <cell r="L25">
            <v>10.646622023123673</v>
          </cell>
          <cell r="M25">
            <v>14.418327937575986</v>
          </cell>
          <cell r="P25">
            <v>2032</v>
          </cell>
          <cell r="Q25">
            <v>55.419961666666666</v>
          </cell>
          <cell r="R25">
            <v>45.326558333333331</v>
          </cell>
          <cell r="S25">
            <v>50.981797749060483</v>
          </cell>
          <cell r="T25">
            <v>1.0870538920469506</v>
          </cell>
          <cell r="U25">
            <v>0.88907336215244848</v>
          </cell>
        </row>
        <row r="26">
          <cell r="J26">
            <v>42917</v>
          </cell>
          <cell r="K26">
            <v>24.08557421264841</v>
          </cell>
          <cell r="L26">
            <v>17.227119331207238</v>
          </cell>
          <cell r="M26">
            <v>21.136438613628705</v>
          </cell>
          <cell r="P26">
            <v>2033</v>
          </cell>
          <cell r="Q26">
            <v>56.975466666666669</v>
          </cell>
          <cell r="R26">
            <v>46.760736666666666</v>
          </cell>
          <cell r="S26">
            <v>52.489045366750027</v>
          </cell>
          <cell r="T26">
            <v>1.0854734786767266</v>
          </cell>
          <cell r="U26">
            <v>0.89086658635037697</v>
          </cell>
        </row>
        <row r="27">
          <cell r="J27">
            <v>42948</v>
          </cell>
          <cell r="K27">
            <v>28.751045306520751</v>
          </cell>
          <cell r="L27">
            <v>21.298004984739237</v>
          </cell>
          <cell r="M27">
            <v>25.546237968154699</v>
          </cell>
          <cell r="P27">
            <v>2034</v>
          </cell>
          <cell r="Q27">
            <v>58.652556666666662</v>
          </cell>
          <cell r="R27">
            <v>48.254604166666667</v>
          </cell>
          <cell r="S27">
            <v>54.069080614346809</v>
          </cell>
          <cell r="T27">
            <v>1.0847707414337588</v>
          </cell>
          <cell r="U27">
            <v>0.89246208033104013</v>
          </cell>
        </row>
        <row r="28">
          <cell r="J28">
            <v>42979</v>
          </cell>
          <cell r="K28">
            <v>26.535213803492198</v>
          </cell>
          <cell r="L28">
            <v>23.996174265007472</v>
          </cell>
          <cell r="M28">
            <v>25.443426801943765</v>
          </cell>
          <cell r="P28">
            <v>2035</v>
          </cell>
          <cell r="Q28">
            <v>58.891550833333326</v>
          </cell>
          <cell r="R28">
            <v>48.923639166666668</v>
          </cell>
          <cell r="S28">
            <v>54.513001418765413</v>
          </cell>
          <cell r="T28">
            <v>1.0803211949555331</v>
          </cell>
          <cell r="U28">
            <v>0.8974673544543692</v>
          </cell>
        </row>
        <row r="29">
          <cell r="J29">
            <v>43009</v>
          </cell>
          <cell r="K29">
            <v>25.710164481023089</v>
          </cell>
          <cell r="L29">
            <v>21.269705964897064</v>
          </cell>
          <cell r="M29">
            <v>23.800767319088898</v>
          </cell>
          <cell r="P29">
            <v>2036</v>
          </cell>
          <cell r="Q29">
            <v>61.015539166666677</v>
          </cell>
          <cell r="R29">
            <v>50.492087500000004</v>
          </cell>
          <cell r="S29">
            <v>56.388583043072323</v>
          </cell>
          <cell r="T29">
            <v>1.0820548393645584</v>
          </cell>
          <cell r="U29">
            <v>0.8954310389646023</v>
          </cell>
        </row>
        <row r="30">
          <cell r="J30">
            <v>43040</v>
          </cell>
          <cell r="K30">
            <v>26.640026280423847</v>
          </cell>
          <cell r="L30">
            <v>24.106327004752977</v>
          </cell>
          <cell r="M30">
            <v>25.550535591885371</v>
          </cell>
          <cell r="P30">
            <v>2037</v>
          </cell>
          <cell r="Q30">
            <v>62.571659166666656</v>
          </cell>
          <cell r="R30">
            <v>52.025760833333344</v>
          </cell>
          <cell r="S30">
            <v>57.93256762464457</v>
          </cell>
          <cell r="T30">
            <v>1.0800774371348356</v>
          </cell>
          <cell r="U30">
            <v>0.89803996208863934</v>
          </cell>
        </row>
        <row r="31">
          <cell r="J31">
            <v>43070</v>
          </cell>
          <cell r="K31">
            <v>28.283778401137312</v>
          </cell>
          <cell r="L31">
            <v>25.245000000000001</v>
          </cell>
          <cell r="M31">
            <v>26.977103688648263</v>
          </cell>
          <cell r="P31">
            <v>2038</v>
          </cell>
          <cell r="Q31">
            <v>65.967674166666654</v>
          </cell>
          <cell r="R31">
            <v>55.11894916666666</v>
          </cell>
          <cell r="S31">
            <v>61.196705134968845</v>
          </cell>
          <cell r="T31">
            <v>1.0779612075711507</v>
          </cell>
          <cell r="U31">
            <v>0.90068491506368287</v>
          </cell>
        </row>
        <row r="32">
          <cell r="J32">
            <v>43101</v>
          </cell>
          <cell r="K32">
            <v>28.370196476515503</v>
          </cell>
          <cell r="L32">
            <v>26.017614207686009</v>
          </cell>
          <cell r="M32">
            <v>27.358586100918821</v>
          </cell>
          <cell r="P32">
            <v>0</v>
          </cell>
        </row>
        <row r="33">
          <cell r="J33">
            <v>43132</v>
          </cell>
          <cell r="K33">
            <v>28.022273440098356</v>
          </cell>
          <cell r="L33">
            <v>25.036683800606152</v>
          </cell>
          <cell r="M33">
            <v>26.738469895116708</v>
          </cell>
          <cell r="Q33">
            <v>0</v>
          </cell>
          <cell r="R33">
            <v>0</v>
          </cell>
          <cell r="S33">
            <v>0</v>
          </cell>
          <cell r="T33">
            <v>0</v>
          </cell>
          <cell r="U33">
            <v>0</v>
          </cell>
        </row>
        <row r="34">
          <cell r="J34">
            <v>43160</v>
          </cell>
          <cell r="K34">
            <v>25.715404781146269</v>
          </cell>
          <cell r="L34">
            <v>23.538198174823435</v>
          </cell>
          <cell r="M34">
            <v>24.779205940427449</v>
          </cell>
        </row>
        <row r="35">
          <cell r="J35">
            <v>43191</v>
          </cell>
          <cell r="K35">
            <v>22.234836160229261</v>
          </cell>
          <cell r="L35">
            <v>15.889428656539973</v>
          </cell>
          <cell r="M35">
            <v>19.506310933642865</v>
          </cell>
        </row>
        <row r="36">
          <cell r="J36">
            <v>43221</v>
          </cell>
          <cell r="K36">
            <v>18.757405910996749</v>
          </cell>
          <cell r="L36">
            <v>12.891880349649275</v>
          </cell>
          <cell r="M36">
            <v>16.235229919617336</v>
          </cell>
        </row>
        <row r="37">
          <cell r="J37">
            <v>43252</v>
          </cell>
          <cell r="K37">
            <v>17.113191708415595</v>
          </cell>
          <cell r="L37">
            <v>13.026956036014669</v>
          </cell>
          <cell r="M37">
            <v>15.356110369283195</v>
          </cell>
        </row>
        <row r="38">
          <cell r="J38">
            <v>43282</v>
          </cell>
          <cell r="K38">
            <v>26.555384203874869</v>
          </cell>
          <cell r="L38">
            <v>16.006244800447529</v>
          </cell>
          <cell r="M38">
            <v>22.019254260401112</v>
          </cell>
        </row>
        <row r="39">
          <cell r="J39">
            <v>43313</v>
          </cell>
          <cell r="K39">
            <v>31.181257593450532</v>
          </cell>
          <cell r="L39">
            <v>20.361527908798021</v>
          </cell>
          <cell r="M39">
            <v>26.52877382904995</v>
          </cell>
        </row>
        <row r="40">
          <cell r="J40">
            <v>43344</v>
          </cell>
          <cell r="K40">
            <v>29.524429356805761</v>
          </cell>
          <cell r="L40">
            <v>26.042822353893634</v>
          </cell>
          <cell r="M40">
            <v>28.027338345553545</v>
          </cell>
        </row>
        <row r="41">
          <cell r="J41">
            <v>43374</v>
          </cell>
          <cell r="K41">
            <v>29.311356777414211</v>
          </cell>
          <cell r="L41">
            <v>24.19455475370399</v>
          </cell>
          <cell r="M41">
            <v>27.111131907218812</v>
          </cell>
        </row>
        <row r="42">
          <cell r="J42">
            <v>43405</v>
          </cell>
          <cell r="K42">
            <v>29.11017261128864</v>
          </cell>
          <cell r="L42">
            <v>26.03063632546224</v>
          </cell>
          <cell r="M42">
            <v>27.785972008383286</v>
          </cell>
        </row>
        <row r="43">
          <cell r="J43">
            <v>43435</v>
          </cell>
          <cell r="K43">
            <v>30.844069461613614</v>
          </cell>
          <cell r="L43">
            <v>26.984928595556305</v>
          </cell>
          <cell r="M43">
            <v>29.184638889208969</v>
          </cell>
        </row>
        <row r="44">
          <cell r="J44">
            <v>43466</v>
          </cell>
          <cell r="K44">
            <v>29.573550363013595</v>
          </cell>
          <cell r="L44">
            <v>27.328658242896235</v>
          </cell>
          <cell r="M44">
            <v>28.608246751363129</v>
          </cell>
        </row>
        <row r="45">
          <cell r="J45">
            <v>43497</v>
          </cell>
          <cell r="K45">
            <v>29.124709450361088</v>
          </cell>
          <cell r="L45">
            <v>26.353207533003431</v>
          </cell>
          <cell r="M45">
            <v>27.932963625897294</v>
          </cell>
        </row>
        <row r="46">
          <cell r="J46">
            <v>43525</v>
          </cell>
          <cell r="K46">
            <v>26.952352077629257</v>
          </cell>
          <cell r="L46">
            <v>25.07774996098253</v>
          </cell>
          <cell r="M46">
            <v>26.146273167471165</v>
          </cell>
        </row>
        <row r="47">
          <cell r="J47">
            <v>43556</v>
          </cell>
          <cell r="K47">
            <v>24.114310911810307</v>
          </cell>
          <cell r="L47">
            <v>16.555649054195648</v>
          </cell>
          <cell r="M47">
            <v>20.864086313036005</v>
          </cell>
        </row>
        <row r="48">
          <cell r="J48">
            <v>43586</v>
          </cell>
          <cell r="K48">
            <v>21.783388750262979</v>
          </cell>
          <cell r="L48">
            <v>13.839071737995361</v>
          </cell>
          <cell r="M48">
            <v>18.367332434987901</v>
          </cell>
          <cell r="U48">
            <v>0.84603740708183717</v>
          </cell>
          <cell r="V48">
            <v>0.15396259291816258</v>
          </cell>
        </row>
        <row r="49">
          <cell r="J49">
            <v>43617</v>
          </cell>
          <cell r="K49">
            <v>18.766142586840417</v>
          </cell>
          <cell r="L49">
            <v>14.091970256777238</v>
          </cell>
          <cell r="M49">
            <v>16.756248484913247</v>
          </cell>
        </row>
        <row r="50">
          <cell r="J50">
            <v>43647</v>
          </cell>
          <cell r="K50">
            <v>28.156847961338194</v>
          </cell>
          <cell r="L50">
            <v>16.583391230690143</v>
          </cell>
          <cell r="M50">
            <v>23.18026156715953</v>
          </cell>
        </row>
        <row r="51">
          <cell r="J51">
            <v>43678</v>
          </cell>
          <cell r="K51">
            <v>32.662312588523626</v>
          </cell>
          <cell r="L51">
            <v>20.612492997608811</v>
          </cell>
          <cell r="M51">
            <v>27.480890164430253</v>
          </cell>
        </row>
        <row r="52">
          <cell r="J52">
            <v>43709</v>
          </cell>
          <cell r="K52">
            <v>30.657173021178274</v>
          </cell>
          <cell r="L52">
            <v>27.040380334422128</v>
          </cell>
          <cell r="M52">
            <v>29.101952165873129</v>
          </cell>
        </row>
        <row r="53">
          <cell r="J53">
            <v>43739</v>
          </cell>
          <cell r="K53">
            <v>29.929716151768428</v>
          </cell>
          <cell r="L53">
            <v>26.706347644052912</v>
          </cell>
          <cell r="M53">
            <v>28.54366769345075</v>
          </cell>
        </row>
        <row r="54">
          <cell r="J54">
            <v>43770</v>
          </cell>
          <cell r="K54">
            <v>29.842889335961026</v>
          </cell>
          <cell r="L54">
            <v>27.184032679572248</v>
          </cell>
          <cell r="M54">
            <v>28.69958097371385</v>
          </cell>
        </row>
        <row r="55">
          <cell r="J55">
            <v>43800</v>
          </cell>
          <cell r="K55">
            <v>31.541877927216731</v>
          </cell>
          <cell r="L55">
            <v>28.120797083713406</v>
          </cell>
          <cell r="M55">
            <v>30.070813164510298</v>
          </cell>
        </row>
        <row r="56">
          <cell r="J56">
            <v>43831</v>
          </cell>
          <cell r="K56">
            <v>30.862077259882998</v>
          </cell>
          <cell r="L56">
            <v>28.619831310573488</v>
          </cell>
          <cell r="M56">
            <v>29.897911501679907</v>
          </cell>
        </row>
        <row r="57">
          <cell r="J57">
            <v>43862</v>
          </cell>
          <cell r="K57">
            <v>30.660883097476148</v>
          </cell>
          <cell r="L57">
            <v>27.88547165233469</v>
          </cell>
          <cell r="M57">
            <v>29.467456176065319</v>
          </cell>
        </row>
        <row r="58">
          <cell r="J58">
            <v>43891</v>
          </cell>
          <cell r="K58">
            <v>28.231794593420354</v>
          </cell>
          <cell r="L58">
            <v>26.445856740740258</v>
          </cell>
          <cell r="M58">
            <v>27.463841316767912</v>
          </cell>
        </row>
        <row r="59">
          <cell r="J59">
            <v>43922</v>
          </cell>
          <cell r="K59">
            <v>25.362244231471813</v>
          </cell>
          <cell r="L59">
            <v>17.479805500749745</v>
          </cell>
          <cell r="M59">
            <v>21.972795577261323</v>
          </cell>
        </row>
        <row r="60">
          <cell r="J60">
            <v>43952</v>
          </cell>
          <cell r="K60">
            <v>22.878020041644106</v>
          </cell>
          <cell r="L60">
            <v>14.40060066043824</v>
          </cell>
          <cell r="M60">
            <v>19.232729707725582</v>
          </cell>
        </row>
        <row r="61">
          <cell r="J61">
            <v>43983</v>
          </cell>
          <cell r="K61">
            <v>20.579630834437804</v>
          </cell>
          <cell r="L61">
            <v>13.942993784243583</v>
          </cell>
          <cell r="M61">
            <v>17.725876902854289</v>
          </cell>
        </row>
        <row r="62">
          <cell r="J62">
            <v>44013</v>
          </cell>
          <cell r="K62">
            <v>29.473686050306409</v>
          </cell>
          <cell r="L62">
            <v>18.955055568155</v>
          </cell>
          <cell r="M62">
            <v>24.950674942981301</v>
          </cell>
        </row>
        <row r="63">
          <cell r="J63">
            <v>44044</v>
          </cell>
          <cell r="K63">
            <v>33.862677050700441</v>
          </cell>
          <cell r="L63">
            <v>22.885690956802229</v>
          </cell>
          <cell r="M63">
            <v>29.142573030324208</v>
          </cell>
        </row>
        <row r="64">
          <cell r="J64">
            <v>44075</v>
          </cell>
          <cell r="K64">
            <v>31.951742191218759</v>
          </cell>
          <cell r="L64">
            <v>27.580914182923671</v>
          </cell>
          <cell r="M64">
            <v>30.072286147651869</v>
          </cell>
        </row>
        <row r="65">
          <cell r="J65">
            <v>44105</v>
          </cell>
          <cell r="K65">
            <v>31.49120433929599</v>
          </cell>
          <cell r="L65">
            <v>26.630407148323638</v>
          </cell>
          <cell r="M65">
            <v>29.401061547177875</v>
          </cell>
        </row>
        <row r="66">
          <cell r="J66">
            <v>44136</v>
          </cell>
          <cell r="K66">
            <v>30.99255516157195</v>
          </cell>
          <cell r="L66">
            <v>28.115100713157727</v>
          </cell>
          <cell r="M66">
            <v>29.755249748753833</v>
          </cell>
        </row>
        <row r="67">
          <cell r="J67">
            <v>44166</v>
          </cell>
          <cell r="K67">
            <v>32.593685458769087</v>
          </cell>
          <cell r="L67">
            <v>29.017685796496</v>
          </cell>
          <cell r="M67">
            <v>31.056005603991657</v>
          </cell>
        </row>
        <row r="68">
          <cell r="J68">
            <v>44197</v>
          </cell>
          <cell r="K68">
            <v>32.351076680335083</v>
          </cell>
          <cell r="L68">
            <v>28.476445343519156</v>
          </cell>
          <cell r="M68">
            <v>30.684985205504233</v>
          </cell>
        </row>
        <row r="69">
          <cell r="J69">
            <v>44228</v>
          </cell>
          <cell r="K69">
            <v>31.83513543884369</v>
          </cell>
          <cell r="L69">
            <v>28.017383144244874</v>
          </cell>
          <cell r="M69">
            <v>30.193501952166201</v>
          </cell>
        </row>
        <row r="70">
          <cell r="J70">
            <v>44256</v>
          </cell>
          <cell r="K70">
            <v>30.15279431195739</v>
          </cell>
          <cell r="L70">
            <v>26.53200766385077</v>
          </cell>
          <cell r="M70">
            <v>28.595856053271543</v>
          </cell>
        </row>
        <row r="71">
          <cell r="J71">
            <v>44287</v>
          </cell>
          <cell r="K71">
            <v>26.595733477106776</v>
          </cell>
          <cell r="L71">
            <v>19.390738933537303</v>
          </cell>
          <cell r="M71">
            <v>23.497585823371899</v>
          </cell>
        </row>
        <row r="72">
          <cell r="J72">
            <v>44317</v>
          </cell>
          <cell r="K72">
            <v>23.770897936265449</v>
          </cell>
          <cell r="L72">
            <v>17.125502767535693</v>
          </cell>
          <cell r="M72">
            <v>20.91337801371165</v>
          </cell>
        </row>
        <row r="73">
          <cell r="J73">
            <v>44348</v>
          </cell>
          <cell r="K73">
            <v>20.781486516277194</v>
          </cell>
          <cell r="L73">
            <v>17.575517919390837</v>
          </cell>
          <cell r="M73">
            <v>19.402920019616058</v>
          </cell>
        </row>
        <row r="74">
          <cell r="J74">
            <v>44378</v>
          </cell>
          <cell r="K74">
            <v>30.738544514445369</v>
          </cell>
          <cell r="L74">
            <v>22.865914163656768</v>
          </cell>
          <cell r="M74">
            <v>27.35331346360627</v>
          </cell>
        </row>
        <row r="75">
          <cell r="J75">
            <v>44409</v>
          </cell>
          <cell r="K75">
            <v>35.424344576353676</v>
          </cell>
          <cell r="L75">
            <v>26.615342001387955</v>
          </cell>
          <cell r="M75">
            <v>31.636473469118414</v>
          </cell>
        </row>
        <row r="76">
          <cell r="J76">
            <v>44440</v>
          </cell>
          <cell r="K76">
            <v>33.645474906945836</v>
          </cell>
          <cell r="L76">
            <v>29.521803930079585</v>
          </cell>
          <cell r="M76">
            <v>31.872296386893346</v>
          </cell>
        </row>
        <row r="77">
          <cell r="J77">
            <v>44470</v>
          </cell>
          <cell r="K77">
            <v>33.321625783616454</v>
          </cell>
          <cell r="L77">
            <v>27.247782072888498</v>
          </cell>
          <cell r="M77">
            <v>30.709872988003433</v>
          </cell>
        </row>
        <row r="78">
          <cell r="J78">
            <v>44501</v>
          </cell>
          <cell r="K78">
            <v>33.392698288915028</v>
          </cell>
          <cell r="L78">
            <v>29.128986053079807</v>
          </cell>
          <cell r="M78">
            <v>31.559302027505879</v>
          </cell>
        </row>
        <row r="79">
          <cell r="J79">
            <v>44531</v>
          </cell>
          <cell r="K79">
            <v>35.686344522575013</v>
          </cell>
          <cell r="L79">
            <v>30.190631797570397</v>
          </cell>
          <cell r="M79">
            <v>33.323188050823028</v>
          </cell>
        </row>
        <row r="80">
          <cell r="J80">
            <v>44562</v>
          </cell>
          <cell r="K80">
            <v>33.909414948180185</v>
          </cell>
          <cell r="L80">
            <v>29.814560277347006</v>
          </cell>
          <cell r="M80">
            <v>32.14862743972192</v>
          </cell>
        </row>
        <row r="81">
          <cell r="J81">
            <v>44593</v>
          </cell>
          <cell r="K81">
            <v>33.780972220025554</v>
          </cell>
          <cell r="L81">
            <v>29.149613478223177</v>
          </cell>
          <cell r="M81">
            <v>31.789487961050529</v>
          </cell>
        </row>
        <row r="82">
          <cell r="J82">
            <v>44621</v>
          </cell>
          <cell r="K82">
            <v>31.820464900302021</v>
          </cell>
          <cell r="L82">
            <v>27.542219687864051</v>
          </cell>
          <cell r="M82">
            <v>29.980819458953693</v>
          </cell>
        </row>
        <row r="83">
          <cell r="J83">
            <v>44652</v>
          </cell>
          <cell r="K83">
            <v>28.242361468585571</v>
          </cell>
          <cell r="L83">
            <v>20.938376879800604</v>
          </cell>
          <cell r="M83">
            <v>25.101648095408031</v>
          </cell>
        </row>
        <row r="84">
          <cell r="J84">
            <v>44682</v>
          </cell>
          <cell r="K84">
            <v>26.106327461722664</v>
          </cell>
          <cell r="L84">
            <v>20.673550360706571</v>
          </cell>
          <cell r="M84">
            <v>23.770233308285743</v>
          </cell>
        </row>
        <row r="85">
          <cell r="J85">
            <v>44713</v>
          </cell>
          <cell r="K85">
            <v>27.457289492372841</v>
          </cell>
          <cell r="L85">
            <v>22.734538022752201</v>
          </cell>
          <cell r="M85">
            <v>25.426506360435965</v>
          </cell>
        </row>
        <row r="86">
          <cell r="J86">
            <v>44743</v>
          </cell>
          <cell r="K86">
            <v>34.502239045955974</v>
          </cell>
          <cell r="L86">
            <v>26.549710999200162</v>
          </cell>
          <cell r="M86">
            <v>31.082651985850973</v>
          </cell>
        </row>
        <row r="87">
          <cell r="J87">
            <v>44774</v>
          </cell>
          <cell r="K87">
            <v>38.815773860423526</v>
          </cell>
          <cell r="L87">
            <v>28.690870643587161</v>
          </cell>
          <cell r="M87">
            <v>34.462065477183884</v>
          </cell>
        </row>
        <row r="88">
          <cell r="J88">
            <v>44805</v>
          </cell>
          <cell r="K88">
            <v>38.048738714156848</v>
          </cell>
          <cell r="L88">
            <v>32.363865348096631</v>
          </cell>
          <cell r="M88">
            <v>35.604243166750955</v>
          </cell>
        </row>
        <row r="89">
          <cell r="J89">
            <v>44835</v>
          </cell>
          <cell r="K89">
            <v>35.969447567676362</v>
          </cell>
          <cell r="L89">
            <v>29.366313099132292</v>
          </cell>
          <cell r="M89">
            <v>33.130099746202411</v>
          </cell>
        </row>
        <row r="90">
          <cell r="J90">
            <v>44866</v>
          </cell>
          <cell r="K90">
            <v>37.719132240648271</v>
          </cell>
          <cell r="L90">
            <v>32.472656173301871</v>
          </cell>
          <cell r="M90">
            <v>35.463147531689316</v>
          </cell>
        </row>
        <row r="91">
          <cell r="J91">
            <v>44896</v>
          </cell>
          <cell r="K91">
            <v>39.309926329276294</v>
          </cell>
          <cell r="L91">
            <v>33.778192847987938</v>
          </cell>
          <cell r="M91">
            <v>36.931280932322302</v>
          </cell>
        </row>
        <row r="92">
          <cell r="J92">
            <v>44927</v>
          </cell>
          <cell r="K92">
            <v>38.839300000000001</v>
          </cell>
          <cell r="L92">
            <v>32.454149999999998</v>
          </cell>
          <cell r="M92">
            <v>36.093685499999999</v>
          </cell>
        </row>
        <row r="93">
          <cell r="J93">
            <v>44958</v>
          </cell>
          <cell r="K93">
            <v>39.823665012575262</v>
          </cell>
          <cell r="L93">
            <v>33.329624279289717</v>
          </cell>
          <cell r="M93">
            <v>37.031227497262478</v>
          </cell>
        </row>
        <row r="94">
          <cell r="J94">
            <v>44986</v>
          </cell>
          <cell r="K94">
            <v>35.65099948002927</v>
          </cell>
          <cell r="L94">
            <v>30.494258706310443</v>
          </cell>
          <cell r="M94">
            <v>33.433600947330177</v>
          </cell>
        </row>
        <row r="95">
          <cell r="J95">
            <v>45017</v>
          </cell>
          <cell r="K95">
            <v>32.812560873833647</v>
          </cell>
          <cell r="L95">
            <v>26.038169813757104</v>
          </cell>
          <cell r="M95">
            <v>29.899572718000734</v>
          </cell>
        </row>
        <row r="96">
          <cell r="J96">
            <v>45047</v>
          </cell>
          <cell r="K96">
            <v>29.376951248569767</v>
          </cell>
          <cell r="L96">
            <v>23.954196605579735</v>
          </cell>
          <cell r="M96">
            <v>27.04516675208405</v>
          </cell>
        </row>
        <row r="97">
          <cell r="J97">
            <v>45078</v>
          </cell>
          <cell r="K97">
            <v>34.498015359686946</v>
          </cell>
          <cell r="L97">
            <v>26.632963242854373</v>
          </cell>
          <cell r="M97">
            <v>31.116042949448939</v>
          </cell>
        </row>
        <row r="98">
          <cell r="J98">
            <v>45108</v>
          </cell>
          <cell r="K98">
            <v>38.051570833982097</v>
          </cell>
          <cell r="L98">
            <v>30.181879024783019</v>
          </cell>
          <cell r="M98">
            <v>34.66760335602649</v>
          </cell>
        </row>
        <row r="99">
          <cell r="J99">
            <v>45139</v>
          </cell>
          <cell r="K99">
            <v>41.945018870196122</v>
          </cell>
          <cell r="L99">
            <v>30.739474001794068</v>
          </cell>
          <cell r="M99">
            <v>37.126634576783239</v>
          </cell>
        </row>
        <row r="100">
          <cell r="J100">
            <v>45170</v>
          </cell>
          <cell r="K100">
            <v>42.537447508213177</v>
          </cell>
          <cell r="L100">
            <v>35.096304792867933</v>
          </cell>
          <cell r="M100">
            <v>39.337756140614715</v>
          </cell>
        </row>
        <row r="101">
          <cell r="J101">
            <v>45200</v>
          </cell>
          <cell r="K101">
            <v>38.790383420471649</v>
          </cell>
          <cell r="L101">
            <v>31.316633772310595</v>
          </cell>
          <cell r="M101">
            <v>35.576671071762391</v>
          </cell>
        </row>
        <row r="102">
          <cell r="J102">
            <v>45231</v>
          </cell>
          <cell r="K102">
            <v>41.559746118093521</v>
          </cell>
          <cell r="L102">
            <v>33.841319568510983</v>
          </cell>
          <cell r="M102">
            <v>38.240822701773027</v>
          </cell>
        </row>
        <row r="103">
          <cell r="J103">
            <v>45261</v>
          </cell>
          <cell r="K103">
            <v>43.37411324592766</v>
          </cell>
          <cell r="L103">
            <v>36.185987240182797</v>
          </cell>
          <cell r="M103">
            <v>40.283219063457366</v>
          </cell>
        </row>
        <row r="104">
          <cell r="J104">
            <v>45292</v>
          </cell>
          <cell r="K104">
            <v>44.016098507489197</v>
          </cell>
          <cell r="L104">
            <v>35.668309999999998</v>
          </cell>
          <cell r="M104">
            <v>40.42654944926884</v>
          </cell>
        </row>
        <row r="105">
          <cell r="J105">
            <v>45323</v>
          </cell>
          <cell r="K105">
            <v>46.501495022137838</v>
          </cell>
          <cell r="L105">
            <v>38.071638019323288</v>
          </cell>
          <cell r="M105">
            <v>42.876656510927582</v>
          </cell>
        </row>
        <row r="106">
          <cell r="J106">
            <v>45352</v>
          </cell>
          <cell r="K106">
            <v>39.584318608747061</v>
          </cell>
          <cell r="L106">
            <v>33.591373272340803</v>
          </cell>
          <cell r="M106">
            <v>37.00735211409237</v>
          </cell>
        </row>
        <row r="107">
          <cell r="J107">
            <v>45383</v>
          </cell>
          <cell r="K107">
            <v>37.304765604996319</v>
          </cell>
          <cell r="L107">
            <v>32.564153119809269</v>
          </cell>
          <cell r="M107">
            <v>35.266302236365888</v>
          </cell>
        </row>
        <row r="108">
          <cell r="J108">
            <v>45413</v>
          </cell>
          <cell r="K108">
            <v>31.143902803683616</v>
          </cell>
          <cell r="L108">
            <v>25.293339372187766</v>
          </cell>
          <cell r="M108">
            <v>28.628160528140398</v>
          </cell>
        </row>
        <row r="109">
          <cell r="J109">
            <v>45444</v>
          </cell>
          <cell r="K109">
            <v>35.436619293625611</v>
          </cell>
          <cell r="L109">
            <v>29.098100543118395</v>
          </cell>
          <cell r="M109">
            <v>32.711056230907502</v>
          </cell>
        </row>
        <row r="110">
          <cell r="J110">
            <v>45474</v>
          </cell>
          <cell r="K110">
            <v>41.579554678460511</v>
          </cell>
          <cell r="L110">
            <v>33.071542111134036</v>
          </cell>
          <cell r="M110">
            <v>37.921109274510123</v>
          </cell>
        </row>
        <row r="111">
          <cell r="J111">
            <v>45505</v>
          </cell>
          <cell r="K111">
            <v>46.078261526502878</v>
          </cell>
          <cell r="L111">
            <v>34.152371230279762</v>
          </cell>
          <cell r="M111">
            <v>40.950128699126935</v>
          </cell>
        </row>
        <row r="112">
          <cell r="J112">
            <v>45536</v>
          </cell>
          <cell r="K112">
            <v>47.409299647711279</v>
          </cell>
          <cell r="L112">
            <v>38.656189546906617</v>
          </cell>
          <cell r="M112">
            <v>43.645462304365267</v>
          </cell>
        </row>
        <row r="113">
          <cell r="J113">
            <v>45566</v>
          </cell>
          <cell r="K113">
            <v>43.476124543901463</v>
          </cell>
          <cell r="L113">
            <v>34.638234892380815</v>
          </cell>
          <cell r="M113">
            <v>39.675831993747579</v>
          </cell>
        </row>
        <row r="114">
          <cell r="J114">
            <v>45597</v>
          </cell>
          <cell r="K114">
            <v>46.736819671897166</v>
          </cell>
          <cell r="L114">
            <v>37.3446058505751</v>
          </cell>
          <cell r="M114">
            <v>42.698167728728677</v>
          </cell>
        </row>
        <row r="115">
          <cell r="J115">
            <v>45627</v>
          </cell>
          <cell r="K115">
            <v>46.283949604808633</v>
          </cell>
          <cell r="L115">
            <v>39.129534410403664</v>
          </cell>
          <cell r="M115">
            <v>43.207551071214496</v>
          </cell>
        </row>
        <row r="116">
          <cell r="J116">
            <v>45658</v>
          </cell>
          <cell r="K116">
            <v>46.470406459272333</v>
          </cell>
          <cell r="L116">
            <v>37.81476</v>
          </cell>
          <cell r="M116">
            <v>42.748478481785227</v>
          </cell>
        </row>
        <row r="117">
          <cell r="J117">
            <v>45689</v>
          </cell>
          <cell r="K117">
            <v>49.373502882320381</v>
          </cell>
          <cell r="L117">
            <v>41.246487853973434</v>
          </cell>
          <cell r="M117">
            <v>45.878886420131195</v>
          </cell>
        </row>
        <row r="118">
          <cell r="J118">
            <v>45717</v>
          </cell>
          <cell r="K118">
            <v>42.847235812019534</v>
          </cell>
          <cell r="L118">
            <v>36.617293273186256</v>
          </cell>
          <cell r="M118">
            <v>40.168360520321222</v>
          </cell>
        </row>
        <row r="119">
          <cell r="J119">
            <v>45748</v>
          </cell>
          <cell r="K119">
            <v>41.096437811710516</v>
          </cell>
          <cell r="L119">
            <v>35.346104339975881</v>
          </cell>
          <cell r="M119">
            <v>38.62379441886462</v>
          </cell>
        </row>
        <row r="120">
          <cell r="J120">
            <v>45778</v>
          </cell>
          <cell r="K120">
            <v>32.922851152180058</v>
          </cell>
          <cell r="L120">
            <v>27.015939072298409</v>
          </cell>
          <cell r="M120">
            <v>30.382878957830947</v>
          </cell>
        </row>
        <row r="121">
          <cell r="J121">
            <v>45809</v>
          </cell>
          <cell r="K121">
            <v>38.91532657364192</v>
          </cell>
          <cell r="L121">
            <v>30.673674589968197</v>
          </cell>
          <cell r="M121">
            <v>35.371416220662219</v>
          </cell>
        </row>
        <row r="122">
          <cell r="J122">
            <v>45839</v>
          </cell>
          <cell r="K122">
            <v>44.556760416661788</v>
          </cell>
          <cell r="L122">
            <v>35.512068953029463</v>
          </cell>
          <cell r="M122">
            <v>40.667543087299883</v>
          </cell>
        </row>
        <row r="123">
          <cell r="J123">
            <v>45870</v>
          </cell>
          <cell r="K123">
            <v>50.049413914749003</v>
          </cell>
          <cell r="L123">
            <v>37.368902804978219</v>
          </cell>
          <cell r="M123">
            <v>44.596794137547562</v>
          </cell>
        </row>
        <row r="124">
          <cell r="J124">
            <v>45901</v>
          </cell>
          <cell r="K124">
            <v>50.294362727058555</v>
          </cell>
          <cell r="L124">
            <v>40.787882448212315</v>
          </cell>
          <cell r="M124">
            <v>46.206576207154669</v>
          </cell>
        </row>
        <row r="125">
          <cell r="J125">
            <v>45931</v>
          </cell>
          <cell r="K125">
            <v>43.703257626572451</v>
          </cell>
          <cell r="L125">
            <v>35.098786708475437</v>
          </cell>
          <cell r="M125">
            <v>40.003335131790735</v>
          </cell>
        </row>
        <row r="126">
          <cell r="J126">
            <v>45962</v>
          </cell>
          <cell r="K126">
            <v>45.232729417160556</v>
          </cell>
          <cell r="L126">
            <v>36.907991397286978</v>
          </cell>
          <cell r="M126">
            <v>41.65309206861491</v>
          </cell>
        </row>
        <row r="127">
          <cell r="J127">
            <v>45992</v>
          </cell>
          <cell r="K127">
            <v>48.28031360059088</v>
          </cell>
          <cell r="L127">
            <v>40.408217981328811</v>
          </cell>
          <cell r="M127">
            <v>44.895312484308185</v>
          </cell>
        </row>
        <row r="128">
          <cell r="J128">
            <v>46023</v>
          </cell>
          <cell r="K128">
            <v>48.140925955898432</v>
          </cell>
          <cell r="L128">
            <v>39.285417608127531</v>
          </cell>
          <cell r="M128">
            <v>44.33305736635694</v>
          </cell>
        </row>
        <row r="129">
          <cell r="J129">
            <v>46054</v>
          </cell>
          <cell r="K129">
            <v>51.115393440019979</v>
          </cell>
          <cell r="L129">
            <v>41.566166363066515</v>
          </cell>
          <cell r="M129">
            <v>47.009225796929982</v>
          </cell>
        </row>
        <row r="130">
          <cell r="J130">
            <v>46082</v>
          </cell>
          <cell r="K130">
            <v>44.333059728472932</v>
          </cell>
          <cell r="L130">
            <v>38.15136394367471</v>
          </cell>
          <cell r="M130">
            <v>41.674930541009694</v>
          </cell>
        </row>
        <row r="131">
          <cell r="J131">
            <v>46113</v>
          </cell>
          <cell r="K131">
            <v>42.391578015438967</v>
          </cell>
          <cell r="L131">
            <v>36.972776057184753</v>
          </cell>
          <cell r="M131">
            <v>40.06149317338965</v>
          </cell>
        </row>
        <row r="132">
          <cell r="J132">
            <v>46143</v>
          </cell>
          <cell r="K132">
            <v>35.507920316284846</v>
          </cell>
          <cell r="L132">
            <v>29.842943559024679</v>
          </cell>
          <cell r="M132">
            <v>33.071980310662973</v>
          </cell>
        </row>
        <row r="133">
          <cell r="J133">
            <v>46174</v>
          </cell>
          <cell r="K133">
            <v>40.860492891010701</v>
          </cell>
          <cell r="L133">
            <v>32.118703674677917</v>
          </cell>
          <cell r="M133">
            <v>37.101523527987602</v>
          </cell>
        </row>
        <row r="134">
          <cell r="J134">
            <v>46204</v>
          </cell>
          <cell r="K134">
            <v>46.268081770946822</v>
          </cell>
          <cell r="L134">
            <v>36.896207981596753</v>
          </cell>
          <cell r="M134">
            <v>42.238176041526287</v>
          </cell>
        </row>
        <row r="135">
          <cell r="J135">
            <v>46235</v>
          </cell>
          <cell r="K135">
            <v>51.695684909203564</v>
          </cell>
          <cell r="L135">
            <v>39.052011427100204</v>
          </cell>
          <cell r="M135">
            <v>46.258905311899113</v>
          </cell>
        </row>
        <row r="136">
          <cell r="J136">
            <v>46266</v>
          </cell>
          <cell r="K136">
            <v>51.840473113174284</v>
          </cell>
          <cell r="L136">
            <v>42.715606623055166</v>
          </cell>
          <cell r="M136">
            <v>47.916780522423061</v>
          </cell>
        </row>
        <row r="137">
          <cell r="J137">
            <v>46296</v>
          </cell>
          <cell r="K137">
            <v>45.587909110365423</v>
          </cell>
          <cell r="L137">
            <v>36.656967656633107</v>
          </cell>
          <cell r="M137">
            <v>41.747604285260522</v>
          </cell>
        </row>
        <row r="138">
          <cell r="J138">
            <v>46327</v>
          </cell>
          <cell r="K138">
            <v>47.689317787717272</v>
          </cell>
          <cell r="L138">
            <v>38.853319780064588</v>
          </cell>
          <cell r="M138">
            <v>43.889838644426618</v>
          </cell>
        </row>
        <row r="139">
          <cell r="J139">
            <v>46357</v>
          </cell>
          <cell r="K139">
            <v>50.065482618816944</v>
          </cell>
          <cell r="L139">
            <v>41.600981852749541</v>
          </cell>
          <cell r="M139">
            <v>46.425747289407958</v>
          </cell>
        </row>
        <row r="140">
          <cell r="J140">
            <v>46388</v>
          </cell>
          <cell r="K140">
            <v>49.874085422778258</v>
          </cell>
          <cell r="L140">
            <v>41.353005127856669</v>
          </cell>
          <cell r="M140">
            <v>46.210020895961975</v>
          </cell>
        </row>
        <row r="141">
          <cell r="J141">
            <v>46419</v>
          </cell>
          <cell r="K141">
            <v>53.089020619880287</v>
          </cell>
          <cell r="L141">
            <v>43.727088253490841</v>
          </cell>
          <cell r="M141">
            <v>49.063389702332827</v>
          </cell>
        </row>
        <row r="142">
          <cell r="J142">
            <v>46447</v>
          </cell>
          <cell r="K142">
            <v>46.631665933518669</v>
          </cell>
          <cell r="L142">
            <v>39.568490242990038</v>
          </cell>
          <cell r="M142">
            <v>43.594500386591349</v>
          </cell>
        </row>
        <row r="143">
          <cell r="J143">
            <v>46478</v>
          </cell>
          <cell r="K143">
            <v>43.713280529370905</v>
          </cell>
          <cell r="L143">
            <v>38.11929513016149</v>
          </cell>
          <cell r="M143">
            <v>41.307866807710852</v>
          </cell>
        </row>
        <row r="144">
          <cell r="J144">
            <v>46508</v>
          </cell>
          <cell r="K144">
            <v>36.565368457921714</v>
          </cell>
          <cell r="L144">
            <v>30.57543637682074</v>
          </cell>
          <cell r="M144">
            <v>33.98969766304829</v>
          </cell>
        </row>
        <row r="145">
          <cell r="J145">
            <v>46539</v>
          </cell>
          <cell r="K145">
            <v>42.931237933910822</v>
          </cell>
          <cell r="L145">
            <v>33.722230975262349</v>
          </cell>
          <cell r="M145">
            <v>38.971364941691974</v>
          </cell>
        </row>
        <row r="146">
          <cell r="J146">
            <v>46569</v>
          </cell>
          <cell r="K146">
            <v>47.889451020809844</v>
          </cell>
          <cell r="L146">
            <v>38.796525477445734</v>
          </cell>
          <cell r="M146">
            <v>43.979493037163273</v>
          </cell>
        </row>
        <row r="147">
          <cell r="J147">
            <v>46600</v>
          </cell>
          <cell r="K147">
            <v>53.630394887511386</v>
          </cell>
          <cell r="L147">
            <v>40.682333045960377</v>
          </cell>
          <cell r="M147">
            <v>48.062728295644447</v>
          </cell>
        </row>
        <row r="148">
          <cell r="J148">
            <v>46631</v>
          </cell>
          <cell r="K148">
            <v>54.065577308330383</v>
          </cell>
          <cell r="L148">
            <v>45.127638042730993</v>
          </cell>
          <cell r="M148">
            <v>50.222263424122644</v>
          </cell>
        </row>
        <row r="149">
          <cell r="J149">
            <v>46661</v>
          </cell>
          <cell r="K149">
            <v>48.755895597067337</v>
          </cell>
          <cell r="L149">
            <v>39.819709083547444</v>
          </cell>
          <cell r="M149">
            <v>44.913335396253785</v>
          </cell>
        </row>
        <row r="150">
          <cell r="J150">
            <v>46692</v>
          </cell>
          <cell r="K150">
            <v>52.619911761518473</v>
          </cell>
          <cell r="L150">
            <v>42.974513484012199</v>
          </cell>
          <cell r="M150">
            <v>48.47239050219077</v>
          </cell>
        </row>
        <row r="151">
          <cell r="J151">
            <v>46722</v>
          </cell>
          <cell r="K151">
            <v>53.916010730119723</v>
          </cell>
          <cell r="L151">
            <v>45.578770744920448</v>
          </cell>
          <cell r="M151">
            <v>50.330997536484034</v>
          </cell>
        </row>
        <row r="152">
          <cell r="J152">
            <v>46753</v>
          </cell>
          <cell r="K152">
            <v>50.284267742864081</v>
          </cell>
          <cell r="L152">
            <v>41.417104181617368</v>
          </cell>
          <cell r="M152">
            <v>46.471387411527992</v>
          </cell>
        </row>
        <row r="153">
          <cell r="J153">
            <v>46784</v>
          </cell>
          <cell r="K153">
            <v>53.363420478053257</v>
          </cell>
          <cell r="L153">
            <v>44.222249371471975</v>
          </cell>
          <cell r="M153">
            <v>49.432716902223305</v>
          </cell>
        </row>
        <row r="154">
          <cell r="J154">
            <v>46813</v>
          </cell>
          <cell r="K154">
            <v>46.527773572189048</v>
          </cell>
          <cell r="L154">
            <v>39.318552054045753</v>
          </cell>
          <cell r="M154">
            <v>43.427808319387431</v>
          </cell>
        </row>
        <row r="155">
          <cell r="J155">
            <v>46844</v>
          </cell>
          <cell r="K155">
            <v>44.259854175550956</v>
          </cell>
          <cell r="L155">
            <v>38.668780086129573</v>
          </cell>
          <cell r="M155">
            <v>41.855692317099759</v>
          </cell>
        </row>
        <row r="156">
          <cell r="J156">
            <v>46874</v>
          </cell>
          <cell r="K156">
            <v>40.207148490819961</v>
          </cell>
          <cell r="L156">
            <v>31.819156477389004</v>
          </cell>
          <cell r="M156">
            <v>36.60031192504465</v>
          </cell>
        </row>
        <row r="157">
          <cell r="J157">
            <v>46905</v>
          </cell>
          <cell r="K157">
            <v>45.175658992003243</v>
          </cell>
          <cell r="L157">
            <v>35.304099955168915</v>
          </cell>
          <cell r="M157">
            <v>40.93088860616448</v>
          </cell>
        </row>
        <row r="158">
          <cell r="J158">
            <v>46935</v>
          </cell>
          <cell r="K158">
            <v>50.309605213158264</v>
          </cell>
          <cell r="L158">
            <v>41.877714441414284</v>
          </cell>
          <cell r="M158">
            <v>46.683892181308352</v>
          </cell>
        </row>
        <row r="159">
          <cell r="J159">
            <v>46966</v>
          </cell>
          <cell r="K159">
            <v>55.435636100928228</v>
          </cell>
          <cell r="L159">
            <v>41.956026878810356</v>
          </cell>
          <cell r="M159">
            <v>49.639404135417536</v>
          </cell>
        </row>
        <row r="160">
          <cell r="J160">
            <v>46997</v>
          </cell>
          <cell r="K160">
            <v>55.320409441768284</v>
          </cell>
          <cell r="L160">
            <v>46.310237792347365</v>
          </cell>
          <cell r="M160">
            <v>51.446035632517287</v>
          </cell>
        </row>
        <row r="161">
          <cell r="J161">
            <v>47027</v>
          </cell>
          <cell r="K161">
            <v>50.590372295285867</v>
          </cell>
          <cell r="L161">
            <v>41.228333953740076</v>
          </cell>
          <cell r="M161">
            <v>46.564695808421178</v>
          </cell>
        </row>
        <row r="162">
          <cell r="J162">
            <v>47058</v>
          </cell>
          <cell r="K162">
            <v>53.266304302024459</v>
          </cell>
          <cell r="L162">
            <v>43.4918905663069</v>
          </cell>
          <cell r="M162">
            <v>49.063306395665904</v>
          </cell>
        </row>
        <row r="163">
          <cell r="J163">
            <v>47088</v>
          </cell>
          <cell r="K163">
            <v>55.281535352552623</v>
          </cell>
          <cell r="L163">
            <v>46.696377648933897</v>
          </cell>
          <cell r="M163">
            <v>51.589917539996563</v>
          </cell>
        </row>
        <row r="164">
          <cell r="J164">
            <v>47119</v>
          </cell>
          <cell r="K164">
            <v>53.525858666578728</v>
          </cell>
          <cell r="L164">
            <v>43.403618755764278</v>
          </cell>
          <cell r="M164">
            <v>49.173295504928511</v>
          </cell>
        </row>
        <row r="165">
          <cell r="J165">
            <v>47150</v>
          </cell>
          <cell r="K165">
            <v>56.652654279658407</v>
          </cell>
          <cell r="L165">
            <v>47.13279230906457</v>
          </cell>
          <cell r="M165">
            <v>52.559113632303053</v>
          </cell>
        </row>
        <row r="166">
          <cell r="J166">
            <v>47178</v>
          </cell>
          <cell r="K166">
            <v>49.885501301521828</v>
          </cell>
          <cell r="L166">
            <v>42.432130820712217</v>
          </cell>
          <cell r="M166">
            <v>46.680551994773694</v>
          </cell>
        </row>
        <row r="167">
          <cell r="J167">
            <v>47209</v>
          </cell>
          <cell r="K167">
            <v>47.510819484527552</v>
          </cell>
          <cell r="L167">
            <v>41.072261999913401</v>
          </cell>
          <cell r="M167">
            <v>44.74223976614347</v>
          </cell>
        </row>
        <row r="168">
          <cell r="J168">
            <v>47239</v>
          </cell>
          <cell r="K168">
            <v>41.86086276917996</v>
          </cell>
          <cell r="L168">
            <v>33.763747843695356</v>
          </cell>
          <cell r="M168">
            <v>38.379103351221573</v>
          </cell>
        </row>
        <row r="169">
          <cell r="J169">
            <v>47270</v>
          </cell>
          <cell r="K169">
            <v>44.700553784709221</v>
          </cell>
          <cell r="L169">
            <v>36.187679597100761</v>
          </cell>
          <cell r="M169">
            <v>41.040017884037582</v>
          </cell>
        </row>
        <row r="170">
          <cell r="J170">
            <v>47300</v>
          </cell>
          <cell r="K170">
            <v>51.086735726101146</v>
          </cell>
          <cell r="L170">
            <v>42.645361611346956</v>
          </cell>
          <cell r="M170">
            <v>47.456944856756841</v>
          </cell>
        </row>
        <row r="171">
          <cell r="J171">
            <v>47331</v>
          </cell>
          <cell r="K171">
            <v>57.142495725970207</v>
          </cell>
          <cell r="L171">
            <v>43.099500005413965</v>
          </cell>
          <cell r="M171">
            <v>51.104007566131017</v>
          </cell>
        </row>
        <row r="172">
          <cell r="J172">
            <v>47362</v>
          </cell>
          <cell r="K172">
            <v>56.702697345413277</v>
          </cell>
          <cell r="L172">
            <v>47.121340359393777</v>
          </cell>
          <cell r="M172">
            <v>52.582713841424891</v>
          </cell>
        </row>
        <row r="173">
          <cell r="J173">
            <v>47392</v>
          </cell>
          <cell r="K173">
            <v>50.024641952318653</v>
          </cell>
          <cell r="L173">
            <v>40.555654059438353</v>
          </cell>
          <cell r="M173">
            <v>45.952977158380122</v>
          </cell>
        </row>
        <row r="174">
          <cell r="J174">
            <v>47423</v>
          </cell>
          <cell r="K174">
            <v>52.222414838423532</v>
          </cell>
          <cell r="L174">
            <v>42.409861657974652</v>
          </cell>
          <cell r="M174">
            <v>48.003016970830515</v>
          </cell>
        </row>
        <row r="175">
          <cell r="J175">
            <v>47453</v>
          </cell>
          <cell r="K175">
            <v>55.351038976297723</v>
          </cell>
          <cell r="L175">
            <v>47.237292996404477</v>
          </cell>
          <cell r="M175">
            <v>51.862128204943623</v>
          </cell>
        </row>
        <row r="176">
          <cell r="J176">
            <v>47484</v>
          </cell>
          <cell r="K176">
            <v>53.557960103022779</v>
          </cell>
          <cell r="L176">
            <v>43.735589771025332</v>
          </cell>
          <cell r="M176">
            <v>49.334340860263879</v>
          </cell>
        </row>
        <row r="177">
          <cell r="J177">
            <v>47515</v>
          </cell>
          <cell r="K177">
            <v>57.728520248068037</v>
          </cell>
          <cell r="L177">
            <v>47.514929029146387</v>
          </cell>
          <cell r="M177">
            <v>53.336676023931723</v>
          </cell>
        </row>
        <row r="178">
          <cell r="J178">
            <v>47543</v>
          </cell>
          <cell r="K178">
            <v>50.040581182837158</v>
          </cell>
          <cell r="L178">
            <v>43.257269985424713</v>
          </cell>
          <cell r="M178">
            <v>47.123757367949807</v>
          </cell>
        </row>
        <row r="179">
          <cell r="J179">
            <v>47574</v>
          </cell>
          <cell r="K179">
            <v>47.70105063175945</v>
          </cell>
          <cell r="L179">
            <v>41.942600002336711</v>
          </cell>
          <cell r="M179">
            <v>45.224916861107673</v>
          </cell>
        </row>
        <row r="180">
          <cell r="J180">
            <v>47604</v>
          </cell>
          <cell r="K180">
            <v>40.489496208041892</v>
          </cell>
          <cell r="L180">
            <v>33.845202346628597</v>
          </cell>
          <cell r="M180">
            <v>37.63244984763417</v>
          </cell>
        </row>
        <row r="181">
          <cell r="J181">
            <v>47635</v>
          </cell>
          <cell r="K181">
            <v>46.267166321188171</v>
          </cell>
          <cell r="L181">
            <v>37.71959682626278</v>
          </cell>
          <cell r="M181">
            <v>42.591711438370254</v>
          </cell>
        </row>
        <row r="182">
          <cell r="J182">
            <v>47665</v>
          </cell>
          <cell r="K182">
            <v>53.62671467209907</v>
          </cell>
          <cell r="L182">
            <v>42.436754348747748</v>
          </cell>
          <cell r="M182">
            <v>48.815031733057999</v>
          </cell>
        </row>
        <row r="183">
          <cell r="J183">
            <v>47696</v>
          </cell>
          <cell r="K183">
            <v>59.59512497688025</v>
          </cell>
          <cell r="L183">
            <v>44.806565925566467</v>
          </cell>
          <cell r="M183">
            <v>53.236044584815318</v>
          </cell>
        </row>
        <row r="184">
          <cell r="J184">
            <v>47727</v>
          </cell>
          <cell r="K184">
            <v>59.917975810791589</v>
          </cell>
          <cell r="L184">
            <v>49.148134747004228</v>
          </cell>
          <cell r="M184">
            <v>55.286944153363024</v>
          </cell>
        </row>
        <row r="185">
          <cell r="J185">
            <v>47757</v>
          </cell>
          <cell r="K185">
            <v>53.619155138350109</v>
          </cell>
          <cell r="L185">
            <v>44.00882983514731</v>
          </cell>
          <cell r="M185">
            <v>49.486715257972904</v>
          </cell>
        </row>
        <row r="186">
          <cell r="J186">
            <v>47788</v>
          </cell>
          <cell r="K186">
            <v>56.193561599587362</v>
          </cell>
          <cell r="L186">
            <v>45.40604516370076</v>
          </cell>
          <cell r="M186">
            <v>51.554929532156116</v>
          </cell>
        </row>
        <row r="187">
          <cell r="J187">
            <v>47818</v>
          </cell>
          <cell r="K187">
            <v>58.840111662881505</v>
          </cell>
          <cell r="L187">
            <v>49.41738393253533</v>
          </cell>
          <cell r="M187">
            <v>54.78833873883265</v>
          </cell>
        </row>
        <row r="188">
          <cell r="J188">
            <v>47849</v>
          </cell>
          <cell r="K188">
            <v>56.632269529352612</v>
          </cell>
          <cell r="L188">
            <v>45.914938935297364</v>
          </cell>
          <cell r="M188">
            <v>52.023817373908855</v>
          </cell>
        </row>
        <row r="189">
          <cell r="J189">
            <v>47880</v>
          </cell>
          <cell r="K189">
            <v>59.445930966881058</v>
          </cell>
          <cell r="L189">
            <v>50.058619530279678</v>
          </cell>
          <cell r="M189">
            <v>55.409387049142467</v>
          </cell>
        </row>
        <row r="190">
          <cell r="J190">
            <v>47908</v>
          </cell>
          <cell r="K190">
            <v>51.559197958611264</v>
          </cell>
          <cell r="L190">
            <v>44.928705112373379</v>
          </cell>
          <cell r="M190">
            <v>48.708086034728971</v>
          </cell>
        </row>
        <row r="191">
          <cell r="J191">
            <v>47939</v>
          </cell>
          <cell r="K191">
            <v>49.338096105095495</v>
          </cell>
          <cell r="L191">
            <v>43.529251510882432</v>
          </cell>
          <cell r="M191">
            <v>46.840292929583882</v>
          </cell>
        </row>
        <row r="192">
          <cell r="J192">
            <v>47969</v>
          </cell>
          <cell r="K192">
            <v>42.028169015410391</v>
          </cell>
          <cell r="L192">
            <v>34.720388262456289</v>
          </cell>
          <cell r="M192">
            <v>38.885823291640122</v>
          </cell>
        </row>
        <row r="193">
          <cell r="J193">
            <v>48000</v>
          </cell>
          <cell r="K193">
            <v>48.578151811927825</v>
          </cell>
          <cell r="L193">
            <v>39.47863810161288</v>
          </cell>
          <cell r="M193">
            <v>44.665360916492396</v>
          </cell>
        </row>
        <row r="194">
          <cell r="J194">
            <v>48030</v>
          </cell>
          <cell r="K194">
            <v>55.766909213528933</v>
          </cell>
          <cell r="L194">
            <v>45.12854318524505</v>
          </cell>
          <cell r="M194">
            <v>51.192411821366861</v>
          </cell>
        </row>
        <row r="195">
          <cell r="J195">
            <v>48061</v>
          </cell>
          <cell r="K195">
            <v>61.51445326107568</v>
          </cell>
          <cell r="L195">
            <v>47.014636938064513</v>
          </cell>
          <cell r="M195">
            <v>55.279532242180878</v>
          </cell>
        </row>
        <row r="196">
          <cell r="J196">
            <v>48092</v>
          </cell>
          <cell r="K196">
            <v>61.206249598991441</v>
          </cell>
          <cell r="L196">
            <v>49.844723426331704</v>
          </cell>
          <cell r="M196">
            <v>56.320793344747749</v>
          </cell>
        </row>
        <row r="197">
          <cell r="J197">
            <v>48122</v>
          </cell>
          <cell r="K197">
            <v>54.397291725905589</v>
          </cell>
          <cell r="L197">
            <v>45.385373744312069</v>
          </cell>
          <cell r="M197">
            <v>50.522166993820377</v>
          </cell>
        </row>
        <row r="198">
          <cell r="J198">
            <v>48153</v>
          </cell>
          <cell r="K198">
            <v>56.22134191177571</v>
          </cell>
          <cell r="L198">
            <v>46.532415840790321</v>
          </cell>
          <cell r="M198">
            <v>52.055103701251994</v>
          </cell>
        </row>
        <row r="199">
          <cell r="J199">
            <v>48183</v>
          </cell>
          <cell r="K199">
            <v>60.678854484303443</v>
          </cell>
          <cell r="L199">
            <v>50.474985475286957</v>
          </cell>
          <cell r="M199">
            <v>56.291190810426343</v>
          </cell>
        </row>
        <row r="200">
          <cell r="J200">
            <v>48214</v>
          </cell>
          <cell r="K200">
            <v>58.766204228865853</v>
          </cell>
          <cell r="L200">
            <v>48.035510548961113</v>
          </cell>
          <cell r="M200">
            <v>54.152005946506819</v>
          </cell>
        </row>
        <row r="201">
          <cell r="J201">
            <v>48245</v>
          </cell>
          <cell r="K201">
            <v>60.895732768683771</v>
          </cell>
          <cell r="L201">
            <v>51.921575322661788</v>
          </cell>
          <cell r="M201">
            <v>57.036845066894315</v>
          </cell>
        </row>
        <row r="202">
          <cell r="J202">
            <v>48274</v>
          </cell>
          <cell r="K202">
            <v>52.877523922678009</v>
          </cell>
          <cell r="L202">
            <v>46.49555628631451</v>
          </cell>
          <cell r="M202">
            <v>50.133277839041703</v>
          </cell>
        </row>
        <row r="203">
          <cell r="J203">
            <v>48305</v>
          </cell>
          <cell r="K203">
            <v>50.968017912132026</v>
          </cell>
          <cell r="L203">
            <v>45.394357754746451</v>
          </cell>
          <cell r="M203">
            <v>48.571344044456225</v>
          </cell>
        </row>
        <row r="204">
          <cell r="J204">
            <v>48335</v>
          </cell>
          <cell r="K204">
            <v>43.533310979840984</v>
          </cell>
          <cell r="L204">
            <v>37.381979938542159</v>
          </cell>
          <cell r="M204">
            <v>40.888238632082484</v>
          </cell>
        </row>
        <row r="205">
          <cell r="J205">
            <v>48366</v>
          </cell>
          <cell r="K205">
            <v>49.268085092162003</v>
          </cell>
          <cell r="L205">
            <v>40.355032912469419</v>
          </cell>
          <cell r="M205">
            <v>45.435472654894191</v>
          </cell>
        </row>
        <row r="206">
          <cell r="J206">
            <v>48396</v>
          </cell>
          <cell r="K206">
            <v>55.626537493639944</v>
          </cell>
          <cell r="L206">
            <v>44.796918876839371</v>
          </cell>
          <cell r="M206">
            <v>50.969801488415698</v>
          </cell>
        </row>
        <row r="207">
          <cell r="J207">
            <v>48427</v>
          </cell>
          <cell r="K207">
            <v>62.713284305493623</v>
          </cell>
          <cell r="L207">
            <v>47.468817942555845</v>
          </cell>
          <cell r="M207">
            <v>56.158163769430374</v>
          </cell>
        </row>
        <row r="208">
          <cell r="J208">
            <v>48458</v>
          </cell>
          <cell r="K208">
            <v>61.299003341064044</v>
          </cell>
          <cell r="L208">
            <v>50.274170476314559</v>
          </cell>
          <cell r="M208">
            <v>56.558325209221763</v>
          </cell>
        </row>
        <row r="209">
          <cell r="J209">
            <v>48488</v>
          </cell>
          <cell r="K209">
            <v>54.682758316669663</v>
          </cell>
          <cell r="L209">
            <v>46.042315164955781</v>
          </cell>
          <cell r="M209">
            <v>50.967367761432691</v>
          </cell>
        </row>
        <row r="210">
          <cell r="J210">
            <v>48519</v>
          </cell>
          <cell r="K210">
            <v>58.043741205306247</v>
          </cell>
          <cell r="L210">
            <v>47.766040660018461</v>
          </cell>
          <cell r="M210">
            <v>53.624329970832498</v>
          </cell>
        </row>
        <row r="211">
          <cell r="J211">
            <v>48549</v>
          </cell>
          <cell r="K211">
            <v>61.426433592032424</v>
          </cell>
          <cell r="L211">
            <v>52.094343435872545</v>
          </cell>
          <cell r="M211">
            <v>57.413634824883673</v>
          </cell>
        </row>
        <row r="212">
          <cell r="J212">
            <v>48580</v>
          </cell>
          <cell r="K212">
            <v>59.736834010134366</v>
          </cell>
          <cell r="L212">
            <v>49.599579136122642</v>
          </cell>
          <cell r="M212">
            <v>55.37781441430932</v>
          </cell>
        </row>
        <row r="213">
          <cell r="J213">
            <v>48611</v>
          </cell>
          <cell r="K213">
            <v>62.833529532078884</v>
          </cell>
          <cell r="L213">
            <v>52.760198102011685</v>
          </cell>
          <cell r="M213">
            <v>58.501997017149982</v>
          </cell>
        </row>
        <row r="214">
          <cell r="J214">
            <v>48639</v>
          </cell>
          <cell r="K214">
            <v>53.619110001621038</v>
          </cell>
          <cell r="L214">
            <v>47.40131570668386</v>
          </cell>
          <cell r="M214">
            <v>50.945458454798043</v>
          </cell>
        </row>
        <row r="215">
          <cell r="J215">
            <v>48670</v>
          </cell>
          <cell r="K215">
            <v>51.733186304036444</v>
          </cell>
          <cell r="L215">
            <v>46.2366074029689</v>
          </cell>
          <cell r="M215">
            <v>49.369657376577393</v>
          </cell>
        </row>
        <row r="216">
          <cell r="J216">
            <v>48700</v>
          </cell>
          <cell r="K216">
            <v>43.918045696574616</v>
          </cell>
          <cell r="L216">
            <v>37.703038460273859</v>
          </cell>
          <cell r="M216">
            <v>41.245592584965287</v>
          </cell>
        </row>
        <row r="217">
          <cell r="J217">
            <v>48731</v>
          </cell>
          <cell r="K217">
            <v>50.435244852084153</v>
          </cell>
          <cell r="L217">
            <v>41.219604619713166</v>
          </cell>
          <cell r="M217">
            <v>46.472519552164627</v>
          </cell>
        </row>
        <row r="218">
          <cell r="J218">
            <v>48761</v>
          </cell>
          <cell r="K218">
            <v>57.362704250761929</v>
          </cell>
          <cell r="L218">
            <v>45.875693124542472</v>
          </cell>
          <cell r="M218">
            <v>52.42328946648756</v>
          </cell>
        </row>
        <row r="219">
          <cell r="J219">
            <v>48792</v>
          </cell>
          <cell r="K219">
            <v>64.034959643313641</v>
          </cell>
          <cell r="L219">
            <v>48.549475390823609</v>
          </cell>
          <cell r="M219">
            <v>57.376201414742923</v>
          </cell>
        </row>
        <row r="220">
          <cell r="J220">
            <v>48823</v>
          </cell>
          <cell r="K220">
            <v>62.315847715300514</v>
          </cell>
          <cell r="L220">
            <v>51.65015014933855</v>
          </cell>
          <cell r="M220">
            <v>57.729597761936866</v>
          </cell>
        </row>
        <row r="221">
          <cell r="J221">
            <v>48853</v>
          </cell>
          <cell r="K221">
            <v>56.820014446370578</v>
          </cell>
          <cell r="L221">
            <v>48.021675947587539</v>
          </cell>
          <cell r="M221">
            <v>53.036728891893873</v>
          </cell>
        </row>
        <row r="222">
          <cell r="J222">
            <v>48884</v>
          </cell>
          <cell r="K222">
            <v>61.298780910145069</v>
          </cell>
          <cell r="L222">
            <v>49.721542799780963</v>
          </cell>
          <cell r="M222">
            <v>56.320568522688504</v>
          </cell>
        </row>
        <row r="223">
          <cell r="J223">
            <v>48914</v>
          </cell>
          <cell r="K223">
            <v>63.391271282241512</v>
          </cell>
          <cell r="L223">
            <v>54.45208256935264</v>
          </cell>
          <cell r="M223">
            <v>59.547420135699291</v>
          </cell>
        </row>
        <row r="224">
          <cell r="J224">
            <v>48945</v>
          </cell>
          <cell r="K224">
            <v>62.605622978283328</v>
          </cell>
          <cell r="L224">
            <v>56.69746</v>
          </cell>
          <cell r="M224">
            <v>60.065112897621489</v>
          </cell>
        </row>
        <row r="225">
          <cell r="J225">
            <v>48976</v>
          </cell>
          <cell r="K225">
            <v>65.577901958277536</v>
          </cell>
          <cell r="L225">
            <v>54.830052154369071</v>
          </cell>
          <cell r="M225">
            <v>60.956326542596891</v>
          </cell>
        </row>
        <row r="226">
          <cell r="J226">
            <v>49004</v>
          </cell>
          <cell r="K226">
            <v>55.438512562371663</v>
          </cell>
          <cell r="L226">
            <v>49.203246255742968</v>
          </cell>
          <cell r="M226">
            <v>52.757348050521315</v>
          </cell>
        </row>
        <row r="227">
          <cell r="J227">
            <v>49035</v>
          </cell>
          <cell r="K227">
            <v>53.078281803554418</v>
          </cell>
          <cell r="L227">
            <v>47.366859645919071</v>
          </cell>
          <cell r="M227">
            <v>50.622370275771218</v>
          </cell>
        </row>
        <row r="228">
          <cell r="J228">
            <v>49065</v>
          </cell>
          <cell r="K228">
            <v>45.887095754857135</v>
          </cell>
          <cell r="L228">
            <v>39.058957134754991</v>
          </cell>
          <cell r="M228">
            <v>42.950996148213207</v>
          </cell>
        </row>
        <row r="229">
          <cell r="J229">
            <v>49096</v>
          </cell>
          <cell r="K229">
            <v>52.797276090452634</v>
          </cell>
          <cell r="L229">
            <v>43.323963733655596</v>
          </cell>
          <cell r="M229">
            <v>48.723751777029904</v>
          </cell>
        </row>
        <row r="230">
          <cell r="J230">
            <v>49126</v>
          </cell>
          <cell r="K230">
            <v>58.552716698465673</v>
          </cell>
          <cell r="L230">
            <v>47.317360500859117</v>
          </cell>
          <cell r="M230">
            <v>53.721513533494857</v>
          </cell>
        </row>
        <row r="231">
          <cell r="J231">
            <v>49157</v>
          </cell>
          <cell r="K231">
            <v>65.753107825175505</v>
          </cell>
          <cell r="L231">
            <v>49.980436572614352</v>
          </cell>
          <cell r="M231">
            <v>58.970859186574202</v>
          </cell>
        </row>
        <row r="232">
          <cell r="J232">
            <v>49188</v>
          </cell>
          <cell r="K232">
            <v>63.98905889528497</v>
          </cell>
          <cell r="L232">
            <v>52.545177334173147</v>
          </cell>
          <cell r="M232">
            <v>59.068189824006879</v>
          </cell>
        </row>
        <row r="233">
          <cell r="J233">
            <v>49218</v>
          </cell>
          <cell r="K233">
            <v>57.687279534964958</v>
          </cell>
          <cell r="L233">
            <v>48.920922266364045</v>
          </cell>
          <cell r="M233">
            <v>53.917745909466561</v>
          </cell>
        </row>
        <row r="234">
          <cell r="J234">
            <v>49249</v>
          </cell>
          <cell r="K234">
            <v>61.036932327875</v>
          </cell>
          <cell r="L234">
            <v>50.352167216516946</v>
          </cell>
          <cell r="M234">
            <v>56.442483329991035</v>
          </cell>
        </row>
        <row r="235">
          <cell r="J235">
            <v>49279</v>
          </cell>
          <cell r="K235">
            <v>64.386787072032121</v>
          </cell>
          <cell r="L235">
            <v>54.602984396253198</v>
          </cell>
          <cell r="M235">
            <v>60.179751921447178</v>
          </cell>
        </row>
        <row r="236">
          <cell r="J236">
            <v>49310</v>
          </cell>
          <cell r="K236">
            <v>61.636735163529906</v>
          </cell>
          <cell r="L236">
            <v>51.29504</v>
          </cell>
          <cell r="M236">
            <v>57.18980624321204</v>
          </cell>
        </row>
        <row r="237">
          <cell r="J237">
            <v>49341</v>
          </cell>
          <cell r="K237">
            <v>65.555015644778621</v>
          </cell>
          <cell r="L237">
            <v>55.765751964332807</v>
          </cell>
          <cell r="M237">
            <v>61.345632262186918</v>
          </cell>
        </row>
        <row r="238">
          <cell r="J238">
            <v>49369</v>
          </cell>
          <cell r="K238">
            <v>56.070656605306432</v>
          </cell>
          <cell r="L238">
            <v>49.759729914248027</v>
          </cell>
          <cell r="M238">
            <v>53.356958128151312</v>
          </cell>
        </row>
        <row r="239">
          <cell r="J239">
            <v>49400</v>
          </cell>
          <cell r="K239">
            <v>54.232953353339468</v>
          </cell>
          <cell r="L239">
            <v>48.05858357723131</v>
          </cell>
          <cell r="M239">
            <v>51.577974349612958</v>
          </cell>
        </row>
        <row r="240">
          <cell r="J240">
            <v>49430</v>
          </cell>
          <cell r="K240">
            <v>47.532946165131698</v>
          </cell>
          <cell r="L240">
            <v>41.34593671761759</v>
          </cell>
          <cell r="M240">
            <v>44.872532102700632</v>
          </cell>
        </row>
        <row r="241">
          <cell r="J241">
            <v>49461</v>
          </cell>
          <cell r="K241">
            <v>52.415407484039818</v>
          </cell>
          <cell r="L241">
            <v>43.370610498563586</v>
          </cell>
          <cell r="M241">
            <v>48.526144780285037</v>
          </cell>
        </row>
        <row r="242">
          <cell r="J242">
            <v>49491</v>
          </cell>
          <cell r="K242">
            <v>59.619164285647159</v>
          </cell>
          <cell r="L242">
            <v>48.942749976991841</v>
          </cell>
          <cell r="M242">
            <v>55.028306132925366</v>
          </cell>
        </row>
        <row r="243">
          <cell r="J243">
            <v>49522</v>
          </cell>
          <cell r="K243">
            <v>66.82626452951142</v>
          </cell>
          <cell r="L243">
            <v>51.42627752557712</v>
          </cell>
          <cell r="M243">
            <v>60.204270117819661</v>
          </cell>
        </row>
        <row r="244">
          <cell r="J244">
            <v>49553</v>
          </cell>
          <cell r="K244">
            <v>65.007038608785621</v>
          </cell>
          <cell r="L244">
            <v>54.211204250258632</v>
          </cell>
          <cell r="M244">
            <v>60.364829834619009</v>
          </cell>
        </row>
        <row r="245">
          <cell r="J245">
            <v>49583</v>
          </cell>
          <cell r="K245">
            <v>57.440620176873018</v>
          </cell>
          <cell r="L245">
            <v>48.743040000000001</v>
          </cell>
          <cell r="M245">
            <v>53.700660700817622</v>
          </cell>
        </row>
        <row r="246">
          <cell r="J246">
            <v>49614</v>
          </cell>
          <cell r="K246">
            <v>59.044964883238727</v>
          </cell>
          <cell r="L246">
            <v>49.885510076471014</v>
          </cell>
          <cell r="M246">
            <v>55.106399316328606</v>
          </cell>
        </row>
        <row r="247">
          <cell r="J247">
            <v>49644</v>
          </cell>
          <cell r="K247">
            <v>65.281999847030477</v>
          </cell>
          <cell r="L247">
            <v>55.147105458351206</v>
          </cell>
          <cell r="M247">
            <v>60.92399525989839</v>
          </cell>
        </row>
        <row r="248">
          <cell r="J248">
            <v>49675</v>
          </cell>
          <cell r="K248">
            <v>63.903992079769218</v>
          </cell>
          <cell r="L248">
            <v>53.603452845248448</v>
          </cell>
          <cell r="M248">
            <v>59.474760208925289</v>
          </cell>
        </row>
        <row r="249">
          <cell r="J249">
            <v>49706</v>
          </cell>
          <cell r="K249">
            <v>67.120365925574475</v>
          </cell>
          <cell r="L249">
            <v>54.776707017559289</v>
          </cell>
          <cell r="M249">
            <v>61.812592595127938</v>
          </cell>
        </row>
        <row r="250">
          <cell r="J250">
            <v>49735</v>
          </cell>
          <cell r="K250">
            <v>57.626091248134983</v>
          </cell>
          <cell r="L250">
            <v>51.956317976854365</v>
          </cell>
          <cell r="M250">
            <v>55.188088741484314</v>
          </cell>
        </row>
        <row r="251">
          <cell r="J251">
            <v>49766</v>
          </cell>
          <cell r="K251">
            <v>55.735731129102462</v>
          </cell>
          <cell r="L251">
            <v>48.872466046738992</v>
          </cell>
          <cell r="M251">
            <v>52.784527143686162</v>
          </cell>
        </row>
        <row r="252">
          <cell r="J252">
            <v>49796</v>
          </cell>
          <cell r="K252">
            <v>48.91201077382361</v>
          </cell>
          <cell r="L252">
            <v>42.369559511300949</v>
          </cell>
          <cell r="M252">
            <v>46.09875673093886</v>
          </cell>
        </row>
        <row r="253">
          <cell r="J253">
            <v>49827</v>
          </cell>
          <cell r="K253">
            <v>54.075017851420441</v>
          </cell>
          <cell r="L253">
            <v>45.896204527745866</v>
          </cell>
          <cell r="M253">
            <v>50.558128122240376</v>
          </cell>
        </row>
        <row r="254">
          <cell r="J254">
            <v>49857</v>
          </cell>
          <cell r="K254">
            <v>62.403336086355104</v>
          </cell>
          <cell r="L254">
            <v>49.735745917103188</v>
          </cell>
          <cell r="M254">
            <v>56.956272313576775</v>
          </cell>
        </row>
        <row r="255">
          <cell r="J255">
            <v>49888</v>
          </cell>
          <cell r="K255">
            <v>68.873570278611993</v>
          </cell>
          <cell r="L255">
            <v>53.473076104054087</v>
          </cell>
          <cell r="M255">
            <v>62.251357783552095</v>
          </cell>
        </row>
        <row r="256">
          <cell r="J256">
            <v>49919</v>
          </cell>
          <cell r="K256">
            <v>67.961060732816051</v>
          </cell>
          <cell r="L256">
            <v>55.612318248011178</v>
          </cell>
          <cell r="M256">
            <v>62.651101464349949</v>
          </cell>
        </row>
        <row r="257">
          <cell r="J257">
            <v>49949</v>
          </cell>
          <cell r="K257">
            <v>60.644875290182355</v>
          </cell>
          <cell r="L257">
            <v>50.542336744088786</v>
          </cell>
          <cell r="M257">
            <v>56.300783715362115</v>
          </cell>
        </row>
        <row r="258">
          <cell r="J258">
            <v>49980</v>
          </cell>
          <cell r="K258">
            <v>63.262875545045361</v>
          </cell>
          <cell r="L258">
            <v>52.884826835882585</v>
          </cell>
          <cell r="M258">
            <v>58.800314600105366</v>
          </cell>
        </row>
        <row r="259">
          <cell r="J259">
            <v>50010</v>
          </cell>
          <cell r="K259">
            <v>67.475973111555049</v>
          </cell>
          <cell r="L259">
            <v>56.065212754997575</v>
          </cell>
          <cell r="M259">
            <v>62.569346158235334</v>
          </cell>
        </row>
        <row r="260">
          <cell r="J260">
            <v>50041</v>
          </cell>
          <cell r="K260">
            <v>66.505485541096192</v>
          </cell>
          <cell r="L260">
            <v>56.235302144417162</v>
          </cell>
          <cell r="M260">
            <v>62.089306680524203</v>
          </cell>
        </row>
        <row r="261">
          <cell r="J261">
            <v>50072</v>
          </cell>
          <cell r="K261">
            <v>68.507779497560406</v>
          </cell>
          <cell r="L261">
            <v>59.08146986655516</v>
          </cell>
          <cell r="M261">
            <v>64.454466356228153</v>
          </cell>
        </row>
        <row r="262">
          <cell r="J262">
            <v>50100</v>
          </cell>
          <cell r="K262">
            <v>58.780391537223302</v>
          </cell>
          <cell r="L262">
            <v>53.823880528522061</v>
          </cell>
          <cell r="M262">
            <v>56.649091803481767</v>
          </cell>
        </row>
        <row r="263">
          <cell r="J263">
            <v>50131</v>
          </cell>
          <cell r="K263">
            <v>56.848377011151698</v>
          </cell>
          <cell r="L263">
            <v>51.077772762377897</v>
          </cell>
          <cell r="M263">
            <v>54.367017184178962</v>
          </cell>
        </row>
        <row r="264">
          <cell r="J264">
            <v>50161</v>
          </cell>
          <cell r="K264">
            <v>51.444842518089295</v>
          </cell>
          <cell r="L264">
            <v>44.512852670284651</v>
          </cell>
          <cell r="M264">
            <v>48.464086883533298</v>
          </cell>
        </row>
        <row r="265">
          <cell r="J265">
            <v>50192</v>
          </cell>
          <cell r="K265">
            <v>56.588897660624077</v>
          </cell>
          <cell r="L265">
            <v>47.501124968918248</v>
          </cell>
          <cell r="M265">
            <v>52.681155403190566</v>
          </cell>
        </row>
        <row r="266">
          <cell r="J266">
            <v>50222</v>
          </cell>
          <cell r="K266">
            <v>65.410865552352178</v>
          </cell>
          <cell r="L266">
            <v>52.144715366911178</v>
          </cell>
          <cell r="M266">
            <v>59.706420972612548</v>
          </cell>
        </row>
        <row r="267">
          <cell r="J267">
            <v>50253</v>
          </cell>
          <cell r="K267">
            <v>70.671429469859021</v>
          </cell>
          <cell r="L267">
            <v>54.956669876209801</v>
          </cell>
          <cell r="M267">
            <v>63.914082844589849</v>
          </cell>
        </row>
        <row r="268">
          <cell r="J268">
            <v>50284</v>
          </cell>
          <cell r="K268">
            <v>68.466620849135225</v>
          </cell>
          <cell r="L268">
            <v>56.647577082999241</v>
          </cell>
          <cell r="M268">
            <v>63.384432029696747</v>
          </cell>
        </row>
        <row r="269">
          <cell r="J269">
            <v>50314</v>
          </cell>
          <cell r="K269">
            <v>60.79419962737699</v>
          </cell>
          <cell r="L269">
            <v>51.4503561040733</v>
          </cell>
          <cell r="M269">
            <v>56.776346912356402</v>
          </cell>
        </row>
        <row r="270">
          <cell r="J270">
            <v>50345</v>
          </cell>
          <cell r="K270">
            <v>65.148416989295001</v>
          </cell>
          <cell r="L270">
            <v>54.12919614070212</v>
          </cell>
          <cell r="M270">
            <v>60.410152024400062</v>
          </cell>
        </row>
        <row r="271">
          <cell r="J271">
            <v>50375</v>
          </cell>
          <cell r="K271">
            <v>70.243518282058915</v>
          </cell>
          <cell r="L271">
            <v>59.603867317016437</v>
          </cell>
          <cell r="M271">
            <v>65.66846836709064</v>
          </cell>
        </row>
        <row r="272">
          <cell r="J272">
            <v>50406</v>
          </cell>
          <cell r="K272">
            <v>69.612738213193211</v>
          </cell>
          <cell r="L272">
            <v>60.012957862200487</v>
          </cell>
          <cell r="M272">
            <v>65.484832662266342</v>
          </cell>
        </row>
        <row r="273">
          <cell r="J273">
            <v>50437</v>
          </cell>
          <cell r="K273">
            <v>73.258658152167854</v>
          </cell>
          <cell r="L273">
            <v>62.114678625943178</v>
          </cell>
          <cell r="M273">
            <v>68.466746955891239</v>
          </cell>
        </row>
        <row r="274">
          <cell r="J274">
            <v>50465</v>
          </cell>
          <cell r="K274">
            <v>61.544663524941328</v>
          </cell>
          <cell r="L274">
            <v>55.682163865806245</v>
          </cell>
          <cell r="M274">
            <v>59.023788671513238</v>
          </cell>
        </row>
        <row r="275">
          <cell r="J275">
            <v>50496</v>
          </cell>
          <cell r="K275">
            <v>59.91902606256906</v>
          </cell>
          <cell r="L275">
            <v>54.240010173427002</v>
          </cell>
          <cell r="M275">
            <v>57.477049230237967</v>
          </cell>
        </row>
        <row r="276">
          <cell r="J276">
            <v>50526</v>
          </cell>
          <cell r="K276">
            <v>54.30079057790104</v>
          </cell>
          <cell r="L276">
            <v>48.075841381244658</v>
          </cell>
          <cell r="M276">
            <v>51.624062423338799</v>
          </cell>
        </row>
        <row r="277">
          <cell r="J277">
            <v>50557</v>
          </cell>
          <cell r="K277">
            <v>59.548702651687137</v>
          </cell>
          <cell r="L277">
            <v>50.094934827902186</v>
          </cell>
          <cell r="M277">
            <v>55.4835824874596</v>
          </cell>
        </row>
        <row r="278">
          <cell r="J278">
            <v>50587</v>
          </cell>
          <cell r="K278">
            <v>68.313597979855075</v>
          </cell>
          <cell r="L278">
            <v>54.492962278467232</v>
          </cell>
          <cell r="M278">
            <v>62.370724628258294</v>
          </cell>
        </row>
        <row r="279">
          <cell r="J279">
            <v>50618</v>
          </cell>
          <cell r="K279">
            <v>74.397007067451142</v>
          </cell>
          <cell r="L279">
            <v>57.468040198697842</v>
          </cell>
          <cell r="M279">
            <v>67.117551313887219</v>
          </cell>
        </row>
        <row r="280">
          <cell r="J280">
            <v>50649</v>
          </cell>
          <cell r="K280">
            <v>71.144245182997309</v>
          </cell>
          <cell r="L280">
            <v>59.370635700678051</v>
          </cell>
          <cell r="M280">
            <v>66.081593105600021</v>
          </cell>
        </row>
        <row r="281">
          <cell r="J281">
            <v>50679</v>
          </cell>
          <cell r="K281">
            <v>63.730823727896386</v>
          </cell>
          <cell r="L281">
            <v>54.418934085278558</v>
          </cell>
          <cell r="M281">
            <v>59.726711181570721</v>
          </cell>
        </row>
        <row r="282">
          <cell r="J282">
            <v>50710</v>
          </cell>
          <cell r="K282">
            <v>69.782369081020164</v>
          </cell>
          <cell r="L282">
            <v>56.851564460541539</v>
          </cell>
          <cell r="M282">
            <v>64.222123094214354</v>
          </cell>
        </row>
        <row r="283">
          <cell r="J283">
            <v>50740</v>
          </cell>
          <cell r="K283">
            <v>73.95508119156024</v>
          </cell>
          <cell r="L283">
            <v>62.843497508639764</v>
          </cell>
          <cell r="M283">
            <v>69.177100207904431</v>
          </cell>
        </row>
        <row r="284">
          <cell r="J284">
            <v>0</v>
          </cell>
          <cell r="K284">
            <v>0</v>
          </cell>
          <cell r="L284">
            <v>0</v>
          </cell>
          <cell r="M284">
            <v>0</v>
          </cell>
        </row>
        <row r="285">
          <cell r="J285">
            <v>0</v>
          </cell>
          <cell r="K285">
            <v>0</v>
          </cell>
          <cell r="L285">
            <v>0</v>
          </cell>
          <cell r="M285">
            <v>0</v>
          </cell>
        </row>
        <row r="286">
          <cell r="J286">
            <v>0</v>
          </cell>
          <cell r="K286">
            <v>0</v>
          </cell>
          <cell r="L286">
            <v>0</v>
          </cell>
          <cell r="M286">
            <v>0</v>
          </cell>
        </row>
        <row r="287">
          <cell r="J287">
            <v>0</v>
          </cell>
          <cell r="K287">
            <v>0</v>
          </cell>
          <cell r="L287">
            <v>0</v>
          </cell>
          <cell r="M287">
            <v>0</v>
          </cell>
        </row>
        <row r="288">
          <cell r="J288">
            <v>0</v>
          </cell>
          <cell r="K288">
            <v>0</v>
          </cell>
          <cell r="L288">
            <v>0</v>
          </cell>
          <cell r="M288">
            <v>0</v>
          </cell>
        </row>
        <row r="289">
          <cell r="J289">
            <v>0</v>
          </cell>
          <cell r="K289">
            <v>0</v>
          </cell>
          <cell r="L289">
            <v>0</v>
          </cell>
          <cell r="M289">
            <v>0</v>
          </cell>
        </row>
        <row r="290">
          <cell r="J290">
            <v>0</v>
          </cell>
          <cell r="K290">
            <v>0</v>
          </cell>
          <cell r="L290">
            <v>0</v>
          </cell>
          <cell r="M290">
            <v>0</v>
          </cell>
        </row>
        <row r="291">
          <cell r="J291">
            <v>0</v>
          </cell>
          <cell r="K291">
            <v>0</v>
          </cell>
          <cell r="L291">
            <v>0</v>
          </cell>
          <cell r="M291">
            <v>0</v>
          </cell>
        </row>
        <row r="292">
          <cell r="J292">
            <v>0</v>
          </cell>
          <cell r="K292">
            <v>0</v>
          </cell>
          <cell r="L292">
            <v>0</v>
          </cell>
          <cell r="M292">
            <v>0</v>
          </cell>
        </row>
        <row r="293">
          <cell r="J293">
            <v>0</v>
          </cell>
          <cell r="K293">
            <v>0</v>
          </cell>
          <cell r="L293">
            <v>0</v>
          </cell>
          <cell r="M293">
            <v>0</v>
          </cell>
        </row>
        <row r="294">
          <cell r="J294">
            <v>0</v>
          </cell>
          <cell r="K294">
            <v>0</v>
          </cell>
          <cell r="L294">
            <v>0</v>
          </cell>
          <cell r="M294">
            <v>0</v>
          </cell>
        </row>
        <row r="295">
          <cell r="J295">
            <v>0</v>
          </cell>
          <cell r="K295">
            <v>0</v>
          </cell>
          <cell r="L295">
            <v>0</v>
          </cell>
          <cell r="M295">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J70"/>
  <sheetViews>
    <sheetView tabSelected="1" topLeftCell="A2" zoomScale="80" zoomScaleNormal="80" zoomScaleSheetLayoutView="100" workbookViewId="0">
      <selection activeCell="B3" sqref="B3"/>
    </sheetView>
  </sheetViews>
  <sheetFormatPr defaultRowHeight="12.75"/>
  <cols>
    <col min="1" max="1" width="21.33203125" style="4" customWidth="1"/>
    <col min="2" max="2" width="10.83203125" style="4" customWidth="1"/>
    <col min="3" max="3" width="18.83203125" style="4" customWidth="1"/>
    <col min="4" max="4" width="6.5" style="4" customWidth="1"/>
    <col min="5" max="5" width="18.83203125" style="4" customWidth="1"/>
    <col min="6" max="6" width="3.5" style="4" bestFit="1" customWidth="1"/>
    <col min="7" max="7" width="27.83203125" style="4" customWidth="1"/>
    <col min="8" max="8" width="8.33203125" style="4" bestFit="1" customWidth="1"/>
    <col min="9" max="9" width="14.1640625" style="4" customWidth="1"/>
    <col min="10" max="10" width="14.5" customWidth="1"/>
    <col min="11" max="11" width="16.6640625" customWidth="1"/>
    <col min="12" max="12" width="19.1640625" customWidth="1"/>
    <col min="62" max="62" width="11" customWidth="1"/>
  </cols>
  <sheetData>
    <row r="1" spans="2:62" customFormat="1" ht="15.75" hidden="1">
      <c r="B1" s="1" t="s">
        <v>52</v>
      </c>
      <c r="C1" s="3"/>
      <c r="D1" s="3"/>
      <c r="E1" s="3"/>
      <c r="F1" s="3"/>
      <c r="G1" s="12"/>
      <c r="H1" s="49"/>
      <c r="I1" s="6"/>
    </row>
    <row r="2" spans="2:62" customFormat="1" ht="5.25" customHeight="1">
      <c r="B2" s="1"/>
      <c r="C2" s="3"/>
      <c r="D2" s="3"/>
      <c r="E2" s="3"/>
      <c r="F2" s="4"/>
      <c r="G2" s="12"/>
      <c r="H2" s="49"/>
      <c r="I2" s="6"/>
    </row>
    <row r="3" spans="2:62" customFormat="1" ht="15.75">
      <c r="B3" s="1" t="s">
        <v>24</v>
      </c>
      <c r="C3" s="3"/>
      <c r="D3" s="3"/>
      <c r="E3" s="3"/>
      <c r="F3" s="3"/>
      <c r="G3" s="12"/>
      <c r="H3" s="49"/>
      <c r="I3" s="6"/>
    </row>
    <row r="4" spans="2:62" customFormat="1" ht="15.75">
      <c r="B4" s="5" t="s">
        <v>21</v>
      </c>
      <c r="C4" s="5"/>
      <c r="D4" s="5"/>
      <c r="E4" s="5"/>
      <c r="F4" s="5"/>
      <c r="G4" s="1"/>
      <c r="H4" s="49"/>
      <c r="I4" s="6"/>
      <c r="P4" s="274" t="s">
        <v>87</v>
      </c>
    </row>
    <row r="5" spans="2:62" customFormat="1" ht="15.75">
      <c r="B5" s="5" t="str">
        <f ca="1">'Table 5'!M4&amp; " - "&amp;TEXT(Study_MW,"#.0")&amp;" MW and "&amp;TEXT(Study_CF,"#.0%")&amp;" CF"</f>
        <v>Utah Sch 37 Wind - 10.0 MW and 31.0% CF</v>
      </c>
      <c r="C5" s="5"/>
      <c r="D5" s="5"/>
      <c r="E5" s="5"/>
      <c r="F5" s="5"/>
      <c r="G5" s="1"/>
      <c r="H5" s="49"/>
      <c r="I5" s="6"/>
      <c r="P5" s="275">
        <v>0.158</v>
      </c>
      <c r="Q5" s="275">
        <v>0.158</v>
      </c>
      <c r="R5" s="275">
        <v>0.158</v>
      </c>
      <c r="S5" s="276">
        <v>1</v>
      </c>
      <c r="T5" s="276">
        <v>1</v>
      </c>
      <c r="U5" s="276">
        <v>1</v>
      </c>
      <c r="V5" s="276">
        <v>1</v>
      </c>
      <c r="W5" s="276">
        <v>1</v>
      </c>
      <c r="X5" s="275">
        <v>0.53861399146353772</v>
      </c>
      <c r="Y5" s="275">
        <v>0.59672377662708742</v>
      </c>
    </row>
    <row r="6" spans="2:62" customFormat="1" ht="14.25" hidden="1">
      <c r="B6" s="23"/>
      <c r="C6" s="5"/>
      <c r="D6" s="5"/>
      <c r="E6" s="5"/>
      <c r="F6" s="5"/>
      <c r="G6" s="12"/>
      <c r="H6" s="49"/>
      <c r="I6" s="6"/>
    </row>
    <row r="7" spans="2:62" customFormat="1">
      <c r="B7" s="4"/>
      <c r="C7" s="8"/>
      <c r="D7" s="8"/>
      <c r="E7" s="4"/>
      <c r="F7" s="4"/>
      <c r="G7" s="4"/>
      <c r="H7" s="49"/>
      <c r="I7" s="64"/>
    </row>
    <row r="8" spans="2:62" customFormat="1">
      <c r="B8" s="4"/>
      <c r="C8" s="4"/>
      <c r="D8" s="4"/>
      <c r="E8" s="13"/>
      <c r="F8" s="52"/>
      <c r="G8" s="7" t="s">
        <v>17</v>
      </c>
      <c r="H8" s="49"/>
      <c r="I8" s="281"/>
      <c r="K8" s="179" t="s">
        <v>87</v>
      </c>
      <c r="L8" s="179"/>
      <c r="P8" s="272" t="s">
        <v>141</v>
      </c>
      <c r="AB8" s="272" t="s">
        <v>142</v>
      </c>
      <c r="AN8" s="272" t="s">
        <v>143</v>
      </c>
      <c r="AZ8" s="272" t="s">
        <v>144</v>
      </c>
    </row>
    <row r="9" spans="2:62" customFormat="1">
      <c r="B9" s="4"/>
      <c r="C9" s="7" t="s">
        <v>6</v>
      </c>
      <c r="D9" s="7"/>
      <c r="E9" s="13" t="s">
        <v>22</v>
      </c>
      <c r="F9" s="52"/>
      <c r="G9" s="67">
        <f ca="1">Study_CF</f>
        <v>0.31039805936073062</v>
      </c>
      <c r="H9" s="49"/>
      <c r="I9" s="64"/>
      <c r="K9" s="180" t="s">
        <v>88</v>
      </c>
      <c r="L9" s="180" t="s">
        <v>71</v>
      </c>
      <c r="M9" s="277" t="s">
        <v>145</v>
      </c>
      <c r="P9" t="s">
        <v>137</v>
      </c>
      <c r="Q9" t="s">
        <v>132</v>
      </c>
      <c r="R9" t="s">
        <v>133</v>
      </c>
      <c r="S9" t="s">
        <v>138</v>
      </c>
      <c r="T9" t="s">
        <v>139</v>
      </c>
      <c r="U9" t="s">
        <v>140</v>
      </c>
      <c r="V9" t="s">
        <v>129</v>
      </c>
      <c r="W9" t="s">
        <v>128</v>
      </c>
      <c r="X9" t="s">
        <v>135</v>
      </c>
      <c r="Y9" t="s">
        <v>136</v>
      </c>
      <c r="AB9" t="s">
        <v>137</v>
      </c>
      <c r="AC9" t="s">
        <v>132</v>
      </c>
      <c r="AD9" t="s">
        <v>133</v>
      </c>
      <c r="AE9" t="s">
        <v>138</v>
      </c>
      <c r="AF9" t="s">
        <v>139</v>
      </c>
      <c r="AG9" t="s">
        <v>140</v>
      </c>
      <c r="AH9" t="s">
        <v>129</v>
      </c>
      <c r="AI9" t="s">
        <v>128</v>
      </c>
      <c r="AJ9" t="s">
        <v>135</v>
      </c>
      <c r="AK9" t="s">
        <v>136</v>
      </c>
      <c r="AN9" t="s">
        <v>137</v>
      </c>
      <c r="AO9" t="s">
        <v>132</v>
      </c>
      <c r="AP9" t="s">
        <v>133</v>
      </c>
      <c r="AQ9" t="s">
        <v>138</v>
      </c>
      <c r="AR9" t="s">
        <v>139</v>
      </c>
      <c r="AS9" t="s">
        <v>140</v>
      </c>
      <c r="AT9" t="s">
        <v>129</v>
      </c>
      <c r="AU9" t="s">
        <v>128</v>
      </c>
      <c r="AV9" t="s">
        <v>135</v>
      </c>
      <c r="AW9" t="s">
        <v>136</v>
      </c>
      <c r="AZ9" t="s">
        <v>137</v>
      </c>
      <c r="BA9" t="s">
        <v>132</v>
      </c>
      <c r="BB9" t="s">
        <v>133</v>
      </c>
      <c r="BC9" t="s">
        <v>138</v>
      </c>
      <c r="BD9" t="s">
        <v>139</v>
      </c>
      <c r="BE9" t="s">
        <v>140</v>
      </c>
      <c r="BF9" t="s">
        <v>129</v>
      </c>
      <c r="BG9" t="s">
        <v>128</v>
      </c>
      <c r="BH9" t="s">
        <v>135</v>
      </c>
      <c r="BI9" t="s">
        <v>136</v>
      </c>
      <c r="BJ9" t="s">
        <v>146</v>
      </c>
    </row>
    <row r="10" spans="2:62" customFormat="1">
      <c r="B10" s="7" t="s">
        <v>0</v>
      </c>
      <c r="C10" s="7" t="str">
        <f>"Price"&amp;IF(I8&lt;&gt;1," ","")</f>
        <v xml:space="preserve">Price </v>
      </c>
      <c r="D10" s="7"/>
      <c r="E10" s="13" t="s">
        <v>23</v>
      </c>
      <c r="F10" s="52"/>
      <c r="G10" s="13" t="s">
        <v>18</v>
      </c>
      <c r="H10" s="49"/>
      <c r="I10" s="136"/>
      <c r="K10" s="181"/>
      <c r="L10" s="181"/>
      <c r="M10" s="278"/>
    </row>
    <row r="11" spans="2:62" customFormat="1" ht="13.5">
      <c r="B11" s="7"/>
      <c r="C11" s="7" t="s">
        <v>20</v>
      </c>
      <c r="D11" s="7"/>
      <c r="E11" s="107" t="s">
        <v>74</v>
      </c>
      <c r="F11" s="52"/>
      <c r="G11" s="13" t="s">
        <v>39</v>
      </c>
      <c r="H11" s="49"/>
      <c r="I11" s="136"/>
      <c r="K11" s="182" t="s">
        <v>89</v>
      </c>
      <c r="L11" s="183">
        <v>0.158</v>
      </c>
      <c r="M11" s="183">
        <v>0.11776428835036618</v>
      </c>
      <c r="P11" t="s">
        <v>41</v>
      </c>
      <c r="Q11" t="s">
        <v>41</v>
      </c>
      <c r="R11" t="s">
        <v>41</v>
      </c>
      <c r="S11" t="s">
        <v>41</v>
      </c>
      <c r="T11" t="s">
        <v>41</v>
      </c>
      <c r="U11" t="s">
        <v>41</v>
      </c>
      <c r="V11" t="s">
        <v>41</v>
      </c>
      <c r="W11" t="s">
        <v>41</v>
      </c>
      <c r="X11" t="s">
        <v>41</v>
      </c>
      <c r="Y11" t="s">
        <v>41</v>
      </c>
      <c r="AB11" t="s">
        <v>41</v>
      </c>
      <c r="AC11" t="s">
        <v>41</v>
      </c>
      <c r="AD11" t="s">
        <v>41</v>
      </c>
      <c r="AE11" t="s">
        <v>41</v>
      </c>
      <c r="AF11" t="s">
        <v>41</v>
      </c>
      <c r="AG11" t="s">
        <v>41</v>
      </c>
      <c r="AH11" t="s">
        <v>41</v>
      </c>
      <c r="AI11" t="s">
        <v>41</v>
      </c>
      <c r="AJ11" t="s">
        <v>41</v>
      </c>
      <c r="AK11" t="s">
        <v>41</v>
      </c>
      <c r="AN11" t="s">
        <v>147</v>
      </c>
      <c r="AO11" t="s">
        <v>147</v>
      </c>
      <c r="AP11" t="s">
        <v>147</v>
      </c>
      <c r="AQ11" t="s">
        <v>147</v>
      </c>
      <c r="AR11" t="s">
        <v>147</v>
      </c>
      <c r="AS11" t="s">
        <v>147</v>
      </c>
      <c r="AT11" t="s">
        <v>147</v>
      </c>
      <c r="AU11" t="s">
        <v>147</v>
      </c>
      <c r="AV11" t="s">
        <v>147</v>
      </c>
      <c r="AW11" t="s">
        <v>147</v>
      </c>
      <c r="AZ11" t="s">
        <v>148</v>
      </c>
      <c r="BA11" t="s">
        <v>148</v>
      </c>
      <c r="BB11" t="s">
        <v>148</v>
      </c>
      <c r="BC11" t="s">
        <v>148</v>
      </c>
      <c r="BD11" t="s">
        <v>148</v>
      </c>
      <c r="BE11" t="s">
        <v>148</v>
      </c>
      <c r="BF11" t="s">
        <v>148</v>
      </c>
      <c r="BG11" t="s">
        <v>148</v>
      </c>
      <c r="BH11" t="s">
        <v>148</v>
      </c>
      <c r="BI11" t="s">
        <v>148</v>
      </c>
      <c r="BJ11" t="s">
        <v>148</v>
      </c>
    </row>
    <row r="12" spans="2:62" customFormat="1">
      <c r="B12" s="273">
        <f>'Table 5'!J19</f>
        <v>2017</v>
      </c>
      <c r="C12" s="10">
        <f t="shared" ref="C12" si="0">INDEX($BJ:$BJ,MATCH(B12,$O:$O,0),1)*1000/Study_MW</f>
        <v>0</v>
      </c>
      <c r="D12" s="60" t="str">
        <f t="shared" ref="D12" si="1">IF(OR(AND(B12=2029,_30_Geo_West&gt;0),AND(B12=2029,_200_SCCT_UtahN&gt;0),AND(B12=2030,_436_CCCT_WestMain&gt;0)),"(4)","")</f>
        <v/>
      </c>
      <c r="E12" s="10">
        <f>SUMIF('Table 5'!$J$13:$J$271,B12,'Table 5'!$C$13:$C$271)/SUMIF('Table 5'!$J$13:$J$271,B12,'Table 5'!$F$13:$F$271)</f>
        <v>17.13071298485464</v>
      </c>
      <c r="F12" s="50"/>
      <c r="G12" s="10">
        <f>IFERROR(SUMIF('Table 5'!$J$13:$J$271,B12,'Table 5'!$E$13:$E$271)/SUMIF('Table 5'!$J$13:$J$271,B12,'Table 5'!$F$13:$F$271),0)</f>
        <v>17.13071298485464</v>
      </c>
      <c r="H12" s="49"/>
      <c r="I12" s="136"/>
      <c r="K12" s="182" t="s">
        <v>44</v>
      </c>
      <c r="L12" s="183">
        <v>0.37912293315598289</v>
      </c>
      <c r="M12" s="183">
        <v>0.53861399146353772</v>
      </c>
      <c r="O12">
        <v>2017</v>
      </c>
    </row>
    <row r="13" spans="2:62" customFormat="1">
      <c r="B13" s="273">
        <f>'Table 5'!J20</f>
        <v>2018</v>
      </c>
      <c r="C13" s="10">
        <f t="shared" ref="C13:C33" si="2">INDEX($BJ:$BJ,MATCH(B13,$O:$O,0),1)*1000/Study_MW</f>
        <v>0</v>
      </c>
      <c r="D13" s="60" t="str">
        <f t="shared" ref="D13:D32" si="3">IF(OR(AND(B13=2029,_30_Geo_West&gt;0),AND(B13=2029,_200_SCCT_UtahN&gt;0),AND(B13=2030,_436_CCCT_WestMain&gt;0)),"(4)","")</f>
        <v/>
      </c>
      <c r="E13" s="10">
        <f>SUMIF('Table 5'!$J$13:$J$271,B13,'Table 5'!$C$13:$C$271)/SUMIF('Table 5'!$J$13:$J$271,B13,'Table 5'!$F$13:$F$271)</f>
        <v>18.30735912036436</v>
      </c>
      <c r="F13" s="50"/>
      <c r="G13" s="10">
        <f>IFERROR(SUMIF('Table 5'!$J$13:$J$271,B13,'Table 5'!$E$13:$E$271)/SUMIF('Table 5'!$J$13:$J$271,B13,'Table 5'!$F$13:$F$271),0)</f>
        <v>18.30735912036436</v>
      </c>
      <c r="H13" s="49"/>
      <c r="K13" s="182" t="s">
        <v>90</v>
      </c>
      <c r="L13" s="183">
        <v>0.59672377662708742</v>
      </c>
      <c r="M13" s="183">
        <v>0.64803174039612643</v>
      </c>
      <c r="O13">
        <f t="shared" ref="O13:O35" si="4">B13</f>
        <v>2018</v>
      </c>
      <c r="P13">
        <v>0</v>
      </c>
      <c r="Q13">
        <v>0</v>
      </c>
      <c r="R13">
        <v>0</v>
      </c>
      <c r="S13">
        <v>0</v>
      </c>
      <c r="T13">
        <v>0</v>
      </c>
      <c r="U13">
        <v>0</v>
      </c>
      <c r="V13">
        <v>0</v>
      </c>
      <c r="W13">
        <v>0</v>
      </c>
      <c r="X13">
        <v>0</v>
      </c>
      <c r="Y13">
        <v>0</v>
      </c>
      <c r="AB13">
        <f>P13/P$5</f>
        <v>0</v>
      </c>
      <c r="AC13">
        <f t="shared" ref="AC13:AK35" si="5">Q13/Q$5</f>
        <v>0</v>
      </c>
      <c r="AD13">
        <f t="shared" si="5"/>
        <v>0</v>
      </c>
      <c r="AE13">
        <f t="shared" si="5"/>
        <v>0</v>
      </c>
      <c r="AF13">
        <f t="shared" si="5"/>
        <v>0</v>
      </c>
      <c r="AG13">
        <f t="shared" si="5"/>
        <v>0</v>
      </c>
      <c r="AH13">
        <f t="shared" si="5"/>
        <v>0</v>
      </c>
      <c r="AI13">
        <f t="shared" si="5"/>
        <v>0</v>
      </c>
      <c r="AJ13">
        <f t="shared" si="5"/>
        <v>0</v>
      </c>
      <c r="AK13">
        <f t="shared" si="5"/>
        <v>0</v>
      </c>
      <c r="AN13">
        <f>VLOOKUP($O13,'Table 3 WY Wind 2021'!$B$10:$J$36,9,FALSE)</f>
        <v>162.46</v>
      </c>
      <c r="AO13">
        <f>VLOOKUP($O13,'Table 3 DJ Wind 2031'!$B$10:$J$36,9,FALSE)</f>
        <v>169.96</v>
      </c>
      <c r="AP13">
        <f>VLOOKUP($O13,'Table 3 ID Wind 2036'!$B$10:$J$36,9,FALSE)</f>
        <v>172.89</v>
      </c>
      <c r="AQ13">
        <f>VLOOKUP($O13,'Table 3 30 MW Geoth 2029'!$B$10:$J$36,9,FALSE)</f>
        <v>638.48</v>
      </c>
      <c r="AR13">
        <f>VLOOKUP($O13,'Table 3 200 MW (UT N) 2029)'!$B$11:$H$41,7,FALSE)</f>
        <v>108.82</v>
      </c>
      <c r="AS13">
        <f>VLOOKUP($O13,'Table 3 436MW (West M) 2030'!$B$11:$I$41,7,FALSE)</f>
        <v>161.84</v>
      </c>
      <c r="AT13">
        <f>VLOOKUP($O13,'Table 3 477 MW (Wyo) 2033'!$B$11:$I$41,7,FALSE)</f>
        <v>165.76</v>
      </c>
      <c r="AU13">
        <f>VLOOKUP($O13,'Table 3 200 MW (Wyo) 2033'!$B$11:$I$41,7,FALSE)</f>
        <v>142.96</v>
      </c>
      <c r="AV13">
        <f>VLOOKUP($O13,'Table 3 Yakima Solar 2028'!$B$10:$K$36,9,FALSE)</f>
        <v>154.79</v>
      </c>
      <c r="AW13">
        <f>VLOOKUP($O13,'Table 3 UT Solar 2031'!$B$10:$K$36,9,FALSE)</f>
        <v>160.46</v>
      </c>
      <c r="AZ13">
        <f>SUM(AB$13:AB13)*AN13/1000</f>
        <v>0</v>
      </c>
      <c r="BA13">
        <f>SUM(AC$13:AC13)*AO13/1000</f>
        <v>0</v>
      </c>
      <c r="BB13">
        <f>SUM(AD$13:AD13)*AP13/1000</f>
        <v>0</v>
      </c>
      <c r="BC13">
        <f>SUM(AE$13:AE13)*AQ13/1000</f>
        <v>0</v>
      </c>
      <c r="BD13">
        <f>SUM(AF$13:AF13)*AR13/1000</f>
        <v>0</v>
      </c>
      <c r="BE13">
        <f>SUM(AG$13:AG13)*AS13/1000</f>
        <v>0</v>
      </c>
      <c r="BF13">
        <f>SUM(AH$13:AH13)*AT13/1000</f>
        <v>0</v>
      </c>
      <c r="BG13">
        <f>SUM(AI$13:AI13)*AU13/1000</f>
        <v>0</v>
      </c>
      <c r="BH13">
        <f>SUM(AJ$13:AJ13)*AV13/1000</f>
        <v>0</v>
      </c>
      <c r="BI13">
        <f>SUM(AK$13:AK13)*AW13/1000</f>
        <v>0</v>
      </c>
      <c r="BJ13">
        <f t="shared" ref="BJ13:BJ14" si="6">SUM(AZ13:BI13)</f>
        <v>0</v>
      </c>
    </row>
    <row r="14" spans="2:62" customFormat="1">
      <c r="B14" s="273">
        <f t="shared" ref="B14:B33" si="7">B13+1</f>
        <v>2019</v>
      </c>
      <c r="C14" s="10">
        <f t="shared" si="2"/>
        <v>0</v>
      </c>
      <c r="D14" s="60" t="str">
        <f t="shared" si="3"/>
        <v/>
      </c>
      <c r="E14" s="10">
        <f>SUMIF('Table 5'!$J$13:$J$271,B14,'Table 5'!$C$13:$C$271)/SUMIF('Table 5'!$J$13:$J$271,B14,'Table 5'!$F$13:$F$271)</f>
        <v>17.609476282696328</v>
      </c>
      <c r="F14" s="50"/>
      <c r="G14" s="10">
        <f>IFERROR(SUMIF('Table 5'!$J$13:$J$271,B14,'Table 5'!$E$13:$E$271)/SUMIF('Table 5'!$J$13:$J$271,B14,'Table 5'!$F$13:$F$271),0)</f>
        <v>17.609476282696328</v>
      </c>
      <c r="H14" s="49"/>
      <c r="K14" s="182" t="s">
        <v>91</v>
      </c>
      <c r="L14" s="183">
        <v>1</v>
      </c>
      <c r="M14" s="183">
        <v>1</v>
      </c>
      <c r="O14">
        <f t="shared" si="4"/>
        <v>2019</v>
      </c>
      <c r="P14">
        <v>0</v>
      </c>
      <c r="Q14">
        <v>0</v>
      </c>
      <c r="R14">
        <v>0</v>
      </c>
      <c r="S14">
        <v>0</v>
      </c>
      <c r="T14">
        <v>0</v>
      </c>
      <c r="U14">
        <v>0</v>
      </c>
      <c r="V14">
        <v>0</v>
      </c>
      <c r="W14">
        <v>0</v>
      </c>
      <c r="X14">
        <v>0</v>
      </c>
      <c r="Y14">
        <v>0</v>
      </c>
      <c r="AB14">
        <f t="shared" ref="AB14:AB35" si="8">P14/P$5</f>
        <v>0</v>
      </c>
      <c r="AC14">
        <f t="shared" si="5"/>
        <v>0</v>
      </c>
      <c r="AD14">
        <f t="shared" si="5"/>
        <v>0</v>
      </c>
      <c r="AE14">
        <f t="shared" si="5"/>
        <v>0</v>
      </c>
      <c r="AF14">
        <f t="shared" si="5"/>
        <v>0</v>
      </c>
      <c r="AG14">
        <f t="shared" si="5"/>
        <v>0</v>
      </c>
      <c r="AH14">
        <f t="shared" si="5"/>
        <v>0</v>
      </c>
      <c r="AI14">
        <f t="shared" si="5"/>
        <v>0</v>
      </c>
      <c r="AJ14">
        <f t="shared" si="5"/>
        <v>0</v>
      </c>
      <c r="AK14">
        <f t="shared" si="5"/>
        <v>0</v>
      </c>
      <c r="AN14">
        <f>VLOOKUP($O14,'Table 3 WY Wind 2021'!$B$10:$J$36,9,FALSE)</f>
        <v>165.7</v>
      </c>
      <c r="AO14">
        <f>VLOOKUP($O14,'Table 3 DJ Wind 2031'!$B$10:$J$36,9,FALSE)</f>
        <v>173.36</v>
      </c>
      <c r="AP14">
        <f>VLOOKUP($O14,'Table 3 ID Wind 2036'!$B$10:$J$36,9,FALSE)</f>
        <v>176.36</v>
      </c>
      <c r="AQ14">
        <f>VLOOKUP($O14,'Table 3 30 MW Geoth 2029'!$B$10:$J$36,9,FALSE)</f>
        <v>651.29</v>
      </c>
      <c r="AR14">
        <f>VLOOKUP($O14,'Table 3 200 MW (UT N) 2029)'!$B$11:$H$41,7,FALSE)</f>
        <v>111</v>
      </c>
      <c r="AS14">
        <f>VLOOKUP($O14,'Table 3 436MW (West M) 2030'!$B$11:$I$41,7,FALSE)</f>
        <v>165.07</v>
      </c>
      <c r="AT14">
        <f>VLOOKUP($O14,'Table 3 477 MW (Wyo) 2033'!$B$11:$I$41,7,FALSE)</f>
        <v>169.11</v>
      </c>
      <c r="AU14">
        <f>VLOOKUP($O14,'Table 3 200 MW (Wyo) 2033'!$B$11:$I$41,7,FALSE)</f>
        <v>145.83000000000001</v>
      </c>
      <c r="AV14">
        <f>VLOOKUP($O14,'Table 3 Yakima Solar 2028'!$B$10:$K$36,9,FALSE)</f>
        <v>157.88999999999999</v>
      </c>
      <c r="AW14">
        <f>VLOOKUP($O14,'Table 3 UT Solar 2031'!$B$10:$K$36,9,FALSE)</f>
        <v>163.68</v>
      </c>
      <c r="AZ14">
        <f>SUM(AB$13:AB14)*AN14/1000</f>
        <v>0</v>
      </c>
      <c r="BA14">
        <f>SUM(AC$13:AC14)*AO14/1000</f>
        <v>0</v>
      </c>
      <c r="BB14">
        <f>SUM(AD$13:AD14)*AP14/1000</f>
        <v>0</v>
      </c>
      <c r="BC14">
        <f>SUM(AE$13:AE14)*AQ14/1000</f>
        <v>0</v>
      </c>
      <c r="BD14">
        <f>SUM(AF$13:AF14)*AR14/1000</f>
        <v>0</v>
      </c>
      <c r="BE14">
        <f>SUM(AG$13:AG14)*AS14/1000</f>
        <v>0</v>
      </c>
      <c r="BF14">
        <f>SUM(AH$13:AH14)*AT14/1000</f>
        <v>0</v>
      </c>
      <c r="BG14">
        <f>SUM(AI$13:AI14)*AU14/1000</f>
        <v>0</v>
      </c>
      <c r="BH14">
        <f>SUM(AJ$13:AJ14)*AV14/1000</f>
        <v>0</v>
      </c>
      <c r="BI14">
        <f>SUM(AK$13:AK14)*AW14/1000</f>
        <v>0</v>
      </c>
      <c r="BJ14">
        <f t="shared" si="6"/>
        <v>0</v>
      </c>
    </row>
    <row r="15" spans="2:62" customFormat="1">
      <c r="B15" s="273">
        <f t="shared" si="7"/>
        <v>2020</v>
      </c>
      <c r="C15" s="10">
        <f t="shared" si="2"/>
        <v>0</v>
      </c>
      <c r="D15" s="60" t="str">
        <f t="shared" si="3"/>
        <v/>
      </c>
      <c r="E15" s="10">
        <f>SUMIF('Table 5'!$J$13:$J$271,B15,'Table 5'!$C$13:$C$271)/SUMIF('Table 5'!$J$13:$J$271,B15,'Table 5'!$F$13:$F$271)</f>
        <v>16.895714158963422</v>
      </c>
      <c r="F15" s="50"/>
      <c r="G15" s="10">
        <f>IFERROR(SUMIF('Table 5'!$J$13:$J$271,B15,'Table 5'!$E$13:$E$271)/SUMIF('Table 5'!$J$13:$J$271,B15,'Table 5'!$F$13:$F$271),0)</f>
        <v>16.895714158963422</v>
      </c>
      <c r="H15" s="49"/>
      <c r="K15" s="182" t="s">
        <v>92</v>
      </c>
      <c r="L15" s="183">
        <v>1</v>
      </c>
      <c r="M15" s="183">
        <v>1</v>
      </c>
      <c r="O15">
        <f t="shared" si="4"/>
        <v>2020</v>
      </c>
      <c r="P15">
        <v>0</v>
      </c>
      <c r="Q15">
        <v>0</v>
      </c>
      <c r="R15">
        <v>0</v>
      </c>
      <c r="S15">
        <v>0</v>
      </c>
      <c r="T15">
        <v>0</v>
      </c>
      <c r="U15">
        <v>0</v>
      </c>
      <c r="V15">
        <v>0</v>
      </c>
      <c r="W15">
        <v>0</v>
      </c>
      <c r="X15">
        <v>0</v>
      </c>
      <c r="Y15">
        <v>0</v>
      </c>
      <c r="AB15">
        <f t="shared" si="8"/>
        <v>0</v>
      </c>
      <c r="AC15">
        <f t="shared" si="5"/>
        <v>0</v>
      </c>
      <c r="AD15">
        <f t="shared" si="5"/>
        <v>0</v>
      </c>
      <c r="AE15">
        <f t="shared" si="5"/>
        <v>0</v>
      </c>
      <c r="AF15">
        <f t="shared" si="5"/>
        <v>0</v>
      </c>
      <c r="AG15">
        <f t="shared" si="5"/>
        <v>0</v>
      </c>
      <c r="AH15">
        <f t="shared" si="5"/>
        <v>0</v>
      </c>
      <c r="AI15">
        <f t="shared" si="5"/>
        <v>0</v>
      </c>
      <c r="AJ15">
        <f t="shared" si="5"/>
        <v>0</v>
      </c>
      <c r="AK15">
        <f t="shared" si="5"/>
        <v>0</v>
      </c>
      <c r="AN15">
        <f>VLOOKUP($O15,'Table 3 WY Wind 2021'!$B$10:$J$36,9,FALSE)</f>
        <v>169.24</v>
      </c>
      <c r="AO15">
        <f>VLOOKUP($O15,'Table 3 DJ Wind 2031'!$B$10:$J$36,9,FALSE)</f>
        <v>177.06</v>
      </c>
      <c r="AP15">
        <f>VLOOKUP($O15,'Table 3 ID Wind 2036'!$B$10:$J$36,9,FALSE)</f>
        <v>180.14</v>
      </c>
      <c r="AQ15">
        <f>VLOOKUP($O15,'Table 3 30 MW Geoth 2029'!$B$10:$J$36,9,FALSE)</f>
        <v>665.2</v>
      </c>
      <c r="AR15">
        <f>VLOOKUP($O15,'Table 3 200 MW (UT N) 2029)'!$B$11:$H$41,7,FALSE)</f>
        <v>113.37</v>
      </c>
      <c r="AS15">
        <f>VLOOKUP($O15,'Table 3 436MW (West M) 2030'!$B$11:$I$41,7,FALSE)</f>
        <v>168.64</v>
      </c>
      <c r="AT15">
        <f>VLOOKUP($O15,'Table 3 477 MW (Wyo) 2033'!$B$11:$I$41,7,FALSE)</f>
        <v>172.72</v>
      </c>
      <c r="AU15">
        <f>VLOOKUP($O15,'Table 3 200 MW (Wyo) 2033'!$B$11:$I$41,7,FALSE)</f>
        <v>148.94999999999999</v>
      </c>
      <c r="AV15">
        <f>VLOOKUP($O15,'Table 3 Yakima Solar 2028'!$B$10:$K$36,9,FALSE)</f>
        <v>161.27000000000001</v>
      </c>
      <c r="AW15">
        <f>VLOOKUP($O15,'Table 3 UT Solar 2031'!$B$10:$K$36,9,FALSE)</f>
        <v>167.17</v>
      </c>
      <c r="AZ15">
        <f>SUM(AB$13:AB15)*AN15/1000</f>
        <v>0</v>
      </c>
      <c r="BA15">
        <f>SUM(AC$13:AC15)*AO15/1000</f>
        <v>0</v>
      </c>
      <c r="BB15">
        <f>SUM(AD$13:AD15)*AP15/1000</f>
        <v>0</v>
      </c>
      <c r="BC15">
        <f>SUM(AE$13:AE15)*AQ15/1000</f>
        <v>0</v>
      </c>
      <c r="BD15">
        <f>SUM(AF$13:AF15)*AR15/1000</f>
        <v>0</v>
      </c>
      <c r="BE15">
        <f>SUM(AG$13:AG15)*AS15/1000</f>
        <v>0</v>
      </c>
      <c r="BF15">
        <f>SUM(AH$13:AH15)*AT15/1000</f>
        <v>0</v>
      </c>
      <c r="BG15">
        <f>SUM(AI$13:AI15)*AU15/1000</f>
        <v>0</v>
      </c>
      <c r="BH15">
        <f>SUM(AJ$13:AJ15)*AV15/1000</f>
        <v>0</v>
      </c>
      <c r="BI15">
        <f>SUM(AK$13:AK15)*AW15/1000</f>
        <v>0</v>
      </c>
      <c r="BJ15">
        <f>SUM(AZ15:BI15)</f>
        <v>0</v>
      </c>
    </row>
    <row r="16" spans="2:62" customFormat="1">
      <c r="B16" s="273">
        <f t="shared" si="7"/>
        <v>2021</v>
      </c>
      <c r="C16" s="10">
        <f t="shared" si="2"/>
        <v>22.03</v>
      </c>
      <c r="D16" s="60" t="str">
        <f t="shared" si="3"/>
        <v/>
      </c>
      <c r="E16" s="10">
        <f>SUMIF('Table 5'!$J$13:$J$271,B16,'Table 5'!$C$13:$C$271)/SUMIF('Table 5'!$J$13:$J$271,B16,'Table 5'!$F$13:$F$271)</f>
        <v>-0.82398149204278115</v>
      </c>
      <c r="F16" s="50"/>
      <c r="G16" s="10">
        <f>IFERROR(SUMIF('Table 5'!$J$13:$J$271,B16,'Table 5'!$E$13:$E$271)/SUMIF('Table 5'!$J$13:$J$271,B16,'Table 5'!$F$13:$F$271),0)</f>
        <v>7.2780027401645748</v>
      </c>
      <c r="H16" s="49"/>
      <c r="M16" s="195"/>
      <c r="O16">
        <f t="shared" si="4"/>
        <v>2021</v>
      </c>
      <c r="P16">
        <v>1.58</v>
      </c>
      <c r="Q16">
        <v>0</v>
      </c>
      <c r="R16">
        <v>0</v>
      </c>
      <c r="S16">
        <v>0</v>
      </c>
      <c r="T16">
        <v>0</v>
      </c>
      <c r="U16">
        <v>0</v>
      </c>
      <c r="V16">
        <v>0</v>
      </c>
      <c r="W16">
        <v>0</v>
      </c>
      <c r="X16">
        <v>0</v>
      </c>
      <c r="Y16">
        <v>0</v>
      </c>
      <c r="AB16">
        <f t="shared" si="8"/>
        <v>10</v>
      </c>
      <c r="AC16">
        <f t="shared" si="5"/>
        <v>0</v>
      </c>
      <c r="AD16">
        <f t="shared" si="5"/>
        <v>0</v>
      </c>
      <c r="AE16">
        <f t="shared" si="5"/>
        <v>0</v>
      </c>
      <c r="AF16">
        <f t="shared" si="5"/>
        <v>0</v>
      </c>
      <c r="AG16">
        <f t="shared" si="5"/>
        <v>0</v>
      </c>
      <c r="AH16">
        <f t="shared" si="5"/>
        <v>0</v>
      </c>
      <c r="AI16">
        <f t="shared" si="5"/>
        <v>0</v>
      </c>
      <c r="AJ16">
        <f t="shared" si="5"/>
        <v>0</v>
      </c>
      <c r="AK16">
        <f t="shared" si="5"/>
        <v>0</v>
      </c>
      <c r="AN16">
        <f>VLOOKUP($O16,'Table 3 WY Wind 2021'!$B$10:$J$36,9,FALSE)</f>
        <v>22.03</v>
      </c>
      <c r="AO16">
        <f>VLOOKUP($O16,'Table 3 DJ Wind 2031'!$B$10:$J$36,9,FALSE)</f>
        <v>181.05</v>
      </c>
      <c r="AP16">
        <f>VLOOKUP($O16,'Table 3 ID Wind 2036'!$B$10:$J$36,9,FALSE)</f>
        <v>184.19</v>
      </c>
      <c r="AQ16">
        <f>VLOOKUP($O16,'Table 3 30 MW Geoth 2029'!$B$10:$J$36,9,FALSE)</f>
        <v>680.14</v>
      </c>
      <c r="AR16">
        <f>VLOOKUP($O16,'Table 3 200 MW (UT N) 2029)'!$B$11:$H$41,7,FALSE)</f>
        <v>115.9</v>
      </c>
      <c r="AS16">
        <f>VLOOKUP($O16,'Table 3 436MW (West M) 2030'!$B$11:$I$41,7,FALSE)</f>
        <v>172.43</v>
      </c>
      <c r="AT16">
        <f>VLOOKUP($O16,'Table 3 477 MW (Wyo) 2033'!$B$11:$I$41,7,FALSE)</f>
        <v>176.57</v>
      </c>
      <c r="AU16">
        <f>VLOOKUP($O16,'Table 3 200 MW (Wyo) 2033'!$B$11:$I$41,7,FALSE)</f>
        <v>152.28</v>
      </c>
      <c r="AV16">
        <f>VLOOKUP($O16,'Table 3 Yakima Solar 2028'!$B$10:$K$36,9,FALSE)</f>
        <v>164.89</v>
      </c>
      <c r="AW16">
        <f>VLOOKUP($O16,'Table 3 UT Solar 2031'!$B$10:$K$36,9,FALSE)</f>
        <v>170.92</v>
      </c>
      <c r="AZ16">
        <f>SUM(AB$13:AB16)*AN16/1000</f>
        <v>0.22030000000000002</v>
      </c>
      <c r="BA16">
        <f>SUM(AC$13:AC16)*AO16/1000</f>
        <v>0</v>
      </c>
      <c r="BB16">
        <f>SUM(AD$13:AD16)*AP16/1000</f>
        <v>0</v>
      </c>
      <c r="BC16">
        <f>SUM(AE$13:AE16)*AQ16/1000</f>
        <v>0</v>
      </c>
      <c r="BD16">
        <f>SUM(AF$13:AF16)*AR16/1000</f>
        <v>0</v>
      </c>
      <c r="BE16">
        <f>SUM(AG$13:AG16)*AS16/1000</f>
        <v>0</v>
      </c>
      <c r="BF16">
        <f>SUM(AH$13:AH16)*AT16/1000</f>
        <v>0</v>
      </c>
      <c r="BG16">
        <f>SUM(AI$13:AI16)*AU16/1000</f>
        <v>0</v>
      </c>
      <c r="BH16">
        <f>SUM(AJ$13:AJ16)*AV16/1000</f>
        <v>0</v>
      </c>
      <c r="BI16">
        <f>SUM(AK$13:AK16)*AW16/1000</f>
        <v>0</v>
      </c>
      <c r="BJ16">
        <f t="shared" ref="BJ16:BJ35" si="9">SUM(AZ16:BI16)</f>
        <v>0.22030000000000002</v>
      </c>
    </row>
    <row r="17" spans="2:62">
      <c r="B17" s="273">
        <f t="shared" si="7"/>
        <v>2022</v>
      </c>
      <c r="C17" s="10">
        <f t="shared" si="2"/>
        <v>20.13</v>
      </c>
      <c r="D17" s="60" t="str">
        <f t="shared" si="3"/>
        <v/>
      </c>
      <c r="E17" s="10">
        <f>SUMIF('Table 5'!$J$13:$J$271,B17,'Table 5'!$C$13:$C$271)/SUMIF('Table 5'!$J$13:$J$271,B17,'Table 5'!$F$13:$F$271)</f>
        <v>0.82937190498018276</v>
      </c>
      <c r="F17" s="50"/>
      <c r="G17" s="10">
        <f>IFERROR(SUMIF('Table 5'!$J$13:$J$271,B17,'Table 5'!$E$13:$E$271)/SUMIF('Table 5'!$J$13:$J$271,B17,'Table 5'!$F$13:$F$271),0)</f>
        <v>8.2325921770788675</v>
      </c>
      <c r="H17" s="49"/>
      <c r="I17"/>
      <c r="M17" s="196"/>
      <c r="O17">
        <f t="shared" si="4"/>
        <v>2022</v>
      </c>
      <c r="P17">
        <v>0</v>
      </c>
      <c r="Q17">
        <v>0</v>
      </c>
      <c r="R17">
        <v>0</v>
      </c>
      <c r="S17">
        <v>0</v>
      </c>
      <c r="T17">
        <v>0</v>
      </c>
      <c r="U17">
        <v>0</v>
      </c>
      <c r="V17">
        <v>0</v>
      </c>
      <c r="W17">
        <v>0</v>
      </c>
      <c r="X17">
        <v>0</v>
      </c>
      <c r="Y17">
        <v>0</v>
      </c>
      <c r="AB17">
        <f t="shared" si="8"/>
        <v>0</v>
      </c>
      <c r="AC17">
        <f t="shared" si="5"/>
        <v>0</v>
      </c>
      <c r="AD17">
        <f t="shared" si="5"/>
        <v>0</v>
      </c>
      <c r="AE17">
        <f t="shared" si="5"/>
        <v>0</v>
      </c>
      <c r="AF17">
        <f t="shared" si="5"/>
        <v>0</v>
      </c>
      <c r="AG17">
        <f t="shared" si="5"/>
        <v>0</v>
      </c>
      <c r="AH17">
        <f t="shared" si="5"/>
        <v>0</v>
      </c>
      <c r="AI17">
        <f t="shared" si="5"/>
        <v>0</v>
      </c>
      <c r="AJ17">
        <f t="shared" si="5"/>
        <v>0</v>
      </c>
      <c r="AK17">
        <f t="shared" si="5"/>
        <v>0</v>
      </c>
      <c r="AN17">
        <f>VLOOKUP($O17,'Table 3 WY Wind 2021'!$B$10:$J$36,9,FALSE)</f>
        <v>20.13</v>
      </c>
      <c r="AO17">
        <f>VLOOKUP($O17,'Table 3 DJ Wind 2031'!$B$10:$J$36,9,FALSE)</f>
        <v>185.15</v>
      </c>
      <c r="AP17">
        <f>VLOOKUP($O17,'Table 3 ID Wind 2036'!$B$10:$J$36,9,FALSE)</f>
        <v>188.34</v>
      </c>
      <c r="AQ17">
        <f>VLOOKUP($O17,'Table 3 30 MW Geoth 2029'!$B$10:$J$36,9,FALSE)</f>
        <v>695.48</v>
      </c>
      <c r="AR17">
        <f>VLOOKUP($O17,'Table 3 200 MW (UT N) 2029)'!$B$11:$H$41,7,FALSE)</f>
        <v>118.52</v>
      </c>
      <c r="AS17">
        <f>VLOOKUP($O17,'Table 3 436MW (West M) 2030'!$B$11:$I$41,7,FALSE)</f>
        <v>176.32</v>
      </c>
      <c r="AT17">
        <f>VLOOKUP($O17,'Table 3 477 MW (Wyo) 2033'!$B$11:$I$41,7,FALSE)</f>
        <v>180.58</v>
      </c>
      <c r="AU17">
        <f>VLOOKUP($O17,'Table 3 200 MW (Wyo) 2033'!$B$11:$I$41,7,FALSE)</f>
        <v>155.72</v>
      </c>
      <c r="AV17">
        <f>VLOOKUP($O17,'Table 3 Yakima Solar 2028'!$B$10:$K$36,9,FALSE)</f>
        <v>168.62</v>
      </c>
      <c r="AW17">
        <f>VLOOKUP($O17,'Table 3 UT Solar 2031'!$B$10:$K$36,9,FALSE)</f>
        <v>174.78</v>
      </c>
      <c r="AZ17">
        <f>SUM(AB$13:AB17)*AN17/1000</f>
        <v>0.20129999999999998</v>
      </c>
      <c r="BA17">
        <f>SUM(AC$13:AC17)*AO17/1000</f>
        <v>0</v>
      </c>
      <c r="BB17">
        <f>SUM(AD$13:AD17)*AP17/1000</f>
        <v>0</v>
      </c>
      <c r="BC17">
        <f>SUM(AE$13:AE17)*AQ17/1000</f>
        <v>0</v>
      </c>
      <c r="BD17">
        <f>SUM(AF$13:AF17)*AR17/1000</f>
        <v>0</v>
      </c>
      <c r="BE17">
        <f>SUM(AG$13:AG17)*AS17/1000</f>
        <v>0</v>
      </c>
      <c r="BF17">
        <f>SUM(AH$13:AH17)*AT17/1000</f>
        <v>0</v>
      </c>
      <c r="BG17">
        <f>SUM(AI$13:AI17)*AU17/1000</f>
        <v>0</v>
      </c>
      <c r="BH17">
        <f>SUM(AJ$13:AJ17)*AV17/1000</f>
        <v>0</v>
      </c>
      <c r="BI17">
        <f>SUM(AK$13:AK17)*AW17/1000</f>
        <v>0</v>
      </c>
      <c r="BJ17">
        <f t="shared" si="9"/>
        <v>0.20129999999999998</v>
      </c>
    </row>
    <row r="18" spans="2:62">
      <c r="B18" s="273">
        <f t="shared" si="7"/>
        <v>2023</v>
      </c>
      <c r="C18" s="10">
        <f t="shared" si="2"/>
        <v>24.22</v>
      </c>
      <c r="D18" s="60" t="str">
        <f t="shared" si="3"/>
        <v/>
      </c>
      <c r="E18" s="10">
        <f>SUMIF('Table 5'!$J$13:$J$271,B18,'Table 5'!$C$13:$C$271)/SUMIF('Table 5'!$J$13:$J$271,B18,'Table 5'!$F$13:$F$271)</f>
        <v>0.17651147621019114</v>
      </c>
      <c r="F18" s="50"/>
      <c r="G18" s="10">
        <f>IFERROR(SUMIF('Table 5'!$J$13:$J$271,B18,'Table 5'!$E$13:$E$271)/SUMIF('Table 5'!$J$13:$J$271,B18,'Table 5'!$F$13:$F$271),0)</f>
        <v>9.0839131150691124</v>
      </c>
      <c r="H18" s="49"/>
      <c r="I18"/>
      <c r="M18" s="196"/>
      <c r="O18">
        <f t="shared" si="4"/>
        <v>2023</v>
      </c>
      <c r="P18">
        <v>0</v>
      </c>
      <c r="Q18">
        <v>0</v>
      </c>
      <c r="R18">
        <v>0</v>
      </c>
      <c r="S18">
        <v>0</v>
      </c>
      <c r="T18">
        <v>0</v>
      </c>
      <c r="U18">
        <v>0</v>
      </c>
      <c r="V18">
        <v>0</v>
      </c>
      <c r="W18">
        <v>0</v>
      </c>
      <c r="X18">
        <v>0</v>
      </c>
      <c r="Y18">
        <v>0</v>
      </c>
      <c r="AB18">
        <f t="shared" si="8"/>
        <v>0</v>
      </c>
      <c r="AC18">
        <f t="shared" si="5"/>
        <v>0</v>
      </c>
      <c r="AD18">
        <f t="shared" si="5"/>
        <v>0</v>
      </c>
      <c r="AE18">
        <f t="shared" si="5"/>
        <v>0</v>
      </c>
      <c r="AF18">
        <f t="shared" si="5"/>
        <v>0</v>
      </c>
      <c r="AG18">
        <f t="shared" si="5"/>
        <v>0</v>
      </c>
      <c r="AH18">
        <f t="shared" si="5"/>
        <v>0</v>
      </c>
      <c r="AI18">
        <f t="shared" si="5"/>
        <v>0</v>
      </c>
      <c r="AJ18">
        <f t="shared" si="5"/>
        <v>0</v>
      </c>
      <c r="AK18">
        <f t="shared" si="5"/>
        <v>0</v>
      </c>
      <c r="AN18">
        <f>VLOOKUP($O18,'Table 3 WY Wind 2021'!$B$10:$J$36,9,FALSE)</f>
        <v>24.22</v>
      </c>
      <c r="AO18">
        <f>VLOOKUP($O18,'Table 3 DJ Wind 2031'!$B$10:$J$36,9,FALSE)</f>
        <v>189.43</v>
      </c>
      <c r="AP18">
        <f>VLOOKUP($O18,'Table 3 ID Wind 2036'!$B$10:$J$36,9,FALSE)</f>
        <v>192.67</v>
      </c>
      <c r="AQ18">
        <f>VLOOKUP($O18,'Table 3 30 MW Geoth 2029'!$B$10:$J$36,9,FALSE)</f>
        <v>711.53</v>
      </c>
      <c r="AR18">
        <f>VLOOKUP($O18,'Table 3 200 MW (UT N) 2029)'!$B$11:$H$41,7,FALSE)</f>
        <v>121.26</v>
      </c>
      <c r="AS18">
        <f>VLOOKUP($O18,'Table 3 436MW (West M) 2030'!$B$11:$I$41,7,FALSE)</f>
        <v>180.37</v>
      </c>
      <c r="AT18">
        <f>VLOOKUP($O18,'Table 3 477 MW (Wyo) 2033'!$B$11:$I$41,7,FALSE)</f>
        <v>184.75</v>
      </c>
      <c r="AU18">
        <f>VLOOKUP($O18,'Table 3 200 MW (Wyo) 2033'!$B$11:$I$41,7,FALSE)</f>
        <v>159.32</v>
      </c>
      <c r="AV18">
        <f>VLOOKUP($O18,'Table 3 Yakima Solar 2028'!$B$10:$K$36,9,FALSE)</f>
        <v>172.5</v>
      </c>
      <c r="AW18">
        <f>VLOOKUP($O18,'Table 3 UT Solar 2031'!$B$10:$K$36,9,FALSE)</f>
        <v>178.81</v>
      </c>
      <c r="AZ18">
        <f>SUM(AB$13:AB18)*AN18/1000</f>
        <v>0.2422</v>
      </c>
      <c r="BA18">
        <f>SUM(AC$13:AC18)*AO18/1000</f>
        <v>0</v>
      </c>
      <c r="BB18">
        <f>SUM(AD$13:AD18)*AP18/1000</f>
        <v>0</v>
      </c>
      <c r="BC18">
        <f>SUM(AE$13:AE18)*AQ18/1000</f>
        <v>0</v>
      </c>
      <c r="BD18">
        <f>SUM(AF$13:AF18)*AR18/1000</f>
        <v>0</v>
      </c>
      <c r="BE18">
        <f>SUM(AG$13:AG18)*AS18/1000</f>
        <v>0</v>
      </c>
      <c r="BF18">
        <f>SUM(AH$13:AH18)*AT18/1000</f>
        <v>0</v>
      </c>
      <c r="BG18">
        <f>SUM(AI$13:AI18)*AU18/1000</f>
        <v>0</v>
      </c>
      <c r="BH18">
        <f>SUM(AJ$13:AJ18)*AV18/1000</f>
        <v>0</v>
      </c>
      <c r="BI18">
        <f>SUM(AK$13:AK18)*AW18/1000</f>
        <v>0</v>
      </c>
      <c r="BJ18">
        <f t="shared" si="9"/>
        <v>0.2422</v>
      </c>
    </row>
    <row r="19" spans="2:62">
      <c r="B19" s="273">
        <f t="shared" si="7"/>
        <v>2024</v>
      </c>
      <c r="C19" s="10">
        <f t="shared" si="2"/>
        <v>22.6</v>
      </c>
      <c r="D19" s="60" t="str">
        <f t="shared" si="3"/>
        <v/>
      </c>
      <c r="E19" s="10">
        <f>SUMIF('Table 5'!$J$13:$J$271,B19,'Table 5'!$C$13:$C$271)/SUMIF('Table 5'!$J$13:$J$271,B19,'Table 5'!$F$13:$F$271)</f>
        <v>-1.7511595559264919</v>
      </c>
      <c r="F19" s="50"/>
      <c r="G19" s="10">
        <f>IFERROR(SUMIF('Table 5'!$J$13:$J$271,B19,'Table 5'!$E$13:$E$271)/SUMIF('Table 5'!$J$13:$J$271,B19,'Table 5'!$F$13:$F$271),0)</f>
        <v>6.5360380438664016</v>
      </c>
      <c r="H19" s="49"/>
      <c r="I19"/>
      <c r="M19" s="196"/>
      <c r="O19">
        <f t="shared" si="4"/>
        <v>2024</v>
      </c>
      <c r="P19">
        <v>0</v>
      </c>
      <c r="Q19">
        <v>0</v>
      </c>
      <c r="R19">
        <v>0</v>
      </c>
      <c r="S19">
        <v>0</v>
      </c>
      <c r="T19">
        <v>0</v>
      </c>
      <c r="U19">
        <v>0</v>
      </c>
      <c r="V19">
        <v>0</v>
      </c>
      <c r="W19">
        <v>0</v>
      </c>
      <c r="X19">
        <v>0</v>
      </c>
      <c r="Y19">
        <v>0</v>
      </c>
      <c r="AB19">
        <f t="shared" si="8"/>
        <v>0</v>
      </c>
      <c r="AC19">
        <f t="shared" si="5"/>
        <v>0</v>
      </c>
      <c r="AD19">
        <f t="shared" si="5"/>
        <v>0</v>
      </c>
      <c r="AE19">
        <f t="shared" si="5"/>
        <v>0</v>
      </c>
      <c r="AF19">
        <f t="shared" si="5"/>
        <v>0</v>
      </c>
      <c r="AG19">
        <f t="shared" si="5"/>
        <v>0</v>
      </c>
      <c r="AH19">
        <f t="shared" si="5"/>
        <v>0</v>
      </c>
      <c r="AI19">
        <f t="shared" si="5"/>
        <v>0</v>
      </c>
      <c r="AJ19">
        <f t="shared" si="5"/>
        <v>0</v>
      </c>
      <c r="AK19">
        <f t="shared" si="5"/>
        <v>0</v>
      </c>
      <c r="AN19">
        <f>VLOOKUP($O19,'Table 3 WY Wind 2021'!$B$10:$J$36,9,FALSE)</f>
        <v>22.6</v>
      </c>
      <c r="AO19">
        <f>VLOOKUP($O19,'Table 3 DJ Wind 2031'!$B$10:$J$36,9,FALSE)</f>
        <v>193.82</v>
      </c>
      <c r="AP19">
        <f>VLOOKUP($O19,'Table 3 ID Wind 2036'!$B$10:$J$36,9,FALSE)</f>
        <v>197.13</v>
      </c>
      <c r="AQ19">
        <f>VLOOKUP($O19,'Table 3 30 MW Geoth 2029'!$B$10:$J$36,9,FALSE)</f>
        <v>727.98</v>
      </c>
      <c r="AR19">
        <f>VLOOKUP($O19,'Table 3 200 MW (UT N) 2029)'!$B$11:$H$41,7,FALSE)</f>
        <v>124.06</v>
      </c>
      <c r="AS19">
        <f>VLOOKUP($O19,'Table 3 436MW (West M) 2030'!$B$11:$I$41,7,FALSE)</f>
        <v>184.52</v>
      </c>
      <c r="AT19">
        <f>VLOOKUP($O19,'Table 3 477 MW (Wyo) 2033'!$B$11:$I$41,7,FALSE)</f>
        <v>189.03</v>
      </c>
      <c r="AU19">
        <f>VLOOKUP($O19,'Table 3 200 MW (Wyo) 2033'!$B$11:$I$41,7,FALSE)</f>
        <v>163</v>
      </c>
      <c r="AV19">
        <f>VLOOKUP($O19,'Table 3 Yakima Solar 2028'!$B$10:$K$36,9,FALSE)</f>
        <v>176.48</v>
      </c>
      <c r="AW19">
        <f>VLOOKUP($O19,'Table 3 UT Solar 2031'!$B$10:$K$36,9,FALSE)</f>
        <v>182.94</v>
      </c>
      <c r="AZ19">
        <f>SUM(AB$13:AB19)*AN19/1000</f>
        <v>0.22600000000000001</v>
      </c>
      <c r="BA19">
        <f>SUM(AC$13:AC19)*AO19/1000</f>
        <v>0</v>
      </c>
      <c r="BB19">
        <f>SUM(AD$13:AD19)*AP19/1000</f>
        <v>0</v>
      </c>
      <c r="BC19">
        <f>SUM(AE$13:AE19)*AQ19/1000</f>
        <v>0</v>
      </c>
      <c r="BD19">
        <f>SUM(AF$13:AF19)*AR19/1000</f>
        <v>0</v>
      </c>
      <c r="BE19">
        <f>SUM(AG$13:AG19)*AS19/1000</f>
        <v>0</v>
      </c>
      <c r="BF19">
        <f>SUM(AH$13:AH19)*AT19/1000</f>
        <v>0</v>
      </c>
      <c r="BG19">
        <f>SUM(AI$13:AI19)*AU19/1000</f>
        <v>0</v>
      </c>
      <c r="BH19">
        <f>SUM(AJ$13:AJ19)*AV19/1000</f>
        <v>0</v>
      </c>
      <c r="BI19">
        <f>SUM(AK$13:AK19)*AW19/1000</f>
        <v>0</v>
      </c>
      <c r="BJ19">
        <f t="shared" si="9"/>
        <v>0.22600000000000001</v>
      </c>
    </row>
    <row r="20" spans="2:62">
      <c r="B20" s="273">
        <f t="shared" si="7"/>
        <v>2025</v>
      </c>
      <c r="C20" s="10">
        <f t="shared" si="2"/>
        <v>26.9</v>
      </c>
      <c r="D20" s="60" t="str">
        <f t="shared" si="3"/>
        <v/>
      </c>
      <c r="E20" s="10">
        <f>SUMIF('Table 5'!$J$13:$J$271,B20,'Table 5'!$C$13:$C$271)/SUMIF('Table 5'!$J$13:$J$271,B20,'Table 5'!$F$13:$F$271)</f>
        <v>3.8799447851072006</v>
      </c>
      <c r="F20" s="50"/>
      <c r="G20" s="10">
        <f>IFERROR(SUMIF('Table 5'!$J$13:$J$271,B20,'Table 5'!$E$13:$E$271)/SUMIF('Table 5'!$J$13:$J$271,B20,'Table 5'!$F$13:$F$271),0)</f>
        <v>13.772971378224669</v>
      </c>
      <c r="H20" s="49"/>
      <c r="I20"/>
      <c r="M20" s="196"/>
      <c r="O20">
        <f t="shared" si="4"/>
        <v>2025</v>
      </c>
      <c r="P20">
        <v>0</v>
      </c>
      <c r="Q20">
        <v>0</v>
      </c>
      <c r="R20">
        <v>0</v>
      </c>
      <c r="S20">
        <v>0</v>
      </c>
      <c r="T20">
        <v>0</v>
      </c>
      <c r="U20">
        <v>0</v>
      </c>
      <c r="V20">
        <v>0</v>
      </c>
      <c r="W20">
        <v>0</v>
      </c>
      <c r="X20">
        <v>0</v>
      </c>
      <c r="Y20">
        <v>0</v>
      </c>
      <c r="AB20">
        <f t="shared" si="8"/>
        <v>0</v>
      </c>
      <c r="AC20">
        <f t="shared" si="5"/>
        <v>0</v>
      </c>
      <c r="AD20">
        <f t="shared" si="5"/>
        <v>0</v>
      </c>
      <c r="AE20">
        <f t="shared" si="5"/>
        <v>0</v>
      </c>
      <c r="AF20">
        <f t="shared" si="5"/>
        <v>0</v>
      </c>
      <c r="AG20">
        <f t="shared" si="5"/>
        <v>0</v>
      </c>
      <c r="AH20">
        <f t="shared" si="5"/>
        <v>0</v>
      </c>
      <c r="AI20">
        <f t="shared" si="5"/>
        <v>0</v>
      </c>
      <c r="AJ20">
        <f t="shared" si="5"/>
        <v>0</v>
      </c>
      <c r="AK20">
        <f t="shared" si="5"/>
        <v>0</v>
      </c>
      <c r="AN20">
        <f>VLOOKUP($O20,'Table 3 WY Wind 2021'!$B$10:$J$36,9,FALSE)</f>
        <v>26.9</v>
      </c>
      <c r="AO20">
        <f>VLOOKUP($O20,'Table 3 DJ Wind 2031'!$B$10:$J$36,9,FALSE)</f>
        <v>198.33</v>
      </c>
      <c r="AP20">
        <f>VLOOKUP($O20,'Table 3 ID Wind 2036'!$B$10:$J$36,9,FALSE)</f>
        <v>201.7</v>
      </c>
      <c r="AQ20">
        <f>VLOOKUP($O20,'Table 3 30 MW Geoth 2029'!$B$10:$J$36,9,FALSE)</f>
        <v>744.81</v>
      </c>
      <c r="AR20">
        <f>VLOOKUP($O20,'Table 3 200 MW (UT N) 2029)'!$B$11:$H$41,7,FALSE)</f>
        <v>126.95</v>
      </c>
      <c r="AS20">
        <f>VLOOKUP($O20,'Table 3 436MW (West M) 2030'!$B$11:$I$41,7,FALSE)</f>
        <v>188.83</v>
      </c>
      <c r="AT20">
        <f>VLOOKUP($O20,'Table 3 477 MW (Wyo) 2033'!$B$11:$I$41,7,FALSE)</f>
        <v>193.4</v>
      </c>
      <c r="AU20">
        <f>VLOOKUP($O20,'Table 3 200 MW (Wyo) 2033'!$B$11:$I$41,7,FALSE)</f>
        <v>166.79</v>
      </c>
      <c r="AV20">
        <f>VLOOKUP($O20,'Table 3 Yakima Solar 2028'!$B$10:$K$36,9,FALSE)</f>
        <v>180.58</v>
      </c>
      <c r="AW20">
        <f>VLOOKUP($O20,'Table 3 UT Solar 2031'!$B$10:$K$36,9,FALSE)</f>
        <v>187.17</v>
      </c>
      <c r="AZ20">
        <f>SUM(AB$13:AB20)*AN20/1000</f>
        <v>0.26900000000000002</v>
      </c>
      <c r="BA20">
        <f>SUM(AC$13:AC20)*AO20/1000</f>
        <v>0</v>
      </c>
      <c r="BB20">
        <f>SUM(AD$13:AD20)*AP20/1000</f>
        <v>0</v>
      </c>
      <c r="BC20">
        <f>SUM(AE$13:AE20)*AQ20/1000</f>
        <v>0</v>
      </c>
      <c r="BD20">
        <f>SUM(AF$13:AF20)*AR20/1000</f>
        <v>0</v>
      </c>
      <c r="BE20">
        <f>SUM(AG$13:AG20)*AS20/1000</f>
        <v>0</v>
      </c>
      <c r="BF20">
        <f>SUM(AH$13:AH20)*AT20/1000</f>
        <v>0</v>
      </c>
      <c r="BG20">
        <f>SUM(AI$13:AI20)*AU20/1000</f>
        <v>0</v>
      </c>
      <c r="BH20">
        <f>SUM(AJ$13:AJ20)*AV20/1000</f>
        <v>0</v>
      </c>
      <c r="BI20">
        <f>SUM(AK$13:AK20)*AW20/1000</f>
        <v>0</v>
      </c>
      <c r="BJ20">
        <f t="shared" si="9"/>
        <v>0.26900000000000002</v>
      </c>
    </row>
    <row r="21" spans="2:62">
      <c r="B21" s="273">
        <f t="shared" si="7"/>
        <v>2026</v>
      </c>
      <c r="C21" s="10">
        <f t="shared" si="2"/>
        <v>25.45</v>
      </c>
      <c r="D21" s="60" t="str">
        <f t="shared" si="3"/>
        <v/>
      </c>
      <c r="E21" s="10">
        <f>SUMIF('Table 5'!$J$13:$J$271,B21,'Table 5'!$C$13:$C$271)/SUMIF('Table 5'!$J$13:$J$271,B21,'Table 5'!$F$13:$F$271)</f>
        <v>0.78067836153313608</v>
      </c>
      <c r="F21" s="50"/>
      <c r="G21" s="10">
        <f>IFERROR(SUMIF('Table 5'!$J$13:$J$271,B21,'Table 5'!$E$13:$E$271)/SUMIF('Table 5'!$J$13:$J$271,B21,'Table 5'!$F$13:$F$271),0)</f>
        <v>10.14043772193609</v>
      </c>
      <c r="H21" s="49"/>
      <c r="I21"/>
      <c r="M21" s="196"/>
      <c r="O21">
        <f t="shared" si="4"/>
        <v>2026</v>
      </c>
      <c r="P21">
        <v>0</v>
      </c>
      <c r="Q21">
        <v>0</v>
      </c>
      <c r="R21">
        <v>0</v>
      </c>
      <c r="S21">
        <v>0</v>
      </c>
      <c r="T21">
        <v>0</v>
      </c>
      <c r="U21">
        <v>0</v>
      </c>
      <c r="V21">
        <v>0</v>
      </c>
      <c r="W21">
        <v>0</v>
      </c>
      <c r="X21">
        <v>0</v>
      </c>
      <c r="Y21">
        <v>0</v>
      </c>
      <c r="AB21">
        <f t="shared" si="8"/>
        <v>0</v>
      </c>
      <c r="AC21">
        <f t="shared" si="5"/>
        <v>0</v>
      </c>
      <c r="AD21">
        <f t="shared" si="5"/>
        <v>0</v>
      </c>
      <c r="AE21">
        <f t="shared" si="5"/>
        <v>0</v>
      </c>
      <c r="AF21">
        <f t="shared" si="5"/>
        <v>0</v>
      </c>
      <c r="AG21">
        <f t="shared" si="5"/>
        <v>0</v>
      </c>
      <c r="AH21">
        <f t="shared" si="5"/>
        <v>0</v>
      </c>
      <c r="AI21">
        <f t="shared" si="5"/>
        <v>0</v>
      </c>
      <c r="AJ21">
        <f t="shared" si="5"/>
        <v>0</v>
      </c>
      <c r="AK21">
        <f t="shared" si="5"/>
        <v>0</v>
      </c>
      <c r="AN21">
        <f>VLOOKUP($O21,'Table 3 WY Wind 2021'!$B$10:$J$36,9,FALSE)</f>
        <v>25.45</v>
      </c>
      <c r="AO21">
        <f>VLOOKUP($O21,'Table 3 DJ Wind 2031'!$B$10:$J$36,9,FALSE)</f>
        <v>202.88</v>
      </c>
      <c r="AP21">
        <f>VLOOKUP($O21,'Table 3 ID Wind 2036'!$B$10:$J$36,9,FALSE)</f>
        <v>206.33</v>
      </c>
      <c r="AQ21">
        <f>VLOOKUP($O21,'Table 3 30 MW Geoth 2029'!$B$10:$J$36,9,FALSE)</f>
        <v>761.89</v>
      </c>
      <c r="AR21">
        <f>VLOOKUP($O21,'Table 3 200 MW (UT N) 2029)'!$B$11:$H$41,7,FALSE)</f>
        <v>129.86000000000001</v>
      </c>
      <c r="AS21">
        <f>VLOOKUP($O21,'Table 3 436MW (West M) 2030'!$B$11:$I$41,7,FALSE)</f>
        <v>193.18</v>
      </c>
      <c r="AT21">
        <f>VLOOKUP($O21,'Table 3 477 MW (Wyo) 2033'!$B$11:$I$41,7,FALSE)</f>
        <v>197.83</v>
      </c>
      <c r="AU21">
        <f>VLOOKUP($O21,'Table 3 200 MW (Wyo) 2033'!$B$11:$I$41,7,FALSE)</f>
        <v>170.6</v>
      </c>
      <c r="AV21">
        <f>VLOOKUP($O21,'Table 3 Yakima Solar 2028'!$B$10:$K$36,9,FALSE)</f>
        <v>184.72</v>
      </c>
      <c r="AW21">
        <f>VLOOKUP($O21,'Table 3 UT Solar 2031'!$B$10:$K$36,9,FALSE)</f>
        <v>191.46</v>
      </c>
      <c r="AZ21">
        <f>SUM(AB$13:AB21)*AN21/1000</f>
        <v>0.2545</v>
      </c>
      <c r="BA21">
        <f>SUM(AC$13:AC21)*AO21/1000</f>
        <v>0</v>
      </c>
      <c r="BB21">
        <f>SUM(AD$13:AD21)*AP21/1000</f>
        <v>0</v>
      </c>
      <c r="BC21">
        <f>SUM(AE$13:AE21)*AQ21/1000</f>
        <v>0</v>
      </c>
      <c r="BD21">
        <f>SUM(AF$13:AF21)*AR21/1000</f>
        <v>0</v>
      </c>
      <c r="BE21">
        <f>SUM(AG$13:AG21)*AS21/1000</f>
        <v>0</v>
      </c>
      <c r="BF21">
        <f>SUM(AH$13:AH21)*AT21/1000</f>
        <v>0</v>
      </c>
      <c r="BG21">
        <f>SUM(AI$13:AI21)*AU21/1000</f>
        <v>0</v>
      </c>
      <c r="BH21">
        <f>SUM(AJ$13:AJ21)*AV21/1000</f>
        <v>0</v>
      </c>
      <c r="BI21">
        <f>SUM(AK$13:AK21)*AW21/1000</f>
        <v>0</v>
      </c>
      <c r="BJ21">
        <f t="shared" si="9"/>
        <v>0.2545</v>
      </c>
    </row>
    <row r="22" spans="2:62">
      <c r="B22" s="273">
        <f t="shared" si="7"/>
        <v>2027</v>
      </c>
      <c r="C22" s="10">
        <f t="shared" si="2"/>
        <v>24.13</v>
      </c>
      <c r="D22" s="60" t="str">
        <f t="shared" si="3"/>
        <v/>
      </c>
      <c r="E22" s="10">
        <f>SUMIF('Table 5'!$J$13:$J$271,B22,'Table 5'!$C$13:$C$271)/SUMIF('Table 5'!$J$13:$J$271,B22,'Table 5'!$F$13:$F$271)</f>
        <v>-7.3739123573792184E-2</v>
      </c>
      <c r="F22" s="50"/>
      <c r="G22" s="10">
        <f>IFERROR(SUMIF('Table 5'!$J$13:$J$271,B22,'Table 5'!$E$13:$E$271)/SUMIF('Table 5'!$J$13:$J$271,B22,'Table 5'!$F$13:$F$271),0)</f>
        <v>8.8005631698062992</v>
      </c>
      <c r="H22" s="49"/>
      <c r="I22"/>
      <c r="M22" s="196"/>
      <c r="O22">
        <f t="shared" si="4"/>
        <v>2027</v>
      </c>
      <c r="P22">
        <v>0</v>
      </c>
      <c r="Q22">
        <v>0</v>
      </c>
      <c r="R22">
        <v>0</v>
      </c>
      <c r="S22">
        <v>0</v>
      </c>
      <c r="T22">
        <v>0</v>
      </c>
      <c r="U22">
        <v>0</v>
      </c>
      <c r="V22">
        <v>0</v>
      </c>
      <c r="W22">
        <v>0</v>
      </c>
      <c r="X22">
        <v>0</v>
      </c>
      <c r="Y22">
        <v>0</v>
      </c>
      <c r="AB22">
        <f t="shared" si="8"/>
        <v>0</v>
      </c>
      <c r="AC22">
        <f t="shared" si="5"/>
        <v>0</v>
      </c>
      <c r="AD22">
        <f t="shared" si="5"/>
        <v>0</v>
      </c>
      <c r="AE22">
        <f t="shared" si="5"/>
        <v>0</v>
      </c>
      <c r="AF22">
        <f t="shared" si="5"/>
        <v>0</v>
      </c>
      <c r="AG22">
        <f t="shared" si="5"/>
        <v>0</v>
      </c>
      <c r="AH22">
        <f t="shared" si="5"/>
        <v>0</v>
      </c>
      <c r="AI22">
        <f t="shared" si="5"/>
        <v>0</v>
      </c>
      <c r="AJ22">
        <f t="shared" si="5"/>
        <v>0</v>
      </c>
      <c r="AK22">
        <f t="shared" si="5"/>
        <v>0</v>
      </c>
      <c r="AN22">
        <f>VLOOKUP($O22,'Table 3 WY Wind 2021'!$B$10:$J$36,9,FALSE)</f>
        <v>24.13</v>
      </c>
      <c r="AO22">
        <f>VLOOKUP($O22,'Table 3 DJ Wind 2031'!$B$10:$J$36,9,FALSE)</f>
        <v>207.58</v>
      </c>
      <c r="AP22">
        <f>VLOOKUP($O22,'Table 3 ID Wind 2036'!$B$10:$J$36,9,FALSE)</f>
        <v>211.1</v>
      </c>
      <c r="AQ22">
        <f>VLOOKUP($O22,'Table 3 30 MW Geoth 2029'!$B$10:$J$36,9,FALSE)</f>
        <v>779.52</v>
      </c>
      <c r="AR22">
        <f>VLOOKUP($O22,'Table 3 200 MW (UT N) 2029)'!$B$11:$H$41,7,FALSE)</f>
        <v>132.88</v>
      </c>
      <c r="AS22">
        <f>VLOOKUP($O22,'Table 3 436MW (West M) 2030'!$B$11:$I$41,7,FALSE)</f>
        <v>197.66</v>
      </c>
      <c r="AT22">
        <f>VLOOKUP($O22,'Table 3 477 MW (Wyo) 2033'!$B$11:$I$41,7,FALSE)</f>
        <v>202.38</v>
      </c>
      <c r="AU22">
        <f>VLOOKUP($O22,'Table 3 200 MW (Wyo) 2033'!$B$11:$I$41,7,FALSE)</f>
        <v>174.56</v>
      </c>
      <c r="AV22">
        <f>VLOOKUP($O22,'Table 3 Yakima Solar 2028'!$B$10:$K$36,9,FALSE)</f>
        <v>188.99</v>
      </c>
      <c r="AW22">
        <f>VLOOKUP($O22,'Table 3 UT Solar 2031'!$B$10:$K$36,9,FALSE)</f>
        <v>195.9</v>
      </c>
      <c r="AZ22">
        <f>SUM(AB$13:AB22)*AN22/1000</f>
        <v>0.24129999999999999</v>
      </c>
      <c r="BA22">
        <f>SUM(AC$13:AC22)*AO22/1000</f>
        <v>0</v>
      </c>
      <c r="BB22">
        <f>SUM(AD$13:AD22)*AP22/1000</f>
        <v>0</v>
      </c>
      <c r="BC22">
        <f>SUM(AE$13:AE22)*AQ22/1000</f>
        <v>0</v>
      </c>
      <c r="BD22">
        <f>SUM(AF$13:AF22)*AR22/1000</f>
        <v>0</v>
      </c>
      <c r="BE22">
        <f>SUM(AG$13:AG22)*AS22/1000</f>
        <v>0</v>
      </c>
      <c r="BF22">
        <f>SUM(AH$13:AH22)*AT22/1000</f>
        <v>0</v>
      </c>
      <c r="BG22">
        <f>SUM(AI$13:AI22)*AU22/1000</f>
        <v>0</v>
      </c>
      <c r="BH22">
        <f>SUM(AJ$13:AJ22)*AV22/1000</f>
        <v>0</v>
      </c>
      <c r="BI22">
        <f>SUM(AK$13:AK22)*AW22/1000</f>
        <v>0</v>
      </c>
      <c r="BJ22">
        <f t="shared" si="9"/>
        <v>0.24129999999999999</v>
      </c>
    </row>
    <row r="23" spans="2:62">
      <c r="B23" s="273">
        <f t="shared" si="7"/>
        <v>2028</v>
      </c>
      <c r="C23" s="10">
        <f t="shared" si="2"/>
        <v>28.74</v>
      </c>
      <c r="D23" s="60" t="str">
        <f t="shared" si="3"/>
        <v/>
      </c>
      <c r="E23" s="10">
        <f>SUMIF('Table 5'!$J$13:$J$271,B23,'Table 5'!$C$13:$C$271)/SUMIF('Table 5'!$J$13:$J$271,B23,'Table 5'!$F$13:$F$271)</f>
        <v>-11.045267606355084</v>
      </c>
      <c r="F23" s="50"/>
      <c r="G23" s="10">
        <f>IFERROR(SUMIF('Table 5'!$J$13:$J$271,B23,'Table 5'!$E$13:$E$271)/SUMIF('Table 5'!$J$13:$J$271,B23,'Table 5'!$F$13:$F$271),0)</f>
        <v>-0.5065924285653618</v>
      </c>
      <c r="H23" s="49"/>
      <c r="I23"/>
      <c r="M23" s="196"/>
      <c r="O23">
        <f t="shared" si="4"/>
        <v>2028</v>
      </c>
      <c r="P23">
        <v>0</v>
      </c>
      <c r="Q23">
        <v>0</v>
      </c>
      <c r="R23">
        <v>0</v>
      </c>
      <c r="S23">
        <v>0</v>
      </c>
      <c r="T23">
        <v>0</v>
      </c>
      <c r="U23">
        <v>0</v>
      </c>
      <c r="V23">
        <v>0</v>
      </c>
      <c r="W23">
        <v>0</v>
      </c>
      <c r="X23">
        <v>0</v>
      </c>
      <c r="Y23">
        <v>0</v>
      </c>
      <c r="AB23">
        <f t="shared" si="8"/>
        <v>0</v>
      </c>
      <c r="AC23">
        <f t="shared" si="5"/>
        <v>0</v>
      </c>
      <c r="AD23">
        <f t="shared" si="5"/>
        <v>0</v>
      </c>
      <c r="AE23">
        <f t="shared" si="5"/>
        <v>0</v>
      </c>
      <c r="AF23">
        <f t="shared" si="5"/>
        <v>0</v>
      </c>
      <c r="AG23">
        <f t="shared" si="5"/>
        <v>0</v>
      </c>
      <c r="AH23">
        <f t="shared" si="5"/>
        <v>0</v>
      </c>
      <c r="AI23">
        <f t="shared" si="5"/>
        <v>0</v>
      </c>
      <c r="AJ23">
        <f t="shared" si="5"/>
        <v>0</v>
      </c>
      <c r="AK23">
        <f t="shared" si="5"/>
        <v>0</v>
      </c>
      <c r="AN23">
        <f>VLOOKUP($O23,'Table 3 WY Wind 2021'!$B$10:$J$36,9,FALSE)</f>
        <v>28.74</v>
      </c>
      <c r="AO23">
        <f>VLOOKUP($O23,'Table 3 DJ Wind 2031'!$B$10:$J$36,9,FALSE)</f>
        <v>212.4</v>
      </c>
      <c r="AP23">
        <f>VLOOKUP($O23,'Table 3 ID Wind 2036'!$B$10:$J$36,9,FALSE)</f>
        <v>216.01</v>
      </c>
      <c r="AQ23">
        <f>VLOOKUP($O23,'Table 3 30 MW Geoth 2029'!$B$10:$J$36,9,FALSE)</f>
        <v>797.63</v>
      </c>
      <c r="AR23">
        <f>VLOOKUP($O23,'Table 3 200 MW (UT N) 2029)'!$B$11:$H$41,7,FALSE)</f>
        <v>135.97</v>
      </c>
      <c r="AS23">
        <f>VLOOKUP($O23,'Table 3 436MW (West M) 2030'!$B$11:$I$41,7,FALSE)</f>
        <v>202.26</v>
      </c>
      <c r="AT23">
        <f>VLOOKUP($O23,'Table 3 477 MW (Wyo) 2033'!$B$11:$I$41,7,FALSE)</f>
        <v>207.11</v>
      </c>
      <c r="AU23">
        <f>VLOOKUP($O23,'Table 3 200 MW (Wyo) 2033'!$B$11:$I$41,7,FALSE)</f>
        <v>178.62</v>
      </c>
      <c r="AV23">
        <f>VLOOKUP($O23,'Table 3 Yakima Solar 2028'!$B$10:$K$36,9,FALSE)</f>
        <v>193.38</v>
      </c>
      <c r="AW23">
        <f>VLOOKUP($O23,'Table 3 UT Solar 2031'!$B$10:$K$36,9,FALSE)</f>
        <v>200.46</v>
      </c>
      <c r="AZ23">
        <f>SUM(AB$13:AB23)*AN23/1000</f>
        <v>0.28739999999999999</v>
      </c>
      <c r="BA23">
        <f>SUM(AC$13:AC23)*AO23/1000</f>
        <v>0</v>
      </c>
      <c r="BB23">
        <f>SUM(AD$13:AD23)*AP23/1000</f>
        <v>0</v>
      </c>
      <c r="BC23">
        <f>SUM(AE$13:AE23)*AQ23/1000</f>
        <v>0</v>
      </c>
      <c r="BD23">
        <f>SUM(AF$13:AF23)*AR23/1000</f>
        <v>0</v>
      </c>
      <c r="BE23">
        <f>SUM(AG$13:AG23)*AS23/1000</f>
        <v>0</v>
      </c>
      <c r="BF23">
        <f>SUM(AH$13:AH23)*AT23/1000</f>
        <v>0</v>
      </c>
      <c r="BG23">
        <f>SUM(AI$13:AI23)*AU23/1000</f>
        <v>0</v>
      </c>
      <c r="BH23">
        <f>SUM(AJ$13:AJ23)*AV23/1000</f>
        <v>0</v>
      </c>
      <c r="BI23">
        <f>SUM(AK$13:AK23)*AW23/1000</f>
        <v>0</v>
      </c>
      <c r="BJ23">
        <f t="shared" si="9"/>
        <v>0.28739999999999999</v>
      </c>
    </row>
    <row r="24" spans="2:62">
      <c r="B24" s="273">
        <f t="shared" si="7"/>
        <v>2029</v>
      </c>
      <c r="C24" s="10">
        <f t="shared" si="2"/>
        <v>27.73</v>
      </c>
      <c r="D24" s="60" t="str">
        <f t="shared" si="3"/>
        <v/>
      </c>
      <c r="E24" s="10">
        <f>SUMIF('Table 5'!$J$13:$J$271,B24,'Table 5'!$C$13:$C$271)/SUMIF('Table 5'!$J$13:$J$271,B24,'Table 5'!$F$13:$F$271)</f>
        <v>-13.814577166299427</v>
      </c>
      <c r="F24" s="50"/>
      <c r="G24" s="10">
        <f>IFERROR(SUMIF('Table 5'!$J$13:$J$271,B24,'Table 5'!$E$13:$E$271)/SUMIF('Table 5'!$J$13:$J$271,B24,'Table 5'!$F$13:$F$271),0)</f>
        <v>-3.6163010537660645</v>
      </c>
      <c r="H24" s="49"/>
      <c r="I24"/>
      <c r="M24" s="196"/>
      <c r="O24">
        <f t="shared" si="4"/>
        <v>2029</v>
      </c>
      <c r="P24">
        <v>0</v>
      </c>
      <c r="Q24">
        <v>0</v>
      </c>
      <c r="R24">
        <v>0</v>
      </c>
      <c r="S24">
        <v>0</v>
      </c>
      <c r="T24">
        <v>0</v>
      </c>
      <c r="U24">
        <v>0</v>
      </c>
      <c r="V24">
        <v>0</v>
      </c>
      <c r="W24">
        <v>0</v>
      </c>
      <c r="X24">
        <v>0</v>
      </c>
      <c r="Y24">
        <v>0</v>
      </c>
      <c r="AB24">
        <f t="shared" si="8"/>
        <v>0</v>
      </c>
      <c r="AC24">
        <f t="shared" si="5"/>
        <v>0</v>
      </c>
      <c r="AD24">
        <f t="shared" si="5"/>
        <v>0</v>
      </c>
      <c r="AE24">
        <f t="shared" si="5"/>
        <v>0</v>
      </c>
      <c r="AF24">
        <f t="shared" si="5"/>
        <v>0</v>
      </c>
      <c r="AG24">
        <f t="shared" si="5"/>
        <v>0</v>
      </c>
      <c r="AH24">
        <f t="shared" si="5"/>
        <v>0</v>
      </c>
      <c r="AI24">
        <f t="shared" si="5"/>
        <v>0</v>
      </c>
      <c r="AJ24">
        <f t="shared" si="5"/>
        <v>0</v>
      </c>
      <c r="AK24">
        <f t="shared" si="5"/>
        <v>0</v>
      </c>
      <c r="AN24">
        <f>VLOOKUP($O24,'Table 3 WY Wind 2021'!$B$10:$J$36,9,FALSE)</f>
        <v>27.73</v>
      </c>
      <c r="AO24">
        <f>VLOOKUP($O24,'Table 3 DJ Wind 2031'!$B$10:$J$36,9,FALSE)</f>
        <v>217.43</v>
      </c>
      <c r="AP24">
        <f>VLOOKUP($O24,'Table 3 ID Wind 2036'!$B$10:$J$36,9,FALSE)</f>
        <v>221.12</v>
      </c>
      <c r="AQ24">
        <f>VLOOKUP($O24,'Table 3 30 MW Geoth 2029'!$B$10:$J$36,9,FALSE)</f>
        <v>816.52</v>
      </c>
      <c r="AR24">
        <f>VLOOKUP($O24,'Table 3 200 MW (UT N) 2029)'!$B$11:$H$41,7,FALSE)</f>
        <v>139.18</v>
      </c>
      <c r="AS24">
        <f>VLOOKUP($O24,'Table 3 436MW (West M) 2030'!$B$11:$I$41,7,FALSE)</f>
        <v>207.03</v>
      </c>
      <c r="AT24">
        <f>VLOOKUP($O24,'Table 3 477 MW (Wyo) 2033'!$B$11:$I$41,7,FALSE)</f>
        <v>212.02</v>
      </c>
      <c r="AU24">
        <f>VLOOKUP($O24,'Table 3 200 MW (Wyo) 2033'!$B$11:$I$41,7,FALSE)</f>
        <v>182.83</v>
      </c>
      <c r="AV24">
        <f>VLOOKUP($O24,'Table 3 Yakima Solar 2028'!$B$10:$K$36,9,FALSE)</f>
        <v>197.96</v>
      </c>
      <c r="AW24">
        <f>VLOOKUP($O24,'Table 3 UT Solar 2031'!$B$10:$K$36,9,FALSE)</f>
        <v>205.19</v>
      </c>
      <c r="AZ24">
        <f>SUM(AB$13:AB24)*AN24/1000</f>
        <v>0.27729999999999999</v>
      </c>
      <c r="BA24">
        <f>SUM(AC$13:AC24)*AO24/1000</f>
        <v>0</v>
      </c>
      <c r="BB24">
        <f>SUM(AD$13:AD24)*AP24/1000</f>
        <v>0</v>
      </c>
      <c r="BC24">
        <f>SUM(AE$13:AE24)*AQ24/1000</f>
        <v>0</v>
      </c>
      <c r="BD24">
        <f>SUM(AF$13:AF24)*AR24/1000</f>
        <v>0</v>
      </c>
      <c r="BE24">
        <f>SUM(AG$13:AG24)*AS24/1000</f>
        <v>0</v>
      </c>
      <c r="BF24">
        <f>SUM(AH$13:AH24)*AT24/1000</f>
        <v>0</v>
      </c>
      <c r="BG24">
        <f>SUM(AI$13:AI24)*AU24/1000</f>
        <v>0</v>
      </c>
      <c r="BH24">
        <f>SUM(AJ$13:AJ24)*AV24/1000</f>
        <v>0</v>
      </c>
      <c r="BI24">
        <f>SUM(AK$13:AK24)*AW24/1000</f>
        <v>0</v>
      </c>
      <c r="BJ24">
        <f t="shared" si="9"/>
        <v>0.27729999999999999</v>
      </c>
    </row>
    <row r="25" spans="2:62">
      <c r="B25" s="273">
        <f t="shared" si="7"/>
        <v>2030</v>
      </c>
      <c r="C25" s="10">
        <f t="shared" si="2"/>
        <v>26.869999999999997</v>
      </c>
      <c r="D25" s="60" t="str">
        <f t="shared" si="3"/>
        <v/>
      </c>
      <c r="E25" s="10">
        <f>SUMIF('Table 5'!$J$13:$J$271,B25,'Table 5'!$C$13:$C$271)/SUMIF('Table 5'!$J$13:$J$271,B25,'Table 5'!$F$13:$F$271)</f>
        <v>-15.733447215108809</v>
      </c>
      <c r="F25" s="50"/>
      <c r="G25" s="10">
        <f>IFERROR(SUMIF('Table 5'!$J$13:$J$271,B25,'Table 5'!$E$13:$E$271)/SUMIF('Table 5'!$J$13:$J$271,B25,'Table 5'!$F$13:$F$271),0)</f>
        <v>-5.8514537371509547</v>
      </c>
      <c r="H25" s="49"/>
      <c r="I25"/>
      <c r="M25" s="196"/>
      <c r="O25">
        <f t="shared" si="4"/>
        <v>2030</v>
      </c>
      <c r="P25">
        <v>0</v>
      </c>
      <c r="Q25">
        <v>0</v>
      </c>
      <c r="R25">
        <v>0</v>
      </c>
      <c r="S25">
        <v>0</v>
      </c>
      <c r="T25">
        <v>0</v>
      </c>
      <c r="U25">
        <v>0</v>
      </c>
      <c r="V25">
        <v>0</v>
      </c>
      <c r="W25">
        <v>0</v>
      </c>
      <c r="X25">
        <v>0</v>
      </c>
      <c r="Y25">
        <v>0</v>
      </c>
      <c r="AB25">
        <f t="shared" si="8"/>
        <v>0</v>
      </c>
      <c r="AC25">
        <f t="shared" si="5"/>
        <v>0</v>
      </c>
      <c r="AD25">
        <f t="shared" si="5"/>
        <v>0</v>
      </c>
      <c r="AE25">
        <f t="shared" si="5"/>
        <v>0</v>
      </c>
      <c r="AF25">
        <f t="shared" si="5"/>
        <v>0</v>
      </c>
      <c r="AG25">
        <f t="shared" si="5"/>
        <v>0</v>
      </c>
      <c r="AH25">
        <f t="shared" si="5"/>
        <v>0</v>
      </c>
      <c r="AI25">
        <f t="shared" si="5"/>
        <v>0</v>
      </c>
      <c r="AJ25">
        <f t="shared" si="5"/>
        <v>0</v>
      </c>
      <c r="AK25">
        <f t="shared" si="5"/>
        <v>0</v>
      </c>
      <c r="AN25">
        <f>VLOOKUP($O25,'Table 3 WY Wind 2021'!$B$10:$J$36,9,FALSE)</f>
        <v>26.87</v>
      </c>
      <c r="AO25">
        <f>VLOOKUP($O25,'Table 3 DJ Wind 2031'!$B$10:$J$36,9,FALSE)</f>
        <v>222.59</v>
      </c>
      <c r="AP25">
        <f>VLOOKUP($O25,'Table 3 ID Wind 2036'!$B$10:$J$36,9,FALSE)</f>
        <v>226.38</v>
      </c>
      <c r="AQ25">
        <f>VLOOKUP($O25,'Table 3 30 MW Geoth 2029'!$B$10:$J$36,9,FALSE)</f>
        <v>835.97</v>
      </c>
      <c r="AR25">
        <f>VLOOKUP($O25,'Table 3 200 MW (UT N) 2029)'!$B$11:$H$41,7,FALSE)</f>
        <v>142.51</v>
      </c>
      <c r="AS25">
        <f>VLOOKUP($O25,'Table 3 436MW (West M) 2030'!$B$11:$I$41,7,FALSE)</f>
        <v>211.93</v>
      </c>
      <c r="AT25">
        <f>VLOOKUP($O25,'Table 3 477 MW (Wyo) 2033'!$B$11:$I$41,7,FALSE)</f>
        <v>217.05</v>
      </c>
      <c r="AU25">
        <f>VLOOKUP($O25,'Table 3 200 MW (Wyo) 2033'!$B$11:$I$41,7,FALSE)</f>
        <v>187.19</v>
      </c>
      <c r="AV25">
        <f>VLOOKUP($O25,'Table 3 Yakima Solar 2028'!$B$10:$K$36,9,FALSE)</f>
        <v>202.69</v>
      </c>
      <c r="AW25">
        <f>VLOOKUP($O25,'Table 3 UT Solar 2031'!$B$10:$K$36,9,FALSE)</f>
        <v>210.07</v>
      </c>
      <c r="AZ25">
        <f>SUM(AB$13:AB25)*AN25/1000</f>
        <v>0.26869999999999999</v>
      </c>
      <c r="BA25">
        <f>SUM(AC$13:AC25)*AO25/1000</f>
        <v>0</v>
      </c>
      <c r="BB25">
        <f>SUM(AD$13:AD25)*AP25/1000</f>
        <v>0</v>
      </c>
      <c r="BC25">
        <f>SUM(AE$13:AE25)*AQ25/1000</f>
        <v>0</v>
      </c>
      <c r="BD25">
        <f>SUM(AF$13:AF25)*AR25/1000</f>
        <v>0</v>
      </c>
      <c r="BE25">
        <f>SUM(AG$13:AG25)*AS25/1000</f>
        <v>0</v>
      </c>
      <c r="BF25">
        <f>SUM(AH$13:AH25)*AT25/1000</f>
        <v>0</v>
      </c>
      <c r="BG25">
        <f>SUM(AI$13:AI25)*AU25/1000</f>
        <v>0</v>
      </c>
      <c r="BH25">
        <f>SUM(AJ$13:AJ25)*AV25/1000</f>
        <v>0</v>
      </c>
      <c r="BI25">
        <f>SUM(AK$13:AK25)*AW25/1000</f>
        <v>0</v>
      </c>
      <c r="BJ25">
        <f t="shared" si="9"/>
        <v>0.26869999999999999</v>
      </c>
    </row>
    <row r="26" spans="2:62">
      <c r="B26" s="273">
        <f t="shared" si="7"/>
        <v>2031</v>
      </c>
      <c r="C26" s="10">
        <f t="shared" si="2"/>
        <v>217.85</v>
      </c>
      <c r="D26" s="60" t="str">
        <f t="shared" si="3"/>
        <v/>
      </c>
      <c r="E26" s="10">
        <f>SUMIF('Table 5'!$J$13:$J$271,B26,'Table 5'!$C$13:$C$271)/SUMIF('Table 5'!$J$13:$J$271,B26,'Table 5'!$F$13:$F$271)</f>
        <v>-16.795866169456481</v>
      </c>
      <c r="F26" s="50"/>
      <c r="G26" s="10">
        <f>IFERROR(SUMIF('Table 5'!$J$13:$J$271,B26,'Table 5'!$E$13:$E$271)/SUMIF('Table 5'!$J$13:$J$271,B26,'Table 5'!$F$13:$F$271),0)</f>
        <v>63.322938414582161</v>
      </c>
      <c r="H26" s="49"/>
      <c r="I26"/>
      <c r="M26" s="196"/>
      <c r="O26">
        <f t="shared" si="4"/>
        <v>2031</v>
      </c>
      <c r="P26">
        <v>0</v>
      </c>
      <c r="Q26">
        <v>0</v>
      </c>
      <c r="R26">
        <v>0</v>
      </c>
      <c r="S26">
        <v>0</v>
      </c>
      <c r="T26">
        <v>0</v>
      </c>
      <c r="U26">
        <v>0</v>
      </c>
      <c r="V26">
        <v>0</v>
      </c>
      <c r="W26">
        <v>0</v>
      </c>
      <c r="X26">
        <v>0</v>
      </c>
      <c r="Y26">
        <v>0</v>
      </c>
      <c r="AB26">
        <f t="shared" si="8"/>
        <v>0</v>
      </c>
      <c r="AC26">
        <f t="shared" si="5"/>
        <v>0</v>
      </c>
      <c r="AD26">
        <f t="shared" si="5"/>
        <v>0</v>
      </c>
      <c r="AE26">
        <f t="shared" si="5"/>
        <v>0</v>
      </c>
      <c r="AF26">
        <f t="shared" si="5"/>
        <v>0</v>
      </c>
      <c r="AG26">
        <f t="shared" si="5"/>
        <v>0</v>
      </c>
      <c r="AH26">
        <f t="shared" si="5"/>
        <v>0</v>
      </c>
      <c r="AI26">
        <f t="shared" si="5"/>
        <v>0</v>
      </c>
      <c r="AJ26">
        <f t="shared" si="5"/>
        <v>0</v>
      </c>
      <c r="AK26">
        <f t="shared" si="5"/>
        <v>0</v>
      </c>
      <c r="AN26">
        <f>VLOOKUP($O26,'Table 3 WY Wind 2021'!$B$10:$J$36,9,FALSE)</f>
        <v>217.85</v>
      </c>
      <c r="AO26">
        <f>VLOOKUP($O26,'Table 3 DJ Wind 2031'!$B$10:$J$36,9,FALSE)</f>
        <v>227.93</v>
      </c>
      <c r="AP26">
        <f>VLOOKUP($O26,'Table 3 ID Wind 2036'!$B$10:$J$36,9,FALSE)</f>
        <v>231.81</v>
      </c>
      <c r="AQ26">
        <f>VLOOKUP($O26,'Table 3 30 MW Geoth 2029'!$B$10:$J$36,9,FALSE)</f>
        <v>856.05</v>
      </c>
      <c r="AR26">
        <f>VLOOKUP($O26,'Table 3 200 MW (UT N) 2029)'!$B$11:$H$41,7,FALSE)</f>
        <v>145.94</v>
      </c>
      <c r="AS26">
        <f>VLOOKUP($O26,'Table 3 436MW (West M) 2030'!$B$11:$I$41,7,FALSE)</f>
        <v>217.05</v>
      </c>
      <c r="AT26">
        <f>VLOOKUP($O26,'Table 3 477 MW (Wyo) 2033'!$B$11:$I$41,7,FALSE)</f>
        <v>222.25</v>
      </c>
      <c r="AU26">
        <f>VLOOKUP($O26,'Table 3 200 MW (Wyo) 2033'!$B$11:$I$41,7,FALSE)</f>
        <v>191.69</v>
      </c>
      <c r="AV26">
        <f>VLOOKUP($O26,'Table 3 Yakima Solar 2028'!$B$10:$K$36,9,FALSE)</f>
        <v>207.55</v>
      </c>
      <c r="AW26">
        <f>VLOOKUP($O26,'Table 3 UT Solar 2031'!$B$10:$K$36,9,FALSE)</f>
        <v>215.13</v>
      </c>
      <c r="AZ26">
        <f>SUM(AB$13:AB26)*AN26/1000</f>
        <v>2.1785000000000001</v>
      </c>
      <c r="BA26">
        <f>SUM(AC$13:AC26)*AO26/1000</f>
        <v>0</v>
      </c>
      <c r="BB26">
        <f>SUM(AD$13:AD26)*AP26/1000</f>
        <v>0</v>
      </c>
      <c r="BC26">
        <f>SUM(AE$13:AE26)*AQ26/1000</f>
        <v>0</v>
      </c>
      <c r="BD26">
        <f>SUM(AF$13:AF26)*AR26/1000</f>
        <v>0</v>
      </c>
      <c r="BE26">
        <f>SUM(AG$13:AG26)*AS26/1000</f>
        <v>0</v>
      </c>
      <c r="BF26">
        <f>SUM(AH$13:AH26)*AT26/1000</f>
        <v>0</v>
      </c>
      <c r="BG26">
        <f>SUM(AI$13:AI26)*AU26/1000</f>
        <v>0</v>
      </c>
      <c r="BH26">
        <f>SUM(AJ$13:AJ26)*AV26/1000</f>
        <v>0</v>
      </c>
      <c r="BI26">
        <f>SUM(AK$13:AK26)*AW26/1000</f>
        <v>0</v>
      </c>
      <c r="BJ26">
        <f t="shared" si="9"/>
        <v>2.1785000000000001</v>
      </c>
    </row>
    <row r="27" spans="2:62">
      <c r="B27" s="273">
        <f t="shared" si="7"/>
        <v>2032</v>
      </c>
      <c r="C27" s="10">
        <f t="shared" si="2"/>
        <v>223.1</v>
      </c>
      <c r="D27" s="60" t="str">
        <f t="shared" si="3"/>
        <v/>
      </c>
      <c r="E27" s="10">
        <f>SUMIF('Table 5'!$J$13:$J$271,B27,'Table 5'!$C$13:$C$271)/SUMIF('Table 5'!$J$13:$J$271,B27,'Table 5'!$F$13:$F$271)</f>
        <v>-19.501405167192104</v>
      </c>
      <c r="F27" s="50"/>
      <c r="G27" s="10">
        <f>IFERROR(SUMIF('Table 5'!$J$13:$J$271,B27,'Table 5'!$E$13:$E$271)/SUMIF('Table 5'!$J$13:$J$271,B27,'Table 5'!$F$13:$F$271),0)</f>
        <v>62.30716936881646</v>
      </c>
      <c r="H27" s="49"/>
      <c r="I27"/>
      <c r="M27" s="196"/>
      <c r="O27">
        <f t="shared" si="4"/>
        <v>2032</v>
      </c>
      <c r="P27">
        <v>0</v>
      </c>
      <c r="Q27">
        <v>0</v>
      </c>
      <c r="R27">
        <v>0</v>
      </c>
      <c r="S27">
        <v>0</v>
      </c>
      <c r="T27">
        <v>0</v>
      </c>
      <c r="U27">
        <v>0</v>
      </c>
      <c r="V27">
        <v>0</v>
      </c>
      <c r="W27">
        <v>0</v>
      </c>
      <c r="X27">
        <v>0</v>
      </c>
      <c r="Y27">
        <v>0</v>
      </c>
      <c r="AB27">
        <f t="shared" si="8"/>
        <v>0</v>
      </c>
      <c r="AC27">
        <f t="shared" si="5"/>
        <v>0</v>
      </c>
      <c r="AD27">
        <f t="shared" si="5"/>
        <v>0</v>
      </c>
      <c r="AE27">
        <f t="shared" si="5"/>
        <v>0</v>
      </c>
      <c r="AF27">
        <f t="shared" si="5"/>
        <v>0</v>
      </c>
      <c r="AG27">
        <f t="shared" si="5"/>
        <v>0</v>
      </c>
      <c r="AH27">
        <f t="shared" si="5"/>
        <v>0</v>
      </c>
      <c r="AI27">
        <f t="shared" si="5"/>
        <v>0</v>
      </c>
      <c r="AJ27">
        <f t="shared" si="5"/>
        <v>0</v>
      </c>
      <c r="AK27">
        <f t="shared" si="5"/>
        <v>0</v>
      </c>
      <c r="AN27">
        <f>VLOOKUP($O27,'Table 3 WY Wind 2021'!$B$10:$J$36,9,FALSE)</f>
        <v>223.1</v>
      </c>
      <c r="AO27">
        <f>VLOOKUP($O27,'Table 3 DJ Wind 2031'!$B$10:$J$36,9,FALSE)</f>
        <v>233.41</v>
      </c>
      <c r="AP27">
        <f>VLOOKUP($O27,'Table 3 ID Wind 2036'!$B$10:$J$36,9,FALSE)</f>
        <v>237.39</v>
      </c>
      <c r="AQ27">
        <f>VLOOKUP($O27,'Table 3 30 MW Geoth 2029'!$B$10:$J$36,9,FALSE)</f>
        <v>876.69</v>
      </c>
      <c r="AR27">
        <f>VLOOKUP($O27,'Table 3 200 MW (UT N) 2029)'!$B$11:$H$41,7,FALSE)</f>
        <v>149.43</v>
      </c>
      <c r="AS27">
        <f>VLOOKUP($O27,'Table 3 436MW (West M) 2030'!$B$11:$I$41,7,FALSE)</f>
        <v>222.28</v>
      </c>
      <c r="AT27">
        <f>VLOOKUP($O27,'Table 3 477 MW (Wyo) 2033'!$B$11:$I$41,7,FALSE)</f>
        <v>227.56</v>
      </c>
      <c r="AU27">
        <f>VLOOKUP($O27,'Table 3 200 MW (Wyo) 2033'!$B$11:$I$41,7,FALSE)</f>
        <v>196.29</v>
      </c>
      <c r="AV27">
        <f>VLOOKUP($O27,'Table 3 Yakima Solar 2028'!$B$10:$K$36,9,FALSE)</f>
        <v>212.54</v>
      </c>
      <c r="AW27">
        <f>VLOOKUP($O27,'Table 3 UT Solar 2031'!$B$10:$K$36,9,FALSE)</f>
        <v>220.31</v>
      </c>
      <c r="AZ27">
        <f>SUM(AB$13:AB27)*AN27/1000</f>
        <v>2.2309999999999999</v>
      </c>
      <c r="BA27">
        <f>SUM(AC$13:AC27)*AO27/1000</f>
        <v>0</v>
      </c>
      <c r="BB27">
        <f>SUM(AD$13:AD27)*AP27/1000</f>
        <v>0</v>
      </c>
      <c r="BC27">
        <f>SUM(AE$13:AE27)*AQ27/1000</f>
        <v>0</v>
      </c>
      <c r="BD27">
        <f>SUM(AF$13:AF27)*AR27/1000</f>
        <v>0</v>
      </c>
      <c r="BE27">
        <f>SUM(AG$13:AG27)*AS27/1000</f>
        <v>0</v>
      </c>
      <c r="BF27">
        <f>SUM(AH$13:AH27)*AT27/1000</f>
        <v>0</v>
      </c>
      <c r="BG27">
        <f>SUM(AI$13:AI27)*AU27/1000</f>
        <v>0</v>
      </c>
      <c r="BH27">
        <f>SUM(AJ$13:AJ27)*AV27/1000</f>
        <v>0</v>
      </c>
      <c r="BI27">
        <f>SUM(AK$13:AK27)*AW27/1000</f>
        <v>0</v>
      </c>
      <c r="BJ27">
        <f t="shared" si="9"/>
        <v>2.2309999999999999</v>
      </c>
    </row>
    <row r="28" spans="2:62">
      <c r="B28" s="273">
        <f t="shared" si="7"/>
        <v>2033</v>
      </c>
      <c r="C28" s="10">
        <f t="shared" si="2"/>
        <v>228.47999999999996</v>
      </c>
      <c r="D28" s="60" t="str">
        <f t="shared" si="3"/>
        <v/>
      </c>
      <c r="E28" s="10">
        <f>SUMIF('Table 5'!$J$13:$J$271,B28,'Table 5'!$C$13:$C$271)/SUMIF('Table 5'!$J$13:$J$271,B28,'Table 5'!$F$13:$F$271)</f>
        <v>-13.748545362517291</v>
      </c>
      <c r="F28" s="50"/>
      <c r="G28" s="10">
        <f>IFERROR(SUMIF('Table 5'!$J$13:$J$271,B28,'Table 5'!$E$13:$E$271)/SUMIF('Table 5'!$J$13:$J$271,B28,'Table 5'!$F$13:$F$271),0)</f>
        <v>70.279659693076724</v>
      </c>
      <c r="H28" s="49"/>
      <c r="I28"/>
      <c r="M28" s="196"/>
      <c r="O28">
        <f t="shared" si="4"/>
        <v>2033</v>
      </c>
      <c r="P28">
        <v>0</v>
      </c>
      <c r="Q28">
        <v>0</v>
      </c>
      <c r="R28">
        <v>0</v>
      </c>
      <c r="S28">
        <v>0</v>
      </c>
      <c r="T28">
        <v>0</v>
      </c>
      <c r="U28">
        <v>0</v>
      </c>
      <c r="V28">
        <v>0</v>
      </c>
      <c r="W28">
        <v>0</v>
      </c>
      <c r="X28">
        <v>0</v>
      </c>
      <c r="Y28">
        <v>0</v>
      </c>
      <c r="AB28">
        <f t="shared" si="8"/>
        <v>0</v>
      </c>
      <c r="AC28">
        <f t="shared" si="5"/>
        <v>0</v>
      </c>
      <c r="AD28">
        <f t="shared" si="5"/>
        <v>0</v>
      </c>
      <c r="AE28">
        <f t="shared" si="5"/>
        <v>0</v>
      </c>
      <c r="AF28">
        <f t="shared" si="5"/>
        <v>0</v>
      </c>
      <c r="AG28">
        <f t="shared" si="5"/>
        <v>0</v>
      </c>
      <c r="AH28">
        <f t="shared" si="5"/>
        <v>0</v>
      </c>
      <c r="AI28">
        <f t="shared" si="5"/>
        <v>0</v>
      </c>
      <c r="AJ28">
        <f t="shared" si="5"/>
        <v>0</v>
      </c>
      <c r="AK28">
        <f t="shared" si="5"/>
        <v>0</v>
      </c>
      <c r="AN28">
        <f>VLOOKUP($O28,'Table 3 WY Wind 2021'!$B$10:$J$36,9,FALSE)</f>
        <v>228.48</v>
      </c>
      <c r="AO28">
        <f>VLOOKUP($O28,'Table 3 DJ Wind 2031'!$B$10:$J$36,9,FALSE)</f>
        <v>239.05</v>
      </c>
      <c r="AP28">
        <f>VLOOKUP($O28,'Table 3 ID Wind 2036'!$B$10:$J$36,9,FALSE)</f>
        <v>243.13</v>
      </c>
      <c r="AQ28">
        <f>VLOOKUP($O28,'Table 3 30 MW Geoth 2029'!$B$10:$J$36,9,FALSE)</f>
        <v>897.87</v>
      </c>
      <c r="AR28">
        <f>VLOOKUP($O28,'Table 3 200 MW (UT N) 2029)'!$B$11:$H$41,7,FALSE)</f>
        <v>153.04</v>
      </c>
      <c r="AS28">
        <f>VLOOKUP($O28,'Table 3 436MW (West M) 2030'!$B$11:$I$41,7,FALSE)</f>
        <v>227.66</v>
      </c>
      <c r="AT28">
        <f>VLOOKUP($O28,'Table 3 477 MW (Wyo) 2033'!$B$11:$I$41,7,FALSE)</f>
        <v>233.09</v>
      </c>
      <c r="AU28">
        <f>VLOOKUP($O28,'Table 3 200 MW (Wyo) 2033'!$B$11:$I$41,7,FALSE)</f>
        <v>201.04</v>
      </c>
      <c r="AV28">
        <f>VLOOKUP($O28,'Table 3 Yakima Solar 2028'!$B$10:$K$36,9,FALSE)</f>
        <v>217.69</v>
      </c>
      <c r="AW28">
        <f>VLOOKUP($O28,'Table 3 UT Solar 2031'!$B$10:$K$36,9,FALSE)</f>
        <v>225.65</v>
      </c>
      <c r="AZ28">
        <f>SUM(AB$13:AB28)*AN28/1000</f>
        <v>2.2847999999999997</v>
      </c>
      <c r="BA28">
        <f>SUM(AC$13:AC28)*AO28/1000</f>
        <v>0</v>
      </c>
      <c r="BB28">
        <f>SUM(AD$13:AD28)*AP28/1000</f>
        <v>0</v>
      </c>
      <c r="BC28">
        <f>SUM(AE$13:AE28)*AQ28/1000</f>
        <v>0</v>
      </c>
      <c r="BD28">
        <f>SUM(AF$13:AF28)*AR28/1000</f>
        <v>0</v>
      </c>
      <c r="BE28">
        <f>SUM(AG$13:AG28)*AS28/1000</f>
        <v>0</v>
      </c>
      <c r="BF28">
        <f>SUM(AH$13:AH28)*AT28/1000</f>
        <v>0</v>
      </c>
      <c r="BG28">
        <f>SUM(AI$13:AI28)*AU28/1000</f>
        <v>0</v>
      </c>
      <c r="BH28">
        <f>SUM(AJ$13:AJ28)*AV28/1000</f>
        <v>0</v>
      </c>
      <c r="BI28">
        <f>SUM(AK$13:AK28)*AW28/1000</f>
        <v>0</v>
      </c>
      <c r="BJ28">
        <f t="shared" si="9"/>
        <v>2.2847999999999997</v>
      </c>
    </row>
    <row r="29" spans="2:62">
      <c r="B29" s="273">
        <f t="shared" si="7"/>
        <v>2034</v>
      </c>
      <c r="C29" s="10">
        <f t="shared" si="2"/>
        <v>234</v>
      </c>
      <c r="D29" s="60" t="str">
        <f t="shared" si="3"/>
        <v/>
      </c>
      <c r="E29" s="10">
        <f>SUMIF('Table 5'!$J$13:$J$271,B29,'Table 5'!$C$13:$C$271)/SUMIF('Table 5'!$J$13:$J$271,B29,'Table 5'!$F$13:$F$271)</f>
        <v>-14.972203781508641</v>
      </c>
      <c r="F29" s="50"/>
      <c r="G29" s="10">
        <f>IFERROR(SUMIF('Table 5'!$J$13:$J$271,B29,'Table 5'!$E$13:$E$271)/SUMIF('Table 5'!$J$13:$J$271,B29,'Table 5'!$F$13:$F$271),0)</f>
        <v>71.086094463453719</v>
      </c>
      <c r="H29" s="49"/>
      <c r="I29"/>
      <c r="M29" s="196"/>
      <c r="O29">
        <f t="shared" si="4"/>
        <v>2034</v>
      </c>
      <c r="P29">
        <v>0</v>
      </c>
      <c r="Q29">
        <v>0</v>
      </c>
      <c r="R29">
        <v>0</v>
      </c>
      <c r="S29">
        <v>0</v>
      </c>
      <c r="T29">
        <v>0</v>
      </c>
      <c r="U29">
        <v>0</v>
      </c>
      <c r="V29">
        <v>0</v>
      </c>
      <c r="W29">
        <v>0</v>
      </c>
      <c r="X29">
        <v>0</v>
      </c>
      <c r="Y29">
        <v>0</v>
      </c>
      <c r="AB29">
        <f t="shared" si="8"/>
        <v>0</v>
      </c>
      <c r="AC29">
        <f t="shared" si="5"/>
        <v>0</v>
      </c>
      <c r="AD29">
        <f t="shared" si="5"/>
        <v>0</v>
      </c>
      <c r="AE29">
        <f t="shared" si="5"/>
        <v>0</v>
      </c>
      <c r="AF29">
        <f t="shared" si="5"/>
        <v>0</v>
      </c>
      <c r="AG29">
        <f t="shared" si="5"/>
        <v>0</v>
      </c>
      <c r="AH29">
        <f t="shared" si="5"/>
        <v>0</v>
      </c>
      <c r="AI29">
        <f t="shared" si="5"/>
        <v>0</v>
      </c>
      <c r="AJ29">
        <f t="shared" si="5"/>
        <v>0</v>
      </c>
      <c r="AK29">
        <f t="shared" si="5"/>
        <v>0</v>
      </c>
      <c r="AN29">
        <f>VLOOKUP($O29,'Table 3 WY Wind 2021'!$B$10:$J$36,9,FALSE)</f>
        <v>234</v>
      </c>
      <c r="AO29">
        <f>VLOOKUP($O29,'Table 3 DJ Wind 2031'!$B$10:$J$36,9,FALSE)</f>
        <v>244.83</v>
      </c>
      <c r="AP29">
        <f>VLOOKUP($O29,'Table 3 ID Wind 2036'!$B$10:$J$36,9,FALSE)</f>
        <v>249.02</v>
      </c>
      <c r="AQ29">
        <f>VLOOKUP($O29,'Table 3 30 MW Geoth 2029'!$B$10:$J$36,9,FALSE)</f>
        <v>919.61</v>
      </c>
      <c r="AR29">
        <f>VLOOKUP($O29,'Table 3 200 MW (UT N) 2029)'!$B$11:$H$41,7,FALSE)</f>
        <v>156.75</v>
      </c>
      <c r="AS29">
        <f>VLOOKUP($O29,'Table 3 436MW (West M) 2030'!$B$11:$I$41,7,FALSE)</f>
        <v>233.17</v>
      </c>
      <c r="AT29">
        <f>VLOOKUP($O29,'Table 3 477 MW (Wyo) 2033'!$B$11:$I$41,7,FALSE)</f>
        <v>238.74</v>
      </c>
      <c r="AU29">
        <f>VLOOKUP($O29,'Table 3 200 MW (Wyo) 2033'!$B$11:$I$41,7,FALSE)</f>
        <v>205.91</v>
      </c>
      <c r="AV29">
        <f>VLOOKUP($O29,'Table 3 Yakima Solar 2028'!$B$10:$K$36,9,FALSE)</f>
        <v>222.95</v>
      </c>
      <c r="AW29">
        <f>VLOOKUP($O29,'Table 3 UT Solar 2031'!$B$10:$K$36,9,FALSE)</f>
        <v>231.1</v>
      </c>
      <c r="AZ29">
        <f>SUM(AB$13:AB29)*AN29/1000</f>
        <v>2.34</v>
      </c>
      <c r="BA29">
        <f>SUM(AC$13:AC29)*AO29/1000</f>
        <v>0</v>
      </c>
      <c r="BB29">
        <f>SUM(AD$13:AD29)*AP29/1000</f>
        <v>0</v>
      </c>
      <c r="BC29">
        <f>SUM(AE$13:AE29)*AQ29/1000</f>
        <v>0</v>
      </c>
      <c r="BD29">
        <f>SUM(AF$13:AF29)*AR29/1000</f>
        <v>0</v>
      </c>
      <c r="BE29">
        <f>SUM(AG$13:AG29)*AS29/1000</f>
        <v>0</v>
      </c>
      <c r="BF29">
        <f>SUM(AH$13:AH29)*AT29/1000</f>
        <v>0</v>
      </c>
      <c r="BG29">
        <f>SUM(AI$13:AI29)*AU29/1000</f>
        <v>0</v>
      </c>
      <c r="BH29">
        <f>SUM(AJ$13:AJ29)*AV29/1000</f>
        <v>0</v>
      </c>
      <c r="BI29">
        <f>SUM(AK$13:AK29)*AW29/1000</f>
        <v>0</v>
      </c>
      <c r="BJ29">
        <f t="shared" si="9"/>
        <v>2.34</v>
      </c>
    </row>
    <row r="30" spans="2:62">
      <c r="B30" s="273">
        <f t="shared" si="7"/>
        <v>2035</v>
      </c>
      <c r="C30" s="10">
        <f t="shared" si="2"/>
        <v>239.65</v>
      </c>
      <c r="D30" s="60" t="str">
        <f t="shared" si="3"/>
        <v/>
      </c>
      <c r="E30" s="10">
        <f>SUMIF('Table 5'!$J$13:$J$271,B30,'Table 5'!$C$13:$C$271)/SUMIF('Table 5'!$J$13:$J$271,B30,'Table 5'!$F$13:$F$271)</f>
        <v>-15.192564220742542</v>
      </c>
      <c r="F30" s="50"/>
      <c r="G30" s="10">
        <f>IFERROR(SUMIF('Table 5'!$J$13:$J$271,B30,'Table 5'!$E$13:$E$271)/SUMIF('Table 5'!$J$13:$J$271,B30,'Table 5'!$F$13:$F$271),0)</f>
        <v>72.943637379279849</v>
      </c>
      <c r="H30" s="49"/>
      <c r="I30"/>
      <c r="M30" s="196"/>
      <c r="O30">
        <f t="shared" si="4"/>
        <v>2035</v>
      </c>
      <c r="P30">
        <v>0</v>
      </c>
      <c r="Q30">
        <v>0</v>
      </c>
      <c r="R30">
        <v>0</v>
      </c>
      <c r="S30">
        <v>0</v>
      </c>
      <c r="T30">
        <v>0</v>
      </c>
      <c r="U30">
        <v>0</v>
      </c>
      <c r="V30">
        <v>0</v>
      </c>
      <c r="W30">
        <v>0</v>
      </c>
      <c r="X30">
        <v>0</v>
      </c>
      <c r="Y30">
        <v>0</v>
      </c>
      <c r="AB30">
        <f t="shared" si="8"/>
        <v>0</v>
      </c>
      <c r="AC30">
        <f t="shared" si="5"/>
        <v>0</v>
      </c>
      <c r="AD30">
        <f t="shared" si="5"/>
        <v>0</v>
      </c>
      <c r="AE30">
        <f t="shared" si="5"/>
        <v>0</v>
      </c>
      <c r="AF30">
        <f t="shared" si="5"/>
        <v>0</v>
      </c>
      <c r="AG30">
        <f t="shared" si="5"/>
        <v>0</v>
      </c>
      <c r="AH30">
        <f t="shared" si="5"/>
        <v>0</v>
      </c>
      <c r="AI30">
        <f t="shared" si="5"/>
        <v>0</v>
      </c>
      <c r="AJ30">
        <f t="shared" si="5"/>
        <v>0</v>
      </c>
      <c r="AK30">
        <f t="shared" si="5"/>
        <v>0</v>
      </c>
      <c r="AN30">
        <f>VLOOKUP($O30,'Table 3 WY Wind 2021'!$B$10:$J$36,9,FALSE)</f>
        <v>239.65</v>
      </c>
      <c r="AO30">
        <f>VLOOKUP($O30,'Table 3 DJ Wind 2031'!$B$10:$J$36,9,FALSE)</f>
        <v>250.74</v>
      </c>
      <c r="AP30">
        <f>VLOOKUP($O30,'Table 3 ID Wind 2036'!$B$10:$J$36,9,FALSE)</f>
        <v>255.04</v>
      </c>
      <c r="AQ30">
        <f>VLOOKUP($O30,'Table 3 30 MW Geoth 2029'!$B$10:$J$36,9,FALSE)</f>
        <v>941.83</v>
      </c>
      <c r="AR30">
        <f>VLOOKUP($O30,'Table 3 200 MW (UT N) 2029)'!$B$11:$H$41,7,FALSE)</f>
        <v>160.53</v>
      </c>
      <c r="AS30">
        <f>VLOOKUP($O30,'Table 3 436MW (West M) 2030'!$B$11:$I$41,7,FALSE)</f>
        <v>238.79</v>
      </c>
      <c r="AT30">
        <f>VLOOKUP($O30,'Table 3 477 MW (Wyo) 2033'!$B$11:$I$41,7,FALSE)</f>
        <v>244.5</v>
      </c>
      <c r="AU30">
        <f>VLOOKUP($O30,'Table 3 200 MW (Wyo) 2033'!$B$11:$I$41,7,FALSE)</f>
        <v>210.88</v>
      </c>
      <c r="AV30">
        <f>VLOOKUP($O30,'Table 3 Yakima Solar 2028'!$B$10:$K$36,9,FALSE)</f>
        <v>228.33</v>
      </c>
      <c r="AW30">
        <f>VLOOKUP($O30,'Table 3 UT Solar 2031'!$B$10:$K$36,9,FALSE)</f>
        <v>236.69</v>
      </c>
      <c r="AZ30">
        <f>SUM(AB$13:AB30)*AN30/1000</f>
        <v>2.3965000000000001</v>
      </c>
      <c r="BA30">
        <f>SUM(AC$13:AC30)*AO30/1000</f>
        <v>0</v>
      </c>
      <c r="BB30">
        <f>SUM(AD$13:AD30)*AP30/1000</f>
        <v>0</v>
      </c>
      <c r="BC30">
        <f>SUM(AE$13:AE30)*AQ30/1000</f>
        <v>0</v>
      </c>
      <c r="BD30">
        <f>SUM(AF$13:AF30)*AR30/1000</f>
        <v>0</v>
      </c>
      <c r="BE30">
        <f>SUM(AG$13:AG30)*AS30/1000</f>
        <v>0</v>
      </c>
      <c r="BF30">
        <f>SUM(AH$13:AH30)*AT30/1000</f>
        <v>0</v>
      </c>
      <c r="BG30">
        <f>SUM(AI$13:AI30)*AU30/1000</f>
        <v>0</v>
      </c>
      <c r="BH30">
        <f>SUM(AJ$13:AJ30)*AV30/1000</f>
        <v>0</v>
      </c>
      <c r="BI30">
        <f>SUM(AK$13:AK30)*AW30/1000</f>
        <v>0</v>
      </c>
      <c r="BJ30">
        <f t="shared" si="9"/>
        <v>2.3965000000000001</v>
      </c>
    </row>
    <row r="31" spans="2:62">
      <c r="B31" s="273">
        <f t="shared" si="7"/>
        <v>2036</v>
      </c>
      <c r="C31" s="10">
        <f t="shared" si="2"/>
        <v>245.46999999999997</v>
      </c>
      <c r="D31" s="60" t="str">
        <f t="shared" si="3"/>
        <v/>
      </c>
      <c r="E31" s="10">
        <f>SUMIF('Table 5'!$J$13:$J$271,B31,'Table 5'!$C$13:$C$271)/SUMIF('Table 5'!$J$13:$J$271,B31,'Table 5'!$F$13:$F$271)</f>
        <v>-16.823793037967313</v>
      </c>
      <c r="F31" s="50"/>
      <c r="G31" s="10">
        <f>IFERROR(SUMIF('Table 5'!$J$13:$J$271,B31,'Table 5'!$E$13:$E$271)/SUMIF('Table 5'!$J$13:$J$271,B31,'Table 5'!$F$13:$F$271),0)</f>
        <v>73.187640361199087</v>
      </c>
      <c r="H31" s="49"/>
      <c r="I31"/>
      <c r="M31" s="196"/>
      <c r="O31">
        <f t="shared" si="4"/>
        <v>2036</v>
      </c>
      <c r="P31">
        <v>0</v>
      </c>
      <c r="Q31">
        <v>0</v>
      </c>
      <c r="R31">
        <v>0</v>
      </c>
      <c r="S31">
        <v>0</v>
      </c>
      <c r="T31">
        <v>0</v>
      </c>
      <c r="U31">
        <v>0</v>
      </c>
      <c r="V31">
        <v>0</v>
      </c>
      <c r="W31">
        <v>0</v>
      </c>
      <c r="X31">
        <v>0</v>
      </c>
      <c r="Y31">
        <v>0</v>
      </c>
      <c r="AB31">
        <f t="shared" si="8"/>
        <v>0</v>
      </c>
      <c r="AC31">
        <f t="shared" si="5"/>
        <v>0</v>
      </c>
      <c r="AD31">
        <f t="shared" si="5"/>
        <v>0</v>
      </c>
      <c r="AE31">
        <f t="shared" si="5"/>
        <v>0</v>
      </c>
      <c r="AF31">
        <f t="shared" si="5"/>
        <v>0</v>
      </c>
      <c r="AG31">
        <f t="shared" si="5"/>
        <v>0</v>
      </c>
      <c r="AH31">
        <f t="shared" si="5"/>
        <v>0</v>
      </c>
      <c r="AI31">
        <f t="shared" si="5"/>
        <v>0</v>
      </c>
      <c r="AJ31">
        <f t="shared" si="5"/>
        <v>0</v>
      </c>
      <c r="AK31">
        <f t="shared" si="5"/>
        <v>0</v>
      </c>
      <c r="AN31">
        <f>VLOOKUP($O31,'Table 3 WY Wind 2021'!$B$10:$J$36,9,FALSE)</f>
        <v>245.47</v>
      </c>
      <c r="AO31">
        <f>VLOOKUP($O31,'Table 3 DJ Wind 2031'!$B$10:$J$36,9,FALSE)</f>
        <v>256.82</v>
      </c>
      <c r="AP31">
        <f>VLOOKUP($O31,'Table 3 ID Wind 2036'!$B$10:$J$36,9,FALSE)</f>
        <v>261.24</v>
      </c>
      <c r="AQ31">
        <f>VLOOKUP($O31,'Table 3 30 MW Geoth 2029'!$B$10:$J$36,9,FALSE)</f>
        <v>964.76</v>
      </c>
      <c r="AR31">
        <f>VLOOKUP($O31,'Table 3 200 MW (UT N) 2029)'!$B$11:$H$41,7,FALSE)</f>
        <v>164.43</v>
      </c>
      <c r="AS31">
        <f>VLOOKUP($O31,'Table 3 436MW (West M) 2030'!$B$11:$I$41,7,FALSE)</f>
        <v>244.62</v>
      </c>
      <c r="AT31">
        <f>VLOOKUP($O31,'Table 3 477 MW (Wyo) 2033'!$B$11:$I$41,7,FALSE)</f>
        <v>250.43</v>
      </c>
      <c r="AU31">
        <f>VLOOKUP($O31,'Table 3 200 MW (Wyo) 2033'!$B$11:$I$41,7,FALSE)</f>
        <v>216.01</v>
      </c>
      <c r="AV31">
        <f>VLOOKUP($O31,'Table 3 Yakima Solar 2028'!$B$10:$K$36,9,FALSE)</f>
        <v>233.88</v>
      </c>
      <c r="AW31">
        <f>VLOOKUP($O31,'Table 3 UT Solar 2031'!$B$10:$K$36,9,FALSE)</f>
        <v>242.45</v>
      </c>
      <c r="AZ31">
        <f>SUM(AB$13:AB31)*AN31/1000</f>
        <v>2.4546999999999999</v>
      </c>
      <c r="BA31">
        <f>SUM(AC$13:AC31)*AO31/1000</f>
        <v>0</v>
      </c>
      <c r="BB31">
        <f>SUM(AD$13:AD31)*AP31/1000</f>
        <v>0</v>
      </c>
      <c r="BC31">
        <f>SUM(AE$13:AE31)*AQ31/1000</f>
        <v>0</v>
      </c>
      <c r="BD31">
        <f>SUM(AF$13:AF31)*AR31/1000</f>
        <v>0</v>
      </c>
      <c r="BE31">
        <f>SUM(AG$13:AG31)*AS31/1000</f>
        <v>0</v>
      </c>
      <c r="BF31">
        <f>SUM(AH$13:AH31)*AT31/1000</f>
        <v>0</v>
      </c>
      <c r="BG31">
        <f>SUM(AI$13:AI31)*AU31/1000</f>
        <v>0</v>
      </c>
      <c r="BH31">
        <f>SUM(AJ$13:AJ31)*AV31/1000</f>
        <v>0</v>
      </c>
      <c r="BI31">
        <f>SUM(AK$13:AK31)*AW31/1000</f>
        <v>0</v>
      </c>
      <c r="BJ31">
        <f t="shared" si="9"/>
        <v>2.4546999999999999</v>
      </c>
    </row>
    <row r="32" spans="2:62">
      <c r="B32" s="273">
        <f t="shared" si="7"/>
        <v>2037</v>
      </c>
      <c r="C32" s="10">
        <f t="shared" si="2"/>
        <v>251.41</v>
      </c>
      <c r="D32" s="60" t="str">
        <f t="shared" si="3"/>
        <v/>
      </c>
      <c r="E32" s="10">
        <f>SUMIF('Table 5'!$J$13:$J$271,B32,'Table 5'!$C$13:$C$271)/SUMIF('Table 5'!$J$13:$J$271,B32,'Table 5'!$F$13:$F$271)</f>
        <v>-21.279851648078267</v>
      </c>
      <c r="F32" s="50"/>
      <c r="G32" s="10">
        <f>IFERROR(SUMIF('Table 5'!$J$13:$J$271,B32,'Table 5'!$E$13:$E$271)/SUMIF('Table 5'!$J$13:$J$271,B32,'Table 5'!$F$13:$F$271),0)</f>
        <v>71.181331094511393</v>
      </c>
      <c r="H32" s="49"/>
      <c r="I32"/>
      <c r="M32" s="196"/>
      <c r="O32">
        <f t="shared" si="4"/>
        <v>2037</v>
      </c>
      <c r="P32">
        <v>0</v>
      </c>
      <c r="Q32">
        <v>0</v>
      </c>
      <c r="R32">
        <v>0</v>
      </c>
      <c r="S32">
        <v>0</v>
      </c>
      <c r="T32">
        <v>0</v>
      </c>
      <c r="U32">
        <v>0</v>
      </c>
      <c r="V32">
        <v>0</v>
      </c>
      <c r="W32">
        <v>0</v>
      </c>
      <c r="X32">
        <v>0</v>
      </c>
      <c r="Y32">
        <v>0</v>
      </c>
      <c r="AB32">
        <f t="shared" si="8"/>
        <v>0</v>
      </c>
      <c r="AC32">
        <f t="shared" si="5"/>
        <v>0</v>
      </c>
      <c r="AD32">
        <f t="shared" si="5"/>
        <v>0</v>
      </c>
      <c r="AE32">
        <f t="shared" si="5"/>
        <v>0</v>
      </c>
      <c r="AF32">
        <f t="shared" si="5"/>
        <v>0</v>
      </c>
      <c r="AG32">
        <f t="shared" si="5"/>
        <v>0</v>
      </c>
      <c r="AH32">
        <f t="shared" si="5"/>
        <v>0</v>
      </c>
      <c r="AI32">
        <f t="shared" si="5"/>
        <v>0</v>
      </c>
      <c r="AJ32">
        <f t="shared" si="5"/>
        <v>0</v>
      </c>
      <c r="AK32">
        <f t="shared" si="5"/>
        <v>0</v>
      </c>
      <c r="AN32">
        <f>VLOOKUP($O32,'Table 3 WY Wind 2021'!$B$10:$J$36,9,FALSE)</f>
        <v>251.41</v>
      </c>
      <c r="AO32">
        <f>VLOOKUP($O32,'Table 3 DJ Wind 2031'!$B$10:$J$36,9,FALSE)</f>
        <v>263.04000000000002</v>
      </c>
      <c r="AP32">
        <f>VLOOKUP($O32,'Table 3 ID Wind 2036'!$B$10:$J$36,9,FALSE)</f>
        <v>267.58</v>
      </c>
      <c r="AQ32">
        <f>VLOOKUP($O32,'Table 3 30 MW Geoth 2029'!$B$10:$J$36,9,FALSE)</f>
        <v>988.16</v>
      </c>
      <c r="AR32">
        <f>VLOOKUP($O32,'Table 3 200 MW (UT N) 2029)'!$B$11:$H$41,7,FALSE)</f>
        <v>168.43</v>
      </c>
      <c r="AS32">
        <f>VLOOKUP($O32,'Table 3 436MW (West M) 2030'!$B$11:$I$41,7,FALSE)</f>
        <v>250.59</v>
      </c>
      <c r="AT32">
        <f>VLOOKUP($O32,'Table 3 477 MW (Wyo) 2033'!$B$11:$I$41,7,FALSE)</f>
        <v>256.47000000000003</v>
      </c>
      <c r="AU32">
        <f>VLOOKUP($O32,'Table 3 200 MW (Wyo) 2033'!$B$11:$I$41,7,FALSE)</f>
        <v>221.26</v>
      </c>
      <c r="AV32">
        <f>VLOOKUP($O32,'Table 3 Yakima Solar 2028'!$B$10:$K$36,9,FALSE)</f>
        <v>239.57</v>
      </c>
      <c r="AW32">
        <f>VLOOKUP($O32,'Table 3 UT Solar 2031'!$B$10:$K$36,9,FALSE)</f>
        <v>248.35</v>
      </c>
      <c r="AZ32">
        <f>SUM(AB$13:AB32)*AN32/1000</f>
        <v>2.5141</v>
      </c>
      <c r="BA32">
        <f>SUM(AC$13:AC32)*AO32/1000</f>
        <v>0</v>
      </c>
      <c r="BB32">
        <f>SUM(AD$13:AD32)*AP32/1000</f>
        <v>0</v>
      </c>
      <c r="BC32">
        <f>SUM(AE$13:AE32)*AQ32/1000</f>
        <v>0</v>
      </c>
      <c r="BD32">
        <f>SUM(AF$13:AF32)*AR32/1000</f>
        <v>0</v>
      </c>
      <c r="BE32">
        <f>SUM(AG$13:AG32)*AS32/1000</f>
        <v>0</v>
      </c>
      <c r="BF32">
        <f>SUM(AH$13:AH32)*AT32/1000</f>
        <v>0</v>
      </c>
      <c r="BG32">
        <f>SUM(AI$13:AI32)*AU32/1000</f>
        <v>0</v>
      </c>
      <c r="BH32">
        <f>SUM(AJ$13:AJ32)*AV32/1000</f>
        <v>0</v>
      </c>
      <c r="BI32">
        <f>SUM(AK$13:AK32)*AW32/1000</f>
        <v>0</v>
      </c>
      <c r="BJ32" s="279">
        <f t="shared" si="9"/>
        <v>2.5141</v>
      </c>
    </row>
    <row r="33" spans="1:62" hidden="1">
      <c r="B33" s="273">
        <f t="shared" si="7"/>
        <v>2038</v>
      </c>
      <c r="C33" s="10">
        <f t="shared" si="2"/>
        <v>257.57</v>
      </c>
      <c r="D33" s="60" t="str">
        <f t="shared" ref="D33" si="10">IF(OR(AND(B33=2029,_30_Geo_West&gt;0),AND(B33=2029,_200_SCCT_UtahN&gt;0),AND(B33=2030,_436_CCCT_WestMain&gt;0)),"(4)","")</f>
        <v/>
      </c>
      <c r="E33" s="10" t="e">
        <f>SUMIF('Table 5'!$J$13:$J$271,B33,'Table 5'!$C$13:$C$271)/SUMIF('Table 5'!$J$13:$J$271,B33,'Table 5'!$F$13:$F$271)</f>
        <v>#DIV/0!</v>
      </c>
      <c r="F33" s="50"/>
      <c r="G33" s="10">
        <f>IFERROR(SUMIF('Table 5'!$J$13:$J$271,B33,'Table 5'!$E$13:$E$271)/SUMIF('Table 5'!$J$13:$J$271,B33,'Table 5'!$F$13:$F$271),0)</f>
        <v>0</v>
      </c>
      <c r="H33" s="49"/>
      <c r="I33"/>
      <c r="M33" s="196"/>
      <c r="O33">
        <f t="shared" ref="O33" si="11">B33</f>
        <v>2038</v>
      </c>
      <c r="P33">
        <v>0</v>
      </c>
      <c r="Q33">
        <v>0</v>
      </c>
      <c r="R33">
        <v>0</v>
      </c>
      <c r="S33">
        <v>0</v>
      </c>
      <c r="T33">
        <v>0</v>
      </c>
      <c r="U33">
        <v>0</v>
      </c>
      <c r="V33">
        <v>0</v>
      </c>
      <c r="W33">
        <v>0</v>
      </c>
      <c r="X33">
        <v>0</v>
      </c>
      <c r="Y33">
        <v>0</v>
      </c>
      <c r="AB33">
        <f t="shared" ref="AB33" si="12">P33/P$5</f>
        <v>0</v>
      </c>
      <c r="AC33">
        <f t="shared" ref="AC33" si="13">Q33/Q$5</f>
        <v>0</v>
      </c>
      <c r="AD33">
        <f t="shared" ref="AD33" si="14">R33/R$5</f>
        <v>0</v>
      </c>
      <c r="AE33">
        <f t="shared" ref="AE33" si="15">S33/S$5</f>
        <v>0</v>
      </c>
      <c r="AF33">
        <f t="shared" ref="AF33" si="16">T33/T$5</f>
        <v>0</v>
      </c>
      <c r="AG33">
        <f t="shared" ref="AG33" si="17">U33/U$5</f>
        <v>0</v>
      </c>
      <c r="AH33">
        <f t="shared" ref="AH33" si="18">V33/V$5</f>
        <v>0</v>
      </c>
      <c r="AI33">
        <f t="shared" ref="AI33" si="19">W33/W$5</f>
        <v>0</v>
      </c>
      <c r="AJ33">
        <f t="shared" ref="AJ33" si="20">X33/X$5</f>
        <v>0</v>
      </c>
      <c r="AK33">
        <f t="shared" ref="AK33" si="21">Y33/Y$5</f>
        <v>0</v>
      </c>
      <c r="AN33">
        <f>VLOOKUP($O33,'Table 3 WY Wind 2021'!$B$10:$J$36,9,FALSE)</f>
        <v>257.57</v>
      </c>
      <c r="AO33">
        <f>VLOOKUP($O33,'Table 3 DJ Wind 2031'!$B$10:$J$36,9,FALSE)</f>
        <v>269.48</v>
      </c>
      <c r="AP33">
        <f>VLOOKUP($O33,'Table 3 ID Wind 2036'!$B$10:$J$36,9,FALSE)</f>
        <v>274.11</v>
      </c>
      <c r="AQ33">
        <f>VLOOKUP($O33,'Table 3 30 MW Geoth 2029'!$B$10:$J$36,9,FALSE)</f>
        <v>1012.27</v>
      </c>
      <c r="AR33">
        <f>VLOOKUP($O33,'Table 3 200 MW (UT N) 2029)'!$B$11:$H$41,7,FALSE)</f>
        <v>172.55</v>
      </c>
      <c r="AS33">
        <f>VLOOKUP($O33,'Table 3 436MW (West M) 2030'!$B$11:$I$41,7,FALSE)</f>
        <v>256.70999999999998</v>
      </c>
      <c r="AT33">
        <f>VLOOKUP($O33,'Table 3 477 MW (Wyo) 2033'!$B$11:$I$41,7,FALSE)</f>
        <v>262.75</v>
      </c>
      <c r="AU33">
        <f>VLOOKUP($O33,'Table 3 200 MW (Wyo) 2033'!$B$11:$I$41,7,FALSE)</f>
        <v>226.67</v>
      </c>
      <c r="AV33">
        <f>VLOOKUP($O33,'Table 3 Yakima Solar 2028'!$B$10:$K$36,9,FALSE)</f>
        <v>245.41</v>
      </c>
      <c r="AW33">
        <f>VLOOKUP($O33,'Table 3 UT Solar 2031'!$B$10:$K$36,9,FALSE)</f>
        <v>254.41</v>
      </c>
      <c r="AZ33">
        <f>SUM(AB$13:AB33)*AN33/1000</f>
        <v>2.5756999999999999</v>
      </c>
      <c r="BA33">
        <f>SUM(AC$13:AC33)*AO33/1000</f>
        <v>0</v>
      </c>
      <c r="BB33">
        <f>SUM(AD$13:AD33)*AP33/1000</f>
        <v>0</v>
      </c>
      <c r="BC33">
        <f>SUM(AE$13:AE33)*AQ33/1000</f>
        <v>0</v>
      </c>
      <c r="BD33">
        <f>SUM(AF$13:AF33)*AR33/1000</f>
        <v>0</v>
      </c>
      <c r="BE33">
        <f>SUM(AG$13:AG33)*AS33/1000</f>
        <v>0</v>
      </c>
      <c r="BF33">
        <f>SUM(AH$13:AH33)*AT33/1000</f>
        <v>0</v>
      </c>
      <c r="BG33">
        <f>SUM(AI$13:AI33)*AU33/1000</f>
        <v>0</v>
      </c>
      <c r="BH33">
        <f>SUM(AJ$13:AJ33)*AV33/1000</f>
        <v>0</v>
      </c>
      <c r="BI33">
        <f>SUM(AK$13:AK33)*AW33/1000</f>
        <v>0</v>
      </c>
      <c r="BJ33" s="279">
        <f t="shared" ref="BJ33" si="22">SUM(AZ33:BI33)</f>
        <v>2.5756999999999999</v>
      </c>
    </row>
    <row r="34" spans="1:62" hidden="1">
      <c r="B34" s="273"/>
      <c r="C34" s="10"/>
      <c r="D34" s="60"/>
      <c r="E34" s="10"/>
      <c r="F34" s="50"/>
      <c r="G34" s="10"/>
      <c r="H34" s="49"/>
      <c r="I34"/>
      <c r="M34" s="196"/>
      <c r="O34">
        <f t="shared" si="4"/>
        <v>0</v>
      </c>
      <c r="P34" t="e">
        <v>#N/A</v>
      </c>
      <c r="Q34" t="e">
        <v>#N/A</v>
      </c>
      <c r="R34" t="e">
        <v>#N/A</v>
      </c>
      <c r="S34" t="e">
        <v>#N/A</v>
      </c>
      <c r="T34" t="e">
        <v>#N/A</v>
      </c>
      <c r="U34" t="e">
        <v>#N/A</v>
      </c>
      <c r="V34" t="e">
        <v>#N/A</v>
      </c>
      <c r="W34" t="e">
        <v>#N/A</v>
      </c>
      <c r="X34" t="e">
        <v>#N/A</v>
      </c>
      <c r="Y34" t="e">
        <v>#N/A</v>
      </c>
      <c r="AB34" t="e">
        <f t="shared" si="8"/>
        <v>#N/A</v>
      </c>
      <c r="AC34" t="e">
        <f t="shared" si="5"/>
        <v>#N/A</v>
      </c>
      <c r="AD34" t="e">
        <f t="shared" si="5"/>
        <v>#N/A</v>
      </c>
      <c r="AE34" t="e">
        <f t="shared" si="5"/>
        <v>#N/A</v>
      </c>
      <c r="AF34" t="e">
        <f t="shared" si="5"/>
        <v>#N/A</v>
      </c>
      <c r="AG34" t="e">
        <f t="shared" si="5"/>
        <v>#N/A</v>
      </c>
      <c r="AH34" t="e">
        <f t="shared" si="5"/>
        <v>#N/A</v>
      </c>
      <c r="AI34" t="e">
        <f t="shared" si="5"/>
        <v>#N/A</v>
      </c>
      <c r="AJ34" t="e">
        <f t="shared" si="5"/>
        <v>#N/A</v>
      </c>
      <c r="AK34" t="e">
        <f t="shared" si="5"/>
        <v>#N/A</v>
      </c>
      <c r="AN34" t="e">
        <f>VLOOKUP($O34,'Table 3 WY Wind 2021'!$B$10:$J$36,9,FALSE)</f>
        <v>#N/A</v>
      </c>
      <c r="AO34" t="e">
        <f>VLOOKUP($O34,'Table 3 DJ Wind 2031'!$B$10:$J$36,9,FALSE)</f>
        <v>#N/A</v>
      </c>
      <c r="AP34" t="e">
        <f>VLOOKUP($O34,'Table 3 ID Wind 2036'!$B$10:$J$36,9,FALSE)</f>
        <v>#N/A</v>
      </c>
      <c r="AQ34" t="e">
        <f>VLOOKUP($O34,'Table 3 30 MW Geoth 2029'!$B$10:$J$36,9,FALSE)</f>
        <v>#N/A</v>
      </c>
      <c r="AR34" t="e">
        <f>VLOOKUP($O34,'Table 3 200 MW (UT N) 2029)'!$B$11:$H$41,7,FALSE)</f>
        <v>#N/A</v>
      </c>
      <c r="AS34" t="e">
        <f>VLOOKUP($O34,'Table 3 436MW (West M) 2030'!$B$11:$I$41,7,FALSE)</f>
        <v>#N/A</v>
      </c>
      <c r="AT34" t="e">
        <f>VLOOKUP($O34,'Table 3 477 MW (Wyo) 2033'!$B$11:$I$41,7,FALSE)</f>
        <v>#N/A</v>
      </c>
      <c r="AU34" t="e">
        <f>VLOOKUP($O34,'Table 3 200 MW (Wyo) 2033'!$B$11:$I$41,7,FALSE)</f>
        <v>#N/A</v>
      </c>
      <c r="AV34" t="e">
        <f>VLOOKUP($O34,'Table 3 Yakima Solar 2028'!$B$10:$K$36,9,FALSE)</f>
        <v>#N/A</v>
      </c>
      <c r="AW34" t="e">
        <f>VLOOKUP($O34,'Table 3 UT Solar 2031'!$B$10:$K$36,9,FALSE)</f>
        <v>#N/A</v>
      </c>
      <c r="AZ34" t="e">
        <f>SUM(AB$13:AB34)*AN34/1000</f>
        <v>#N/A</v>
      </c>
      <c r="BA34" t="e">
        <f>SUM(AC$13:AC34)*AO34/1000</f>
        <v>#N/A</v>
      </c>
      <c r="BB34" t="e">
        <f>SUM(AD$13:AD34)*AP34/1000</f>
        <v>#N/A</v>
      </c>
      <c r="BC34" t="e">
        <f>SUM(AE$13:AE34)*AQ34/1000</f>
        <v>#N/A</v>
      </c>
      <c r="BD34" t="e">
        <f>SUM(AF$13:AF34)*AR34/1000</f>
        <v>#N/A</v>
      </c>
      <c r="BE34" t="e">
        <f>SUM(AG$13:AG34)*AS34/1000</f>
        <v>#N/A</v>
      </c>
      <c r="BF34" t="e">
        <f>SUM(AH$13:AH34)*AT34/1000</f>
        <v>#N/A</v>
      </c>
      <c r="BG34" t="e">
        <f>SUM(AI$13:AI34)*AU34/1000</f>
        <v>#N/A</v>
      </c>
      <c r="BH34" t="e">
        <f>SUM(AJ$13:AJ34)*AV34/1000</f>
        <v>#N/A</v>
      </c>
      <c r="BI34" t="e">
        <f>SUM(AK$13:AK34)*AW34/1000</f>
        <v>#N/A</v>
      </c>
      <c r="BJ34" t="e">
        <f t="shared" si="9"/>
        <v>#N/A</v>
      </c>
    </row>
    <row r="35" spans="1:62" hidden="1">
      <c r="B35" s="273"/>
      <c r="C35" s="10"/>
      <c r="D35" s="60"/>
      <c r="E35" s="10"/>
      <c r="F35" s="50"/>
      <c r="G35" s="10"/>
      <c r="H35" s="49"/>
      <c r="I35"/>
      <c r="M35" s="196"/>
      <c r="O35">
        <f t="shared" si="4"/>
        <v>0</v>
      </c>
      <c r="P35" t="e">
        <v>#N/A</v>
      </c>
      <c r="Q35" t="e">
        <v>#N/A</v>
      </c>
      <c r="R35" t="e">
        <v>#N/A</v>
      </c>
      <c r="S35" t="e">
        <v>#N/A</v>
      </c>
      <c r="T35" t="e">
        <v>#N/A</v>
      </c>
      <c r="U35" t="e">
        <v>#N/A</v>
      </c>
      <c r="V35" t="e">
        <v>#N/A</v>
      </c>
      <c r="W35" t="e">
        <v>#N/A</v>
      </c>
      <c r="X35" t="e">
        <v>#N/A</v>
      </c>
      <c r="Y35" t="e">
        <v>#N/A</v>
      </c>
      <c r="AB35" t="e">
        <f t="shared" si="8"/>
        <v>#N/A</v>
      </c>
      <c r="AC35" t="e">
        <f t="shared" si="5"/>
        <v>#N/A</v>
      </c>
      <c r="AD35" t="e">
        <f t="shared" si="5"/>
        <v>#N/A</v>
      </c>
      <c r="AE35" t="e">
        <f t="shared" si="5"/>
        <v>#N/A</v>
      </c>
      <c r="AF35" t="e">
        <f t="shared" si="5"/>
        <v>#N/A</v>
      </c>
      <c r="AG35" t="e">
        <f t="shared" si="5"/>
        <v>#N/A</v>
      </c>
      <c r="AH35" t="e">
        <f t="shared" si="5"/>
        <v>#N/A</v>
      </c>
      <c r="AI35" t="e">
        <f t="shared" si="5"/>
        <v>#N/A</v>
      </c>
      <c r="AJ35" t="e">
        <f t="shared" si="5"/>
        <v>#N/A</v>
      </c>
      <c r="AK35" t="e">
        <f t="shared" si="5"/>
        <v>#N/A</v>
      </c>
      <c r="AN35" t="e">
        <f>VLOOKUP($O35,'Table 3 WY Wind 2021'!$B$10:$J$36,9,FALSE)</f>
        <v>#N/A</v>
      </c>
      <c r="AO35" t="e">
        <f>VLOOKUP($O35,'Table 3 DJ Wind 2031'!$B$10:$J$36,9,FALSE)</f>
        <v>#N/A</v>
      </c>
      <c r="AP35" t="e">
        <f>VLOOKUP($O35,'Table 3 ID Wind 2036'!$B$10:$J$36,9,FALSE)</f>
        <v>#N/A</v>
      </c>
      <c r="AQ35" t="e">
        <f>VLOOKUP($O35,'Table 3 30 MW Geoth 2029'!$B$10:$J$36,9,FALSE)</f>
        <v>#N/A</v>
      </c>
      <c r="AR35" t="e">
        <f>VLOOKUP($O35,'Table 3 200 MW (UT N) 2029)'!$B$11:$H$41,7,FALSE)</f>
        <v>#N/A</v>
      </c>
      <c r="AS35" t="e">
        <f>VLOOKUP($O35,'Table 3 436MW (West M) 2030'!$B$11:$I$41,7,FALSE)</f>
        <v>#N/A</v>
      </c>
      <c r="AT35" t="e">
        <f>VLOOKUP($O35,'Table 3 477 MW (Wyo) 2033'!$B$11:$I$41,7,FALSE)</f>
        <v>#N/A</v>
      </c>
      <c r="AU35" t="e">
        <f>VLOOKUP($O35,'Table 3 200 MW (Wyo) 2033'!$B$11:$I$41,7,FALSE)</f>
        <v>#N/A</v>
      </c>
      <c r="AV35" t="e">
        <f>VLOOKUP($O35,'Table 3 Yakima Solar 2028'!$B$10:$K$36,9,FALSE)</f>
        <v>#N/A</v>
      </c>
      <c r="AW35" t="e">
        <f>VLOOKUP($O35,'Table 3 UT Solar 2031'!$B$10:$K$36,9,FALSE)</f>
        <v>#N/A</v>
      </c>
      <c r="AZ35" t="e">
        <f>SUM(AB$13:AB35)*AN35/1000</f>
        <v>#N/A</v>
      </c>
      <c r="BA35" t="e">
        <f>SUM(AC$13:AC35)*AO35/1000</f>
        <v>#N/A</v>
      </c>
      <c r="BB35" t="e">
        <f>SUM(AD$13:AD35)*AP35/1000</f>
        <v>#N/A</v>
      </c>
      <c r="BC35" t="e">
        <f>SUM(AE$13:AE35)*AQ35/1000</f>
        <v>#N/A</v>
      </c>
      <c r="BD35" t="e">
        <f>SUM(AF$13:AF35)*AR35/1000</f>
        <v>#N/A</v>
      </c>
      <c r="BE35" t="e">
        <f>SUM(AG$13:AG35)*AS35/1000</f>
        <v>#N/A</v>
      </c>
      <c r="BF35" t="e">
        <f>SUM(AH$13:AH35)*AT35/1000</f>
        <v>#N/A</v>
      </c>
      <c r="BG35" t="e">
        <f>SUM(AI$13:AI35)*AU35/1000</f>
        <v>#N/A</v>
      </c>
      <c r="BH35" t="e">
        <f>SUM(AJ$13:AJ35)*AV35/1000</f>
        <v>#N/A</v>
      </c>
      <c r="BI35" t="e">
        <f>SUM(AK$13:AK35)*AW35/1000</f>
        <v>#N/A</v>
      </c>
      <c r="BJ35" t="e">
        <f t="shared" si="9"/>
        <v>#N/A</v>
      </c>
    </row>
    <row r="36" spans="1:62" hidden="1">
      <c r="B36" s="273"/>
      <c r="C36" s="10"/>
      <c r="D36" s="60"/>
      <c r="E36" s="10"/>
      <c r="F36" s="50"/>
      <c r="G36" s="10"/>
      <c r="H36" s="49"/>
      <c r="I36"/>
      <c r="M36" s="196"/>
    </row>
    <row r="37" spans="1:62" hidden="1">
      <c r="B37" s="273"/>
      <c r="C37" s="10"/>
      <c r="D37" s="60"/>
      <c r="E37" s="10"/>
      <c r="F37" s="50"/>
      <c r="G37" s="10"/>
      <c r="H37" s="49"/>
      <c r="I37"/>
      <c r="M37" s="196"/>
    </row>
    <row r="38" spans="1:62" hidden="1">
      <c r="B38" s="273"/>
      <c r="C38" s="10"/>
      <c r="D38" s="60"/>
      <c r="E38" s="10"/>
      <c r="F38" s="50"/>
      <c r="G38" s="10"/>
      <c r="H38" s="49"/>
      <c r="I38"/>
    </row>
    <row r="39" spans="1:62">
      <c r="B39" s="273"/>
      <c r="C39" s="10"/>
      <c r="D39" s="60"/>
      <c r="E39" s="10"/>
      <c r="F39" s="50"/>
      <c r="G39" s="10"/>
      <c r="H39" s="49"/>
      <c r="I39"/>
    </row>
    <row r="40" spans="1:62">
      <c r="D40" s="10"/>
      <c r="F40" s="50"/>
      <c r="H40" s="49"/>
      <c r="I40"/>
    </row>
    <row r="41" spans="1:62">
      <c r="B41" s="70" t="str">
        <f>"Levelized Prices (Nominal) @ "&amp;TEXT(I42,"0.00%")&amp;" Discount Rate (1) (3) "</f>
        <v xml:space="preserve">Levelized Prices (Nominal) @ 6.57% Discount Rate (1) (3) </v>
      </c>
      <c r="E41" s="6"/>
      <c r="I41" s="64" t="s">
        <v>97</v>
      </c>
    </row>
    <row r="42" spans="1:62">
      <c r="B42" s="62"/>
      <c r="C42" s="10"/>
      <c r="D42" s="10"/>
      <c r="H42" s="49"/>
      <c r="I42" s="174">
        <v>6.5699999999999995E-2</v>
      </c>
    </row>
    <row r="43" spans="1:62">
      <c r="B43" s="63"/>
      <c r="E43" s="10"/>
      <c r="G43" s="173"/>
      <c r="H43" s="49"/>
    </row>
    <row r="44" spans="1:62">
      <c r="B44" s="63"/>
      <c r="E44" s="10"/>
      <c r="G44" s="173"/>
      <c r="H44" s="49"/>
    </row>
    <row r="45" spans="1:62">
      <c r="A45" s="4" t="s">
        <v>152</v>
      </c>
      <c r="B45" s="62" t="s">
        <v>8</v>
      </c>
      <c r="C45" s="10">
        <f ca="1">'Table 5'!$D$10*(Study_CF*8.76)/'Table 5'!$F$10</f>
        <v>34.260201501104511</v>
      </c>
      <c r="D45" s="10"/>
      <c r="H45" s="49"/>
    </row>
    <row r="46" spans="1:62">
      <c r="A46" s="4" t="s">
        <v>152</v>
      </c>
      <c r="B46" s="63" t="s">
        <v>39</v>
      </c>
      <c r="E46" s="10">
        <f>'Table 5'!$C$10/'Table 5'!$F$10</f>
        <v>1.554348833931088</v>
      </c>
      <c r="G46" s="173">
        <f>'Table 5'!$G$10</f>
        <v>14.154240452369377</v>
      </c>
      <c r="H46" s="49"/>
    </row>
    <row r="47" spans="1:62">
      <c r="F47" s="51"/>
      <c r="H47" s="49"/>
    </row>
    <row r="48" spans="1:62">
      <c r="A48" s="4" t="s">
        <v>153</v>
      </c>
      <c r="B48" s="62" t="s">
        <v>8</v>
      </c>
      <c r="C48" s="10">
        <f ca="1">'Table 5'!$D$7*(Study_CF*8.76)/'Table 5'!$F$7</f>
        <v>58.57082962723851</v>
      </c>
      <c r="D48" s="10"/>
      <c r="H48" s="49"/>
    </row>
    <row r="49" spans="1:13">
      <c r="A49" s="4" t="s">
        <v>153</v>
      </c>
      <c r="B49" s="63" t="s">
        <v>39</v>
      </c>
      <c r="E49" s="10">
        <f>'Table 5'!$C$7/'Table 5'!$F$7</f>
        <v>-3.4316475654816423</v>
      </c>
      <c r="G49" s="173">
        <f>'Table 5'!$G$7</f>
        <v>18.108976043560109</v>
      </c>
      <c r="H49" s="49"/>
    </row>
    <row r="50" spans="1:13">
      <c r="F50" s="51"/>
      <c r="H50" s="49"/>
    </row>
    <row r="51" spans="1:13">
      <c r="F51" s="51"/>
      <c r="H51" s="49"/>
    </row>
    <row r="52" spans="1:13">
      <c r="F52" s="51"/>
      <c r="H52" s="49"/>
    </row>
    <row r="53" spans="1:13">
      <c r="B53" s="4" t="s">
        <v>19</v>
      </c>
      <c r="E53" s="51"/>
      <c r="G53" s="51"/>
      <c r="H53" s="49"/>
      <c r="I53" s="173"/>
    </row>
    <row r="54" spans="1:13">
      <c r="B54" s="65" t="str">
        <f>"(1)   "&amp;I41</f>
        <v>(1)   Discount Rate - 2017 IRP</v>
      </c>
      <c r="E54" s="49"/>
      <c r="F54" s="51"/>
      <c r="G54" s="49"/>
      <c r="H54" s="49"/>
      <c r="I54" s="173"/>
    </row>
    <row r="55" spans="1:13">
      <c r="B55" s="4" t="s">
        <v>25</v>
      </c>
      <c r="F55" s="51"/>
      <c r="H55" s="49"/>
      <c r="I55" s="173"/>
    </row>
    <row r="56" spans="1:13">
      <c r="B56" s="4" t="str">
        <f>"(3)   "&amp;B33-B13&amp;" Year NPC is "&amp;TEXT(B13,"???0")&amp;" - "&amp;TEXT(B33,"???0")</f>
        <v>(3)   20 Year NPC is 2018 - 2038</v>
      </c>
      <c r="G56" s="199"/>
    </row>
    <row r="57" spans="1:13">
      <c r="B57" s="4" t="str">
        <f>IF(Study_Cap_Adj&gt;0,"(4)  The capacity payment is derived from:","")</f>
        <v/>
      </c>
    </row>
    <row r="58" spans="1:13" hidden="1">
      <c r="B58" s="158" t="str">
        <f>IF(AND(Study_Cap_Adj&gt;0,_30_Geo_West&lt;&gt;0),"       2028 - "&amp;'Table 3 477 MW (Wyo) 2033'!$B$12&amp;"   ("&amp;TEXT(_30_Geo_West," 0.0%")&amp;")","")</f>
        <v/>
      </c>
    </row>
    <row r="59" spans="1:13" ht="12.75" customHeight="1">
      <c r="B59" s="158"/>
    </row>
    <row r="60" spans="1:13" ht="12.75" customHeight="1">
      <c r="B60" s="158"/>
    </row>
    <row r="61" spans="1:13">
      <c r="B61" s="11"/>
      <c r="C61" s="8"/>
      <c r="D61" s="8"/>
      <c r="E61" s="8"/>
      <c r="G61" s="8"/>
    </row>
    <row r="62" spans="1:13">
      <c r="B62"/>
      <c r="I62" t="s">
        <v>86</v>
      </c>
    </row>
    <row r="63" spans="1:13" s="68" customFormat="1">
      <c r="A63" s="69"/>
      <c r="B63" s="11"/>
      <c r="C63" s="69"/>
      <c r="D63" s="69"/>
      <c r="E63" s="69"/>
      <c r="F63" s="69"/>
      <c r="G63" s="69"/>
      <c r="I63" t="str">
        <f>"       Avoided Costs calculated annually are  "&amp;TEXT(PMT(Discount_Rate,COUNT($G$13:$G$27),-NPV(Discount_Rate,$G$13:$G$27)),"$0.00")&amp;"/MWH"</f>
        <v xml:space="preserve">       Avoided Costs calculated annually are  $14.19/MWH</v>
      </c>
      <c r="J63"/>
      <c r="K63"/>
      <c r="L63"/>
      <c r="M63"/>
    </row>
    <row r="64" spans="1:13" s="68" customFormat="1">
      <c r="A64" s="69"/>
      <c r="B64" s="11"/>
      <c r="C64" s="69"/>
      <c r="D64" s="69"/>
      <c r="E64" s="69"/>
      <c r="F64" s="69"/>
      <c r="G64" s="69"/>
      <c r="I64" s="11" t="str">
        <f>"       Avoided Costs calculated monthly are  "&amp;TEXT($I$53,"$0.00")&amp;"/MWH"</f>
        <v xml:space="preserve">       Avoided Costs calculated monthly are  $0.00/MWH</v>
      </c>
      <c r="J64"/>
      <c r="K64"/>
    </row>
    <row r="65" spans="2:13">
      <c r="B65" s="66"/>
      <c r="I65" s="68"/>
      <c r="L65" s="68"/>
      <c r="M65" s="68"/>
    </row>
    <row r="66" spans="2:13">
      <c r="F66" s="8"/>
    </row>
    <row r="69" spans="2:13">
      <c r="J69" s="68"/>
      <c r="K69" s="68"/>
    </row>
    <row r="70" spans="2:13">
      <c r="J70" s="68"/>
      <c r="K70" s="68"/>
    </row>
  </sheetData>
  <phoneticPr fontId="7" type="noConversion"/>
  <printOptions horizontalCentered="1"/>
  <pageMargins left="0.25" right="0.25" top="0.75" bottom="0.75" header="0.3" footer="0.3"/>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102"/>
  <sheetViews>
    <sheetView zoomScale="80" zoomScaleNormal="80" workbookViewId="0">
      <selection activeCell="B3" sqref="B3"/>
    </sheetView>
  </sheetViews>
  <sheetFormatPr defaultColWidth="9.33203125" defaultRowHeight="12.75"/>
  <cols>
    <col min="1" max="1" width="1.5" style="206" customWidth="1"/>
    <col min="2" max="2" width="10.83203125" style="206" customWidth="1"/>
    <col min="3" max="3" width="14.1640625" style="206" customWidth="1"/>
    <col min="4" max="4" width="12.33203125" style="206" customWidth="1"/>
    <col min="5" max="5" width="9.1640625" style="206" customWidth="1"/>
    <col min="6" max="6" width="9.83203125" style="206" bestFit="1" customWidth="1"/>
    <col min="7" max="7" width="9.83203125" style="206" customWidth="1"/>
    <col min="8" max="8" width="10.5" style="206" customWidth="1"/>
    <col min="9" max="9" width="12.5" style="206" customWidth="1"/>
    <col min="10" max="10" width="11.6640625" style="206" customWidth="1"/>
    <col min="11" max="12" width="9.33203125" style="206"/>
    <col min="13" max="13" width="17.5" style="206" customWidth="1"/>
    <col min="14" max="14" width="4.83203125" style="206" customWidth="1"/>
    <col min="15" max="15" width="11.5" style="206" customWidth="1"/>
    <col min="16" max="16" width="12.5" style="206" customWidth="1"/>
    <col min="17" max="16384" width="9.33203125" style="206"/>
  </cols>
  <sheetData>
    <row r="1" spans="2:19" ht="15.75">
      <c r="B1" s="204" t="s">
        <v>85</v>
      </c>
      <c r="C1" s="205"/>
      <c r="D1" s="205"/>
      <c r="E1" s="205"/>
      <c r="F1" s="205"/>
      <c r="G1" s="205"/>
      <c r="H1" s="205"/>
      <c r="I1" s="205"/>
    </row>
    <row r="2" spans="2:19" ht="15.75">
      <c r="B2" s="204" t="s">
        <v>180</v>
      </c>
      <c r="C2" s="205"/>
      <c r="D2" s="205"/>
      <c r="E2" s="205"/>
      <c r="F2" s="205"/>
      <c r="G2" s="205"/>
      <c r="H2" s="205"/>
      <c r="I2" s="205"/>
    </row>
    <row r="3" spans="2:19" ht="15.75">
      <c r="B3" s="204" t="str">
        <f>TEXT($C$63,"0%")&amp;" Capacity Factor"</f>
        <v>90% Capacity Factor</v>
      </c>
      <c r="C3" s="205"/>
      <c r="D3" s="205"/>
      <c r="E3" s="205"/>
      <c r="F3" s="205"/>
      <c r="G3" s="205"/>
      <c r="H3" s="205"/>
      <c r="I3" s="205"/>
    </row>
    <row r="4" spans="2:19">
      <c r="B4" s="207"/>
      <c r="C4" s="207"/>
      <c r="D4" s="207"/>
      <c r="E4" s="207"/>
      <c r="F4" s="207"/>
      <c r="G4" s="207"/>
      <c r="H4" s="207"/>
      <c r="I4" s="208"/>
      <c r="J4" s="208"/>
    </row>
    <row r="5" spans="2:19" ht="51.75" customHeight="1">
      <c r="B5" s="209" t="s">
        <v>0</v>
      </c>
      <c r="C5" s="210" t="s">
        <v>10</v>
      </c>
      <c r="D5" s="210" t="s">
        <v>11</v>
      </c>
      <c r="E5" s="210" t="s">
        <v>12</v>
      </c>
      <c r="F5" s="210" t="s">
        <v>109</v>
      </c>
      <c r="G5" s="18" t="s">
        <v>13</v>
      </c>
      <c r="H5" s="210" t="s">
        <v>110</v>
      </c>
      <c r="I5" s="210" t="s">
        <v>123</v>
      </c>
      <c r="J5" s="18" t="s">
        <v>73</v>
      </c>
      <c r="K5"/>
      <c r="Q5" s="268"/>
    </row>
    <row r="6" spans="2:19" ht="24" customHeight="1">
      <c r="B6" s="211"/>
      <c r="C6" s="212" t="s">
        <v>8</v>
      </c>
      <c r="D6" s="213" t="s">
        <v>9</v>
      </c>
      <c r="E6" s="213" t="s">
        <v>9</v>
      </c>
      <c r="F6" s="212" t="s">
        <v>39</v>
      </c>
      <c r="G6" s="21" t="s">
        <v>39</v>
      </c>
      <c r="H6" s="212" t="s">
        <v>39</v>
      </c>
      <c r="I6" s="212" t="s">
        <v>39</v>
      </c>
      <c r="J6" s="22" t="s">
        <v>9</v>
      </c>
      <c r="K6"/>
      <c r="N6" s="270"/>
      <c r="O6" s="270"/>
      <c r="P6" s="68"/>
      <c r="Q6" s="68"/>
      <c r="R6" s="68"/>
    </row>
    <row r="7" spans="2:19">
      <c r="C7" s="214" t="s">
        <v>1</v>
      </c>
      <c r="D7" s="214" t="s">
        <v>2</v>
      </c>
      <c r="E7" s="214" t="s">
        <v>3</v>
      </c>
      <c r="F7" s="214" t="s">
        <v>4</v>
      </c>
      <c r="G7" s="214" t="s">
        <v>5</v>
      </c>
      <c r="H7" s="214" t="s">
        <v>7</v>
      </c>
      <c r="I7" s="214" t="s">
        <v>28</v>
      </c>
      <c r="J7" s="214" t="s">
        <v>29</v>
      </c>
      <c r="K7"/>
      <c r="N7" s="68"/>
      <c r="O7" s="68"/>
      <c r="P7" s="68"/>
      <c r="Q7" s="68"/>
      <c r="R7" s="68"/>
    </row>
    <row r="8" spans="2:19" ht="6" customHeight="1">
      <c r="K8"/>
    </row>
    <row r="9" spans="2:19" ht="15.75">
      <c r="B9" s="59" t="str">
        <f>C52</f>
        <v>2017 IRP Geothermal PPA West Side Resource - 90% Capacity Factor</v>
      </c>
      <c r="C9" s="208"/>
      <c r="E9" s="208"/>
      <c r="F9" s="208"/>
      <c r="G9" s="208"/>
      <c r="H9" s="208"/>
      <c r="I9" s="208"/>
      <c r="J9" s="208"/>
      <c r="K9"/>
    </row>
    <row r="10" spans="2:19">
      <c r="B10" s="215">
        <v>2016</v>
      </c>
      <c r="C10" s="216">
        <f>C55</f>
        <v>0</v>
      </c>
      <c r="D10" s="217">
        <f>C10*$C$62</f>
        <v>0</v>
      </c>
      <c r="E10" s="217">
        <f>C56</f>
        <v>0</v>
      </c>
      <c r="F10" s="218">
        <f t="shared" ref="F10:F36" si="0">(D10+E10)/(8.76*$C$63)</f>
        <v>0</v>
      </c>
      <c r="G10" s="218">
        <f>$C$58</f>
        <v>77.34</v>
      </c>
      <c r="H10" s="265">
        <f>C59</f>
        <v>0</v>
      </c>
      <c r="I10" s="219">
        <f>F10+H10+G10</f>
        <v>77.34</v>
      </c>
      <c r="J10" s="219">
        <f>ROUND(I10*$C$63*8.76,2)</f>
        <v>611.44000000000005</v>
      </c>
      <c r="K10"/>
      <c r="N10" s="68"/>
      <c r="O10" s="68"/>
      <c r="P10" s="68"/>
      <c r="Q10" s="269"/>
      <c r="R10" s="68"/>
    </row>
    <row r="11" spans="2:19">
      <c r="B11" s="215">
        <f t="shared" ref="B11:B36" si="1">B10+1</f>
        <v>2017</v>
      </c>
      <c r="C11" s="221"/>
      <c r="D11" s="217">
        <f>ROUND(D10*(1+$D66),2)</f>
        <v>0</v>
      </c>
      <c r="E11" s="217">
        <f>ROUND(E10*(1+$D66),2)</f>
        <v>0</v>
      </c>
      <c r="F11" s="218">
        <f t="shared" si="0"/>
        <v>0</v>
      </c>
      <c r="G11" s="114">
        <f>ROUND(G10*(1+$D66),2)</f>
        <v>79.05</v>
      </c>
      <c r="H11" s="217">
        <f>ROUND(H10*(1+$D66),2)</f>
        <v>0</v>
      </c>
      <c r="I11" s="219">
        <f>F11+H11+G11</f>
        <v>79.05</v>
      </c>
      <c r="J11" s="219">
        <f t="shared" ref="J11:J36" si="2">ROUND(I11*$C$63*8.76,2)</f>
        <v>624.96</v>
      </c>
      <c r="K11"/>
      <c r="N11" s="68"/>
      <c r="O11" s="68"/>
      <c r="P11" s="68"/>
      <c r="Q11" s="269"/>
      <c r="R11" s="68"/>
    </row>
    <row r="12" spans="2:19">
      <c r="B12" s="228">
        <f t="shared" si="1"/>
        <v>2018</v>
      </c>
      <c r="C12" s="229"/>
      <c r="D12" s="217">
        <f t="shared" ref="D12:E19" si="3">ROUND(D11*(1+$D67),2)</f>
        <v>0</v>
      </c>
      <c r="E12" s="217">
        <f t="shared" si="3"/>
        <v>0</v>
      </c>
      <c r="F12" s="219">
        <f t="shared" si="0"/>
        <v>0</v>
      </c>
      <c r="G12" s="217">
        <f t="shared" ref="G12:G19" si="4">ROUND(G11*(1+$D67),2)</f>
        <v>80.760000000000005</v>
      </c>
      <c r="H12" s="230">
        <f t="shared" ref="H12" si="5">ROUND(H11*(1+$D67),2)</f>
        <v>0</v>
      </c>
      <c r="I12" s="219">
        <f t="shared" ref="I12:I36" si="6">F12+H12+G12</f>
        <v>80.760000000000005</v>
      </c>
      <c r="J12" s="219">
        <f t="shared" si="2"/>
        <v>638.48</v>
      </c>
      <c r="K12"/>
      <c r="L12" s="208"/>
      <c r="N12" s="68"/>
      <c r="O12" s="68"/>
      <c r="P12" s="68"/>
      <c r="Q12" s="269"/>
      <c r="R12" s="68"/>
    </row>
    <row r="13" spans="2:19">
      <c r="B13" s="228">
        <f t="shared" si="1"/>
        <v>2019</v>
      </c>
      <c r="C13" s="229"/>
      <c r="D13" s="217">
        <f t="shared" si="3"/>
        <v>0</v>
      </c>
      <c r="E13" s="217">
        <f t="shared" si="3"/>
        <v>0</v>
      </c>
      <c r="F13" s="219">
        <f t="shared" si="0"/>
        <v>0</v>
      </c>
      <c r="G13" s="217">
        <f t="shared" si="4"/>
        <v>82.38</v>
      </c>
      <c r="H13" s="230">
        <f t="shared" ref="H13" si="7">ROUND(H12*(1+$D68),2)</f>
        <v>0</v>
      </c>
      <c r="I13" s="219">
        <f t="shared" si="6"/>
        <v>82.38</v>
      </c>
      <c r="J13" s="219">
        <f t="shared" si="2"/>
        <v>651.29</v>
      </c>
      <c r="K13"/>
      <c r="L13" s="208"/>
      <c r="N13" s="68"/>
      <c r="O13" s="68"/>
      <c r="P13" s="68"/>
      <c r="Q13" s="269"/>
      <c r="R13" s="68"/>
    </row>
    <row r="14" spans="2:19">
      <c r="B14" s="228">
        <f t="shared" si="1"/>
        <v>2020</v>
      </c>
      <c r="C14" s="229"/>
      <c r="D14" s="217">
        <f t="shared" si="3"/>
        <v>0</v>
      </c>
      <c r="E14" s="217">
        <f t="shared" si="3"/>
        <v>0</v>
      </c>
      <c r="F14" s="219">
        <f t="shared" si="0"/>
        <v>0</v>
      </c>
      <c r="G14" s="217">
        <f t="shared" si="4"/>
        <v>84.14</v>
      </c>
      <c r="H14" s="230">
        <f t="shared" ref="H14" si="8">ROUND(H13*(1+$D69),2)</f>
        <v>0</v>
      </c>
      <c r="I14" s="219">
        <f t="shared" si="6"/>
        <v>84.14</v>
      </c>
      <c r="J14" s="219">
        <f t="shared" si="2"/>
        <v>665.2</v>
      </c>
      <c r="K14"/>
      <c r="L14" s="208"/>
      <c r="N14" s="68"/>
      <c r="O14" s="68"/>
      <c r="P14" s="68"/>
      <c r="Q14" s="269"/>
      <c r="R14" s="68"/>
      <c r="S14" s="227"/>
    </row>
    <row r="15" spans="2:19">
      <c r="B15" s="228">
        <f t="shared" si="1"/>
        <v>2021</v>
      </c>
      <c r="C15" s="229"/>
      <c r="D15" s="217">
        <f t="shared" si="3"/>
        <v>0</v>
      </c>
      <c r="E15" s="217">
        <f t="shared" si="3"/>
        <v>0</v>
      </c>
      <c r="F15" s="219">
        <f t="shared" si="0"/>
        <v>0</v>
      </c>
      <c r="G15" s="217">
        <f t="shared" si="4"/>
        <v>86.03</v>
      </c>
      <c r="H15" s="230">
        <f t="shared" ref="H15" si="9">ROUND(H14*(1+$D70),2)</f>
        <v>0</v>
      </c>
      <c r="I15" s="219">
        <f t="shared" si="6"/>
        <v>86.03</v>
      </c>
      <c r="J15" s="219">
        <f t="shared" si="2"/>
        <v>680.14</v>
      </c>
      <c r="K15"/>
      <c r="L15" s="208"/>
      <c r="N15" s="68"/>
      <c r="O15" s="68"/>
      <c r="P15" s="68"/>
      <c r="Q15" s="269"/>
      <c r="R15" s="68"/>
      <c r="S15" s="227"/>
    </row>
    <row r="16" spans="2:19">
      <c r="B16" s="228">
        <f t="shared" si="1"/>
        <v>2022</v>
      </c>
      <c r="C16" s="229"/>
      <c r="D16" s="217">
        <f t="shared" si="3"/>
        <v>0</v>
      </c>
      <c r="E16" s="217">
        <f t="shared" si="3"/>
        <v>0</v>
      </c>
      <c r="F16" s="219">
        <f t="shared" si="0"/>
        <v>0</v>
      </c>
      <c r="G16" s="217">
        <f t="shared" si="4"/>
        <v>87.97</v>
      </c>
      <c r="H16" s="230">
        <f t="shared" ref="H16" si="10">ROUND(H15*(1+$D71),2)</f>
        <v>0</v>
      </c>
      <c r="I16" s="219">
        <f t="shared" si="6"/>
        <v>87.97</v>
      </c>
      <c r="J16" s="219">
        <f t="shared" si="2"/>
        <v>695.48</v>
      </c>
      <c r="K16"/>
      <c r="L16" s="208"/>
      <c r="N16" s="68"/>
      <c r="O16" s="68"/>
      <c r="P16" s="68"/>
      <c r="Q16" s="269"/>
      <c r="R16" s="68"/>
    </row>
    <row r="17" spans="2:19">
      <c r="B17" s="228">
        <f t="shared" si="1"/>
        <v>2023</v>
      </c>
      <c r="C17" s="229"/>
      <c r="D17" s="217">
        <f t="shared" si="3"/>
        <v>0</v>
      </c>
      <c r="E17" s="217">
        <f t="shared" si="3"/>
        <v>0</v>
      </c>
      <c r="F17" s="219">
        <f t="shared" si="0"/>
        <v>0</v>
      </c>
      <c r="G17" s="217">
        <f t="shared" si="4"/>
        <v>90</v>
      </c>
      <c r="H17" s="230">
        <f t="shared" ref="H17" si="11">ROUND(H16*(1+$D72),2)</f>
        <v>0</v>
      </c>
      <c r="I17" s="219">
        <f t="shared" si="6"/>
        <v>90</v>
      </c>
      <c r="J17" s="219">
        <f t="shared" si="2"/>
        <v>711.53</v>
      </c>
      <c r="K17"/>
      <c r="L17" s="208"/>
      <c r="N17" s="68"/>
      <c r="O17" s="68"/>
      <c r="P17" s="68"/>
      <c r="Q17" s="269"/>
      <c r="R17" s="68"/>
    </row>
    <row r="18" spans="2:19">
      <c r="B18" s="228">
        <f t="shared" si="1"/>
        <v>2024</v>
      </c>
      <c r="C18" s="229"/>
      <c r="D18" s="217">
        <f t="shared" si="3"/>
        <v>0</v>
      </c>
      <c r="E18" s="217">
        <f t="shared" si="3"/>
        <v>0</v>
      </c>
      <c r="F18" s="219">
        <f t="shared" si="0"/>
        <v>0</v>
      </c>
      <c r="G18" s="217">
        <f t="shared" si="4"/>
        <v>92.08</v>
      </c>
      <c r="H18" s="230">
        <f t="shared" ref="H18" si="12">ROUND(H17*(1+$D73),2)</f>
        <v>0</v>
      </c>
      <c r="I18" s="219">
        <f t="shared" si="6"/>
        <v>92.08</v>
      </c>
      <c r="J18" s="219">
        <f t="shared" si="2"/>
        <v>727.98</v>
      </c>
      <c r="K18"/>
      <c r="L18" s="208"/>
      <c r="N18" s="68"/>
      <c r="O18" s="68"/>
      <c r="P18" s="68"/>
      <c r="Q18" s="269"/>
      <c r="R18" s="68"/>
    </row>
    <row r="19" spans="2:19">
      <c r="B19" s="228">
        <f t="shared" si="1"/>
        <v>2025</v>
      </c>
      <c r="C19" s="229"/>
      <c r="D19" s="217">
        <f t="shared" si="3"/>
        <v>0</v>
      </c>
      <c r="E19" s="217">
        <f t="shared" si="3"/>
        <v>0</v>
      </c>
      <c r="F19" s="219">
        <f t="shared" si="0"/>
        <v>0</v>
      </c>
      <c r="G19" s="217">
        <f t="shared" si="4"/>
        <v>94.21</v>
      </c>
      <c r="H19" s="230">
        <f t="shared" ref="H19" si="13">ROUND(H18*(1+$D74),2)</f>
        <v>0</v>
      </c>
      <c r="I19" s="219">
        <f t="shared" si="6"/>
        <v>94.21</v>
      </c>
      <c r="J19" s="219">
        <f t="shared" si="2"/>
        <v>744.81</v>
      </c>
      <c r="K19"/>
      <c r="L19" s="208"/>
      <c r="N19" s="68"/>
      <c r="O19" s="68"/>
      <c r="P19" s="68"/>
      <c r="Q19" s="269"/>
      <c r="R19" s="68"/>
    </row>
    <row r="20" spans="2:19">
      <c r="B20" s="228">
        <f t="shared" si="1"/>
        <v>2026</v>
      </c>
      <c r="C20" s="229"/>
      <c r="D20" s="217">
        <f>ROUND(D19*(1+$G66),2)</f>
        <v>0</v>
      </c>
      <c r="E20" s="217">
        <f>ROUND(E19*(1+$G66),2)</f>
        <v>0</v>
      </c>
      <c r="F20" s="219">
        <f t="shared" si="0"/>
        <v>0</v>
      </c>
      <c r="G20" s="217">
        <f>ROUND(G19*(1+$G66),2)</f>
        <v>96.37</v>
      </c>
      <c r="H20" s="230">
        <f>ROUND(H19*(1+$G66),2)</f>
        <v>0</v>
      </c>
      <c r="I20" s="219">
        <f t="shared" si="6"/>
        <v>96.37</v>
      </c>
      <c r="J20" s="219">
        <f t="shared" si="2"/>
        <v>761.89</v>
      </c>
      <c r="K20"/>
      <c r="L20" s="208"/>
      <c r="N20" s="68"/>
      <c r="O20" s="68"/>
      <c r="P20" s="68"/>
      <c r="Q20" s="269"/>
      <c r="R20" s="68"/>
    </row>
    <row r="21" spans="2:19">
      <c r="B21" s="228">
        <f t="shared" si="1"/>
        <v>2027</v>
      </c>
      <c r="C21" s="229"/>
      <c r="D21" s="217">
        <f t="shared" ref="D21:E28" si="14">ROUND(D20*(1+$G67),2)</f>
        <v>0</v>
      </c>
      <c r="E21" s="217">
        <f t="shared" si="14"/>
        <v>0</v>
      </c>
      <c r="F21" s="219">
        <f t="shared" si="0"/>
        <v>0</v>
      </c>
      <c r="G21" s="217">
        <f t="shared" ref="G21:G28" si="15">ROUND(G20*(1+$G67),2)</f>
        <v>98.6</v>
      </c>
      <c r="H21" s="230">
        <f t="shared" ref="H21" si="16">ROUND(H20*(1+$G67),2)</f>
        <v>0</v>
      </c>
      <c r="I21" s="219">
        <f t="shared" si="6"/>
        <v>98.6</v>
      </c>
      <c r="J21" s="219">
        <f t="shared" si="2"/>
        <v>779.52</v>
      </c>
      <c r="K21"/>
      <c r="L21" s="208"/>
      <c r="N21" s="68"/>
      <c r="O21" s="68"/>
      <c r="P21" s="68"/>
      <c r="Q21" s="269"/>
      <c r="R21" s="68"/>
    </row>
    <row r="22" spans="2:19">
      <c r="B22" s="228">
        <f t="shared" si="1"/>
        <v>2028</v>
      </c>
      <c r="C22" s="229"/>
      <c r="D22" s="223">
        <f t="shared" si="14"/>
        <v>0</v>
      </c>
      <c r="E22" s="223">
        <f t="shared" si="14"/>
        <v>0</v>
      </c>
      <c r="F22" s="224">
        <f t="shared" si="0"/>
        <v>0</v>
      </c>
      <c r="G22" s="223">
        <f t="shared" si="15"/>
        <v>100.89</v>
      </c>
      <c r="H22" s="223">
        <f t="shared" ref="H22" si="17">ROUND(H21*(1+$G68),2)</f>
        <v>0</v>
      </c>
      <c r="I22" s="224">
        <f t="shared" si="6"/>
        <v>100.89</v>
      </c>
      <c r="J22" s="224">
        <f t="shared" si="2"/>
        <v>797.63</v>
      </c>
      <c r="K22"/>
      <c r="L22" s="208"/>
      <c r="N22" s="68"/>
      <c r="O22" s="68"/>
      <c r="P22" s="68"/>
      <c r="Q22" s="269"/>
      <c r="R22" s="68"/>
    </row>
    <row r="23" spans="2:19">
      <c r="B23" s="228">
        <f t="shared" si="1"/>
        <v>2029</v>
      </c>
      <c r="C23" s="229"/>
      <c r="D23" s="217">
        <f t="shared" si="14"/>
        <v>0</v>
      </c>
      <c r="E23" s="217">
        <f t="shared" si="14"/>
        <v>0</v>
      </c>
      <c r="F23" s="219">
        <f t="shared" si="0"/>
        <v>0</v>
      </c>
      <c r="G23" s="217">
        <f t="shared" si="15"/>
        <v>103.28</v>
      </c>
      <c r="H23" s="230">
        <f t="shared" ref="H23" si="18">ROUND(H22*(1+$G69),2)</f>
        <v>0</v>
      </c>
      <c r="I23" s="219">
        <f t="shared" si="6"/>
        <v>103.28</v>
      </c>
      <c r="J23" s="219">
        <f t="shared" si="2"/>
        <v>816.52</v>
      </c>
      <c r="K23"/>
      <c r="L23" s="208"/>
      <c r="N23" s="68"/>
      <c r="O23" s="68"/>
      <c r="P23" s="269"/>
      <c r="Q23" s="269"/>
      <c r="R23" s="217"/>
      <c r="S23" s="248"/>
    </row>
    <row r="24" spans="2:19">
      <c r="B24" s="228">
        <f t="shared" si="1"/>
        <v>2030</v>
      </c>
      <c r="C24" s="229"/>
      <c r="D24" s="217">
        <f t="shared" si="14"/>
        <v>0</v>
      </c>
      <c r="E24" s="217">
        <f t="shared" si="14"/>
        <v>0</v>
      </c>
      <c r="F24" s="219">
        <f t="shared" si="0"/>
        <v>0</v>
      </c>
      <c r="G24" s="217">
        <f t="shared" si="15"/>
        <v>105.74</v>
      </c>
      <c r="H24" s="230">
        <f t="shared" ref="H24" si="19">ROUND(H23*(1+$G70),2)</f>
        <v>0</v>
      </c>
      <c r="I24" s="219">
        <f t="shared" si="6"/>
        <v>105.74</v>
      </c>
      <c r="J24" s="219">
        <f t="shared" si="2"/>
        <v>835.97</v>
      </c>
      <c r="K24"/>
      <c r="L24" s="208"/>
      <c r="N24" s="68"/>
      <c r="O24" s="68"/>
      <c r="P24" s="269"/>
      <c r="Q24" s="269"/>
      <c r="R24" s="217"/>
      <c r="S24" s="248"/>
    </row>
    <row r="25" spans="2:19">
      <c r="B25" s="228">
        <f t="shared" si="1"/>
        <v>2031</v>
      </c>
      <c r="C25" s="229"/>
      <c r="D25" s="217">
        <f t="shared" si="14"/>
        <v>0</v>
      </c>
      <c r="E25" s="217">
        <f t="shared" si="14"/>
        <v>0</v>
      </c>
      <c r="F25" s="219">
        <f t="shared" si="0"/>
        <v>0</v>
      </c>
      <c r="G25" s="217">
        <f t="shared" si="15"/>
        <v>108.28</v>
      </c>
      <c r="H25" s="230">
        <f t="shared" ref="H25" si="20">ROUND(H24*(1+$G71),2)</f>
        <v>0</v>
      </c>
      <c r="I25" s="219">
        <f t="shared" si="6"/>
        <v>108.28</v>
      </c>
      <c r="J25" s="219">
        <f t="shared" si="2"/>
        <v>856.05</v>
      </c>
      <c r="K25"/>
      <c r="L25" s="208"/>
      <c r="N25" s="68"/>
      <c r="O25" s="68"/>
      <c r="P25" s="269"/>
      <c r="Q25" s="269"/>
      <c r="R25" s="217"/>
      <c r="S25" s="248"/>
    </row>
    <row r="26" spans="2:19">
      <c r="B26" s="228">
        <f t="shared" si="1"/>
        <v>2032</v>
      </c>
      <c r="C26" s="229"/>
      <c r="D26" s="217">
        <f t="shared" si="14"/>
        <v>0</v>
      </c>
      <c r="E26" s="217">
        <f t="shared" si="14"/>
        <v>0</v>
      </c>
      <c r="F26" s="219">
        <f t="shared" si="0"/>
        <v>0</v>
      </c>
      <c r="G26" s="217">
        <f t="shared" si="15"/>
        <v>110.89</v>
      </c>
      <c r="H26" s="230">
        <f t="shared" ref="H26" si="21">ROUND(H25*(1+$G72),2)</f>
        <v>0</v>
      </c>
      <c r="I26" s="219">
        <f t="shared" si="6"/>
        <v>110.89</v>
      </c>
      <c r="J26" s="219">
        <f t="shared" si="2"/>
        <v>876.69</v>
      </c>
      <c r="K26"/>
      <c r="L26" s="208"/>
      <c r="N26" s="68"/>
      <c r="O26" s="68"/>
      <c r="P26" s="269"/>
      <c r="Q26" s="269"/>
      <c r="R26" s="217"/>
      <c r="S26" s="248"/>
    </row>
    <row r="27" spans="2:19">
      <c r="B27" s="228">
        <f t="shared" si="1"/>
        <v>2033</v>
      </c>
      <c r="C27" s="229"/>
      <c r="D27" s="217">
        <f t="shared" si="14"/>
        <v>0</v>
      </c>
      <c r="E27" s="217">
        <f t="shared" si="14"/>
        <v>0</v>
      </c>
      <c r="F27" s="219">
        <f t="shared" si="0"/>
        <v>0</v>
      </c>
      <c r="G27" s="217">
        <f t="shared" si="15"/>
        <v>113.57</v>
      </c>
      <c r="H27" s="230">
        <f t="shared" ref="H27" si="22">ROUND(H26*(1+$G73),2)</f>
        <v>0</v>
      </c>
      <c r="I27" s="219">
        <f t="shared" si="6"/>
        <v>113.57</v>
      </c>
      <c r="J27" s="219">
        <f t="shared" si="2"/>
        <v>897.87</v>
      </c>
      <c r="K27"/>
      <c r="L27" s="208"/>
      <c r="N27" s="68"/>
      <c r="O27" s="68"/>
      <c r="P27" s="269"/>
      <c r="Q27" s="269"/>
      <c r="R27" s="217"/>
      <c r="S27" s="248"/>
    </row>
    <row r="28" spans="2:19">
      <c r="B28" s="228">
        <f t="shared" si="1"/>
        <v>2034</v>
      </c>
      <c r="C28" s="229"/>
      <c r="D28" s="217">
        <f t="shared" si="14"/>
        <v>0</v>
      </c>
      <c r="E28" s="217">
        <f t="shared" si="14"/>
        <v>0</v>
      </c>
      <c r="F28" s="219">
        <f t="shared" si="0"/>
        <v>0</v>
      </c>
      <c r="G28" s="217">
        <f t="shared" si="15"/>
        <v>116.32</v>
      </c>
      <c r="H28" s="230">
        <f t="shared" ref="H28" si="23">ROUND(H27*(1+$G74),2)</f>
        <v>0</v>
      </c>
      <c r="I28" s="219">
        <f t="shared" si="6"/>
        <v>116.32</v>
      </c>
      <c r="J28" s="219">
        <f t="shared" si="2"/>
        <v>919.61</v>
      </c>
      <c r="K28"/>
      <c r="L28" s="208"/>
      <c r="N28" s="68"/>
      <c r="O28" s="68"/>
      <c r="P28" s="269"/>
      <c r="Q28" s="269"/>
      <c r="R28" s="217"/>
      <c r="S28" s="248"/>
    </row>
    <row r="29" spans="2:19">
      <c r="B29" s="228">
        <f t="shared" si="1"/>
        <v>2035</v>
      </c>
      <c r="C29" s="229"/>
      <c r="D29" s="217">
        <f>ROUND(D28*(1+$J66),2)</f>
        <v>0</v>
      </c>
      <c r="E29" s="217">
        <f>ROUND(E28*(1+$J66),2)</f>
        <v>0</v>
      </c>
      <c r="F29" s="219">
        <f t="shared" si="0"/>
        <v>0</v>
      </c>
      <c r="G29" s="217">
        <f>ROUND(G28*(1+$J66),2)</f>
        <v>119.13</v>
      </c>
      <c r="H29" s="230">
        <f>ROUND(H28*(1+$J66),2)</f>
        <v>0</v>
      </c>
      <c r="I29" s="219">
        <f t="shared" si="6"/>
        <v>119.13</v>
      </c>
      <c r="J29" s="219">
        <f t="shared" si="2"/>
        <v>941.83</v>
      </c>
      <c r="K29"/>
      <c r="L29" s="208"/>
      <c r="N29" s="68"/>
      <c r="O29" s="68"/>
      <c r="P29" s="269"/>
      <c r="Q29" s="269"/>
      <c r="R29" s="217"/>
      <c r="S29" s="248"/>
    </row>
    <row r="30" spans="2:19">
      <c r="B30" s="228">
        <f t="shared" si="1"/>
        <v>2036</v>
      </c>
      <c r="C30" s="229"/>
      <c r="D30" s="217">
        <f t="shared" ref="D30:E36" si="24">ROUND(D29*(1+$J67),2)</f>
        <v>0</v>
      </c>
      <c r="E30" s="217">
        <f t="shared" si="24"/>
        <v>0</v>
      </c>
      <c r="F30" s="219">
        <f t="shared" si="0"/>
        <v>0</v>
      </c>
      <c r="G30" s="217">
        <f t="shared" ref="G30:G36" si="25">ROUND(G29*(1+$J67),2)</f>
        <v>122.03</v>
      </c>
      <c r="H30" s="230">
        <f t="shared" ref="H30" si="26">ROUND(H29*(1+$J67),2)</f>
        <v>0</v>
      </c>
      <c r="I30" s="219">
        <f t="shared" si="6"/>
        <v>122.03</v>
      </c>
      <c r="J30" s="219">
        <f t="shared" si="2"/>
        <v>964.76</v>
      </c>
      <c r="K30"/>
      <c r="L30" s="208"/>
      <c r="N30" s="68"/>
      <c r="O30" s="68"/>
      <c r="P30" s="269"/>
      <c r="Q30" s="269"/>
      <c r="R30" s="217"/>
      <c r="S30" s="248"/>
    </row>
    <row r="31" spans="2:19">
      <c r="B31" s="228">
        <f t="shared" si="1"/>
        <v>2037</v>
      </c>
      <c r="C31" s="229"/>
      <c r="D31" s="217">
        <f t="shared" si="24"/>
        <v>0</v>
      </c>
      <c r="E31" s="217">
        <f t="shared" si="24"/>
        <v>0</v>
      </c>
      <c r="F31" s="219">
        <f t="shared" si="0"/>
        <v>0</v>
      </c>
      <c r="G31" s="217">
        <f t="shared" si="25"/>
        <v>124.99</v>
      </c>
      <c r="H31" s="230">
        <f t="shared" ref="H31" si="27">ROUND(H30*(1+$J68),2)</f>
        <v>0</v>
      </c>
      <c r="I31" s="219">
        <f t="shared" si="6"/>
        <v>124.99</v>
      </c>
      <c r="J31" s="219">
        <f t="shared" si="2"/>
        <v>988.16</v>
      </c>
      <c r="K31"/>
      <c r="L31" s="208"/>
      <c r="N31" s="68"/>
      <c r="O31" s="68"/>
      <c r="P31" s="68"/>
      <c r="Q31" s="269"/>
      <c r="R31" s="217"/>
      <c r="S31" s="217"/>
    </row>
    <row r="32" spans="2:19">
      <c r="B32" s="228">
        <f t="shared" si="1"/>
        <v>2038</v>
      </c>
      <c r="C32" s="229"/>
      <c r="D32" s="217">
        <f t="shared" si="24"/>
        <v>0</v>
      </c>
      <c r="E32" s="217">
        <f t="shared" si="24"/>
        <v>0</v>
      </c>
      <c r="F32" s="219">
        <f t="shared" si="0"/>
        <v>0</v>
      </c>
      <c r="G32" s="217">
        <f t="shared" si="25"/>
        <v>128.04</v>
      </c>
      <c r="H32" s="230">
        <f t="shared" ref="H32" si="28">ROUND(H31*(1+$J69),2)</f>
        <v>0</v>
      </c>
      <c r="I32" s="219">
        <f t="shared" si="6"/>
        <v>128.04</v>
      </c>
      <c r="J32" s="219">
        <f t="shared" si="2"/>
        <v>1012.27</v>
      </c>
      <c r="K32"/>
      <c r="L32" s="208"/>
      <c r="N32" s="68"/>
      <c r="O32" s="68"/>
      <c r="Q32" s="258"/>
      <c r="R32" s="217"/>
      <c r="S32" s="217"/>
    </row>
    <row r="33" spans="2:19">
      <c r="B33" s="228">
        <f t="shared" si="1"/>
        <v>2039</v>
      </c>
      <c r="C33" s="229"/>
      <c r="D33" s="217">
        <f t="shared" si="24"/>
        <v>0</v>
      </c>
      <c r="E33" s="217">
        <f t="shared" si="24"/>
        <v>0</v>
      </c>
      <c r="F33" s="219">
        <f t="shared" si="0"/>
        <v>0</v>
      </c>
      <c r="G33" s="217">
        <f t="shared" si="25"/>
        <v>131.18</v>
      </c>
      <c r="H33" s="230">
        <f t="shared" ref="H33" si="29">ROUND(H32*(1+$J70),2)</f>
        <v>0</v>
      </c>
      <c r="I33" s="219">
        <f t="shared" si="6"/>
        <v>131.18</v>
      </c>
      <c r="J33" s="219">
        <f t="shared" si="2"/>
        <v>1037.0999999999999</v>
      </c>
      <c r="K33"/>
      <c r="L33" s="208"/>
      <c r="N33" s="68"/>
      <c r="O33" s="68"/>
      <c r="Q33" s="258"/>
      <c r="R33" s="217"/>
      <c r="S33" s="217"/>
    </row>
    <row r="34" spans="2:19">
      <c r="B34" s="228">
        <f t="shared" si="1"/>
        <v>2040</v>
      </c>
      <c r="C34" s="229"/>
      <c r="D34" s="217">
        <f t="shared" si="24"/>
        <v>0</v>
      </c>
      <c r="E34" s="217">
        <f t="shared" si="24"/>
        <v>0</v>
      </c>
      <c r="F34" s="219">
        <f t="shared" si="0"/>
        <v>0</v>
      </c>
      <c r="G34" s="217">
        <f t="shared" si="25"/>
        <v>134.38</v>
      </c>
      <c r="H34" s="230">
        <f t="shared" ref="H34" si="30">ROUND(H33*(1+$J71),2)</f>
        <v>0</v>
      </c>
      <c r="I34" s="219">
        <f t="shared" si="6"/>
        <v>134.38</v>
      </c>
      <c r="J34" s="219">
        <f t="shared" si="2"/>
        <v>1062.3900000000001</v>
      </c>
      <c r="K34"/>
      <c r="L34" s="208"/>
      <c r="N34" s="68"/>
      <c r="O34" s="68"/>
      <c r="Q34" s="258"/>
      <c r="R34" s="217"/>
      <c r="S34" s="217"/>
    </row>
    <row r="35" spans="2:19">
      <c r="B35" s="228">
        <f t="shared" si="1"/>
        <v>2041</v>
      </c>
      <c r="C35" s="229"/>
      <c r="D35" s="217">
        <f t="shared" si="24"/>
        <v>0</v>
      </c>
      <c r="E35" s="217">
        <f t="shared" si="24"/>
        <v>0</v>
      </c>
      <c r="F35" s="219">
        <f t="shared" si="0"/>
        <v>0</v>
      </c>
      <c r="G35" s="217">
        <f t="shared" si="25"/>
        <v>137.68</v>
      </c>
      <c r="H35" s="230">
        <f t="shared" ref="H35" si="31">ROUND(H34*(1+$J72),2)</f>
        <v>0</v>
      </c>
      <c r="I35" s="219">
        <f t="shared" si="6"/>
        <v>137.68</v>
      </c>
      <c r="J35" s="219">
        <f t="shared" si="2"/>
        <v>1088.48</v>
      </c>
      <c r="K35"/>
      <c r="L35" s="208"/>
      <c r="N35" s="68"/>
      <c r="O35" s="68"/>
      <c r="Q35" s="258"/>
      <c r="R35" s="217"/>
      <c r="S35" s="217"/>
    </row>
    <row r="36" spans="2:19">
      <c r="B36" s="228">
        <f t="shared" si="1"/>
        <v>2042</v>
      </c>
      <c r="C36" s="229"/>
      <c r="D36" s="217">
        <f t="shared" si="24"/>
        <v>0</v>
      </c>
      <c r="E36" s="217">
        <f t="shared" si="24"/>
        <v>0</v>
      </c>
      <c r="F36" s="219">
        <f t="shared" si="0"/>
        <v>0</v>
      </c>
      <c r="G36" s="217">
        <f t="shared" si="25"/>
        <v>141.07</v>
      </c>
      <c r="H36" s="230">
        <f t="shared" ref="H36" si="32">ROUND(H35*(1+$J73),2)</f>
        <v>0</v>
      </c>
      <c r="I36" s="219">
        <f t="shared" si="6"/>
        <v>141.07</v>
      </c>
      <c r="J36" s="219">
        <f t="shared" si="2"/>
        <v>1115.29</v>
      </c>
      <c r="K36"/>
      <c r="L36" s="208"/>
      <c r="N36" s="68"/>
      <c r="O36" s="68"/>
      <c r="Q36" s="258"/>
      <c r="R36" s="217"/>
      <c r="S36" s="217"/>
    </row>
    <row r="37" spans="2:19">
      <c r="B37" s="228"/>
      <c r="C37" s="221"/>
      <c r="D37" s="217"/>
      <c r="E37" s="217"/>
      <c r="F37" s="218"/>
      <c r="G37" s="217"/>
      <c r="H37" s="217"/>
      <c r="I37" s="219"/>
      <c r="J37" s="231"/>
    </row>
    <row r="38" spans="2:19">
      <c r="B38" s="215"/>
      <c r="C38" s="221"/>
      <c r="D38" s="217"/>
      <c r="E38" s="217"/>
      <c r="F38" s="218"/>
      <c r="G38" s="217"/>
      <c r="H38" s="217"/>
      <c r="I38" s="219"/>
      <c r="J38" s="231"/>
    </row>
    <row r="39" spans="2:19">
      <c r="B39" s="215"/>
      <c r="C39" s="221"/>
      <c r="D39" s="217"/>
      <c r="E39" s="217"/>
      <c r="F39" s="218"/>
      <c r="G39" s="217"/>
      <c r="H39" s="217"/>
      <c r="I39" s="219"/>
      <c r="J39" s="231"/>
    </row>
    <row r="40" spans="2:19">
      <c r="B40" s="215"/>
      <c r="C40" s="221"/>
      <c r="D40" s="217"/>
      <c r="E40" s="217"/>
      <c r="F40" s="218"/>
      <c r="G40" s="217"/>
      <c r="H40" s="217"/>
      <c r="I40" s="219"/>
      <c r="J40" s="231"/>
    </row>
    <row r="42" spans="2:19" ht="14.25">
      <c r="B42" s="232" t="s">
        <v>31</v>
      </c>
      <c r="C42" s="233"/>
      <c r="D42" s="233"/>
      <c r="E42" s="233"/>
      <c r="F42" s="233"/>
      <c r="G42" s="233"/>
      <c r="H42" s="233"/>
    </row>
    <row r="44" spans="2:19">
      <c r="B44" s="206" t="s">
        <v>112</v>
      </c>
      <c r="C44" s="234" t="s">
        <v>113</v>
      </c>
      <c r="D44" s="235" t="str">
        <f>'Table 3 200 MW (Wyo) 2033'!E68</f>
        <v xml:space="preserve">Plant Costs  - 2017 IRP - Table 6.1 &amp; 6.2 </v>
      </c>
    </row>
    <row r="45" spans="2:19">
      <c r="C45" s="234" t="str">
        <f>C7</f>
        <v>(a)</v>
      </c>
      <c r="D45" s="206" t="s">
        <v>114</v>
      </c>
    </row>
    <row r="46" spans="2:19">
      <c r="C46" s="234" t="str">
        <f>D7</f>
        <v>(b)</v>
      </c>
      <c r="D46" s="219" t="str">
        <f>"= "&amp;C7&amp;" x "&amp;C62</f>
        <v>= (a) x 0.0631141369791985</v>
      </c>
    </row>
    <row r="47" spans="2:19">
      <c r="C47" s="234" t="str">
        <f>F7</f>
        <v>(d)</v>
      </c>
      <c r="D47" s="219" t="str">
        <f>"= ("&amp;$D$7&amp;" + "&amp;$E$7&amp;") /  (8.76 x "&amp;TEXT(C63,"0.0%")&amp;")"</f>
        <v>= ((b) + (c)) /  (8.76 x 90.3%)</v>
      </c>
    </row>
    <row r="48" spans="2:19">
      <c r="C48" s="234" t="str">
        <f>I7</f>
        <v>(g)</v>
      </c>
      <c r="D48" s="219" t="str">
        <f>"= "&amp;$F$7&amp;" + "&amp;$H$7</f>
        <v>= (d) + (f)</v>
      </c>
    </row>
    <row r="49" spans="2:24">
      <c r="C49" s="234" t="str">
        <f>J7</f>
        <v>(h)</v>
      </c>
      <c r="D49" s="109" t="str">
        <f>D44</f>
        <v xml:space="preserve">Plant Costs  - 2017 IRP - Table 6.1 &amp; 6.2 </v>
      </c>
    </row>
    <row r="50" spans="2:24">
      <c r="C50" s="234"/>
      <c r="D50" s="219"/>
    </row>
    <row r="51" spans="2:24" ht="13.5" thickBot="1"/>
    <row r="52" spans="2:24" ht="13.5" thickBot="1">
      <c r="C52" s="57" t="str">
        <f>B2&amp;" - "&amp;B3</f>
        <v>2017 IRP Geothermal PPA West Side Resource - 90% Capacity Factor</v>
      </c>
      <c r="D52" s="236"/>
      <c r="E52" s="236"/>
      <c r="F52" s="236"/>
      <c r="G52" s="236"/>
      <c r="H52" s="236"/>
      <c r="I52" s="237"/>
      <c r="J52" s="238"/>
    </row>
    <row r="53" spans="2:24" ht="13.5" thickBot="1">
      <c r="C53" s="239" t="s">
        <v>121</v>
      </c>
      <c r="D53" s="240" t="s">
        <v>116</v>
      </c>
      <c r="E53" s="240"/>
      <c r="F53" s="240"/>
      <c r="G53" s="240"/>
      <c r="H53" s="241"/>
      <c r="I53" s="237"/>
      <c r="J53" s="238"/>
    </row>
    <row r="55" spans="2:24">
      <c r="B55" s="109" t="s">
        <v>103</v>
      </c>
      <c r="C55" s="242">
        <v>0</v>
      </c>
      <c r="D55" s="206" t="s">
        <v>114</v>
      </c>
      <c r="H55" s="206" t="s">
        <v>9</v>
      </c>
    </row>
    <row r="56" spans="2:24">
      <c r="B56" s="109" t="s">
        <v>103</v>
      </c>
      <c r="C56" s="243">
        <v>0</v>
      </c>
      <c r="D56" s="206" t="s">
        <v>117</v>
      </c>
      <c r="H56" s="206" t="s">
        <v>9</v>
      </c>
    </row>
    <row r="57" spans="2:24">
      <c r="B57" s="109" t="s">
        <v>103</v>
      </c>
      <c r="C57" s="248">
        <v>0</v>
      </c>
      <c r="D57" s="206" t="s">
        <v>122</v>
      </c>
      <c r="H57" s="206" t="s">
        <v>119</v>
      </c>
    </row>
    <row r="58" spans="2:24">
      <c r="B58" s="109" t="s">
        <v>103</v>
      </c>
      <c r="C58" s="243">
        <v>77.34</v>
      </c>
      <c r="D58" s="206" t="s">
        <v>118</v>
      </c>
      <c r="H58" s="206" t="s">
        <v>119</v>
      </c>
      <c r="J58" s="208"/>
      <c r="K58" s="244"/>
      <c r="L58" s="67"/>
      <c r="M58" s="245"/>
      <c r="N58" s="245"/>
      <c r="O58" s="67"/>
      <c r="P58" s="245"/>
      <c r="Q58" s="67"/>
      <c r="R58" s="208"/>
      <c r="S58" s="208"/>
      <c r="T58" s="208"/>
      <c r="U58" s="208"/>
      <c r="V58" s="208"/>
      <c r="W58" s="208"/>
      <c r="X58" s="208"/>
    </row>
    <row r="59" spans="2:24">
      <c r="B59" s="109" t="s">
        <v>103</v>
      </c>
      <c r="C59" s="256">
        <v>0</v>
      </c>
      <c r="D59" s="206" t="s">
        <v>120</v>
      </c>
      <c r="H59" s="206" t="s">
        <v>119</v>
      </c>
      <c r="J59" s="246"/>
      <c r="K59" s="246"/>
      <c r="L59" s="247"/>
      <c r="M59" s="248"/>
      <c r="N59" s="248"/>
      <c r="O59" s="245"/>
      <c r="P59" s="249"/>
      <c r="Q59" s="208"/>
      <c r="R59" s="208"/>
      <c r="S59" s="208"/>
      <c r="T59" s="208"/>
      <c r="U59" s="208"/>
      <c r="V59" s="208"/>
      <c r="W59" s="208"/>
      <c r="X59" s="208"/>
    </row>
    <row r="60" spans="2:24">
      <c r="J60" s="246"/>
      <c r="K60" s="246"/>
      <c r="L60" s="246"/>
      <c r="M60" s="208"/>
      <c r="N60" s="208"/>
      <c r="O60" s="245"/>
      <c r="P60" s="249"/>
      <c r="Q60" s="208"/>
      <c r="R60" s="208"/>
      <c r="S60" s="208"/>
      <c r="T60" s="208"/>
      <c r="U60" s="208"/>
      <c r="V60" s="208"/>
      <c r="W60" s="208"/>
      <c r="X60" s="208"/>
    </row>
    <row r="61" spans="2:24">
      <c r="C61" s="250"/>
      <c r="J61" s="246"/>
      <c r="K61" s="246"/>
      <c r="L61" s="246"/>
      <c r="M61" s="208"/>
      <c r="N61" s="208"/>
      <c r="O61" s="246"/>
      <c r="P61" s="249"/>
      <c r="S61" s="208"/>
      <c r="T61" s="208"/>
      <c r="U61" s="208"/>
      <c r="V61" s="208"/>
      <c r="W61" s="208"/>
      <c r="X61" s="208"/>
    </row>
    <row r="62" spans="2:24">
      <c r="C62" s="251">
        <v>6.3114136979198515E-2</v>
      </c>
      <c r="D62" s="206" t="s">
        <v>54</v>
      </c>
      <c r="J62" s="252"/>
      <c r="K62" s="253"/>
      <c r="L62" s="253"/>
      <c r="O62" s="254"/>
    </row>
    <row r="63" spans="2:24">
      <c r="C63" s="257">
        <v>0.90249999999999997</v>
      </c>
      <c r="D63" s="206" t="s">
        <v>55</v>
      </c>
    </row>
    <row r="64" spans="2:24" ht="13.5" thickBot="1">
      <c r="D64" s="249"/>
    </row>
    <row r="65" spans="3:10" ht="13.5" thickBot="1">
      <c r="C65" s="53" t="str">
        <f>"Company Official Inflation Forecast Dated "&amp;TEXT('Table 4'!$G$5,"mmmm dd, yyyy")</f>
        <v>Company Official Inflation Forecast Dated March 31, 2017</v>
      </c>
      <c r="D65" s="236"/>
      <c r="E65" s="236"/>
      <c r="F65" s="236"/>
      <c r="G65" s="236"/>
      <c r="H65" s="236"/>
      <c r="I65" s="236"/>
      <c r="J65" s="238"/>
    </row>
    <row r="66" spans="3:10">
      <c r="C66" s="134">
        <v>2017</v>
      </c>
      <c r="D66" s="56">
        <v>2.2092462442320437E-2</v>
      </c>
      <c r="E66" s="109"/>
      <c r="F66" s="134">
        <f>C74+1</f>
        <v>2026</v>
      </c>
      <c r="G66" s="56">
        <v>2.2944058791238842E-2</v>
      </c>
      <c r="H66" s="109"/>
      <c r="I66" s="134">
        <f>F74+1</f>
        <v>2035</v>
      </c>
      <c r="J66" s="56">
        <v>2.4174683944208519E-2</v>
      </c>
    </row>
    <row r="67" spans="3:10">
      <c r="C67" s="134">
        <f t="shared" ref="C67:C74" si="33">C66+1</f>
        <v>2018</v>
      </c>
      <c r="D67" s="56">
        <v>2.1684070430924685E-2</v>
      </c>
      <c r="E67" s="109"/>
      <c r="F67" s="134">
        <f t="shared" ref="F67:F74" si="34">F66+1</f>
        <v>2027</v>
      </c>
      <c r="G67" s="56">
        <v>2.3164081218836952E-2</v>
      </c>
      <c r="H67" s="109"/>
      <c r="I67" s="134">
        <f t="shared" ref="I67:I74" si="35">I66+1</f>
        <v>2036</v>
      </c>
      <c r="J67" s="56">
        <v>2.4311492116604327E-2</v>
      </c>
    </row>
    <row r="68" spans="3:10">
      <c r="C68" s="134">
        <f t="shared" si="33"/>
        <v>2019</v>
      </c>
      <c r="D68" s="56">
        <v>2.0023445288848141E-2</v>
      </c>
      <c r="E68" s="109"/>
      <c r="F68" s="134">
        <f t="shared" si="34"/>
        <v>2028</v>
      </c>
      <c r="G68" s="56">
        <v>2.3269517424980624E-2</v>
      </c>
      <c r="H68" s="109"/>
      <c r="I68" s="134">
        <f t="shared" si="35"/>
        <v>2037</v>
      </c>
      <c r="J68" s="56">
        <v>2.4277391473133791E-2</v>
      </c>
    </row>
    <row r="69" spans="3:10">
      <c r="C69" s="134">
        <f t="shared" si="33"/>
        <v>2020</v>
      </c>
      <c r="D69" s="56">
        <v>2.1423649370385656E-2</v>
      </c>
      <c r="E69" s="109"/>
      <c r="F69" s="134">
        <f t="shared" si="34"/>
        <v>2029</v>
      </c>
      <c r="G69" s="56">
        <v>2.3660062349176059E-2</v>
      </c>
      <c r="H69" s="109"/>
      <c r="I69" s="134">
        <f t="shared" si="35"/>
        <v>2038</v>
      </c>
      <c r="J69" s="56">
        <v>2.4418737348747444E-2</v>
      </c>
    </row>
    <row r="70" spans="3:10">
      <c r="C70" s="134">
        <f t="shared" si="33"/>
        <v>2021</v>
      </c>
      <c r="D70" s="56">
        <v>2.2444603435442634E-2</v>
      </c>
      <c r="E70" s="109"/>
      <c r="F70" s="134">
        <f t="shared" si="34"/>
        <v>2030</v>
      </c>
      <c r="G70" s="56">
        <v>2.3797996946838929E-2</v>
      </c>
      <c r="H70" s="109"/>
      <c r="I70" s="134">
        <f t="shared" si="35"/>
        <v>2039</v>
      </c>
      <c r="J70" s="56">
        <v>2.4490791911648602E-2</v>
      </c>
    </row>
    <row r="71" spans="3:10">
      <c r="C71" s="134">
        <f t="shared" si="33"/>
        <v>2022</v>
      </c>
      <c r="D71" s="56">
        <v>2.2559296067847567E-2</v>
      </c>
      <c r="E71" s="109"/>
      <c r="F71" s="134">
        <f t="shared" si="34"/>
        <v>2031</v>
      </c>
      <c r="G71" s="56">
        <v>2.4014000123530499E-2</v>
      </c>
      <c r="H71" s="109"/>
      <c r="I71" s="134">
        <f t="shared" si="35"/>
        <v>2040</v>
      </c>
      <c r="J71" s="56">
        <v>2.442458536688985E-2</v>
      </c>
    </row>
    <row r="72" spans="3:10" s="208" customFormat="1">
      <c r="C72" s="134">
        <f t="shared" si="33"/>
        <v>2023</v>
      </c>
      <c r="D72" s="56">
        <v>2.3031082544693549E-2</v>
      </c>
      <c r="E72" s="111"/>
      <c r="F72" s="134">
        <f t="shared" si="34"/>
        <v>2032</v>
      </c>
      <c r="G72" s="56">
        <v>2.4075090077113837E-2</v>
      </c>
      <c r="H72" s="111"/>
      <c r="I72" s="134">
        <f t="shared" si="35"/>
        <v>2041</v>
      </c>
      <c r="J72" s="56">
        <v>2.4530694634797623E-2</v>
      </c>
    </row>
    <row r="73" spans="3:10" s="208" customFormat="1">
      <c r="C73" s="134">
        <f t="shared" si="33"/>
        <v>2024</v>
      </c>
      <c r="D73" s="56">
        <v>2.3134274986934988E-2</v>
      </c>
      <c r="E73" s="111"/>
      <c r="F73" s="134">
        <f t="shared" si="34"/>
        <v>2033</v>
      </c>
      <c r="G73" s="56">
        <v>2.4191075903759129E-2</v>
      </c>
      <c r="H73" s="111"/>
      <c r="I73" s="134">
        <f t="shared" si="35"/>
        <v>2042</v>
      </c>
      <c r="J73" s="56">
        <v>2.4630996146588036E-2</v>
      </c>
    </row>
    <row r="74" spans="3:10" s="208" customFormat="1">
      <c r="C74" s="134">
        <f t="shared" si="33"/>
        <v>2025</v>
      </c>
      <c r="D74" s="56">
        <v>2.3159080336675242E-2</v>
      </c>
      <c r="E74" s="111"/>
      <c r="F74" s="134">
        <f t="shared" si="34"/>
        <v>2034</v>
      </c>
      <c r="G74" s="56">
        <v>2.4219456505286896E-2</v>
      </c>
      <c r="H74" s="111"/>
      <c r="I74" s="134">
        <f t="shared" si="35"/>
        <v>2043</v>
      </c>
      <c r="J74" s="56">
        <v>2.4704209858992465E-2</v>
      </c>
    </row>
    <row r="75" spans="3:10" s="208" customFormat="1"/>
    <row r="76" spans="3:10" s="208" customFormat="1"/>
    <row r="93" spans="3:4">
      <c r="C93" s="245"/>
      <c r="D93" s="249"/>
    </row>
    <row r="94" spans="3:4">
      <c r="C94" s="245"/>
      <c r="D94" s="249"/>
    </row>
    <row r="95" spans="3:4">
      <c r="C95" s="245"/>
      <c r="D95" s="249"/>
    </row>
    <row r="96" spans="3:4">
      <c r="C96" s="245"/>
      <c r="D96" s="249"/>
    </row>
    <row r="97" spans="3:4">
      <c r="C97" s="245"/>
      <c r="D97" s="249"/>
    </row>
    <row r="98" spans="3:4">
      <c r="C98" s="245"/>
      <c r="D98" s="249"/>
    </row>
    <row r="99" spans="3:4">
      <c r="C99" s="245"/>
      <c r="D99" s="249"/>
    </row>
    <row r="100" spans="3:4">
      <c r="C100" s="245"/>
      <c r="D100" s="249"/>
    </row>
    <row r="101" spans="3:4">
      <c r="C101" s="245"/>
      <c r="D101" s="249"/>
    </row>
    <row r="102" spans="3:4">
      <c r="C102" s="245"/>
      <c r="D102" s="249"/>
    </row>
  </sheetData>
  <printOptions horizontalCentered="1"/>
  <pageMargins left="0.8" right="0.3" top="0.4" bottom="0.4" header="0.5" footer="0.2"/>
  <pageSetup scale="56" orientation="landscape" r:id="rId1"/>
  <headerFooter alignWithMargins="0"/>
  <rowBreaks count="1" manualBreakCount="1">
    <brk id="51"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O95"/>
  <sheetViews>
    <sheetView zoomScale="90" zoomScaleNormal="90" zoomScaleSheetLayoutView="85" workbookViewId="0">
      <pane xSplit="3" ySplit="10" topLeftCell="D11" activePane="bottomRight" state="frozen"/>
      <selection activeCell="E15" sqref="E15"/>
      <selection pane="topRight" activeCell="E15" sqref="E15"/>
      <selection pane="bottomLeft" activeCell="E15" sqref="E15"/>
      <selection pane="bottomRight" activeCell="B3" sqref="B3"/>
    </sheetView>
  </sheetViews>
  <sheetFormatPr defaultColWidth="9.33203125" defaultRowHeight="12.75"/>
  <cols>
    <col min="1" max="1" width="2.83203125" style="109" customWidth="1"/>
    <col min="2" max="2" width="10.83203125" style="109" customWidth="1"/>
    <col min="3" max="3" width="14.1640625" style="109" customWidth="1"/>
    <col min="4" max="4" width="12.33203125" style="109" customWidth="1"/>
    <col min="5" max="5" width="9.1640625" style="109" customWidth="1"/>
    <col min="6" max="6" width="10.5" style="109" customWidth="1"/>
    <col min="7" max="7" width="10.5" style="109" bestFit="1" customWidth="1"/>
    <col min="8" max="8" width="11.6640625" style="109" bestFit="1" customWidth="1"/>
    <col min="9" max="9" width="11.1640625" style="109" customWidth="1"/>
    <col min="10" max="10" width="12" style="109" bestFit="1" customWidth="1"/>
    <col min="11" max="11" width="12" style="109" customWidth="1"/>
    <col min="12" max="13" width="9.33203125" style="109"/>
    <col min="14" max="15" width="9.33203125" style="109" customWidth="1"/>
    <col min="16" max="16384" width="9.33203125" style="109"/>
  </cols>
  <sheetData>
    <row r="1" spans="2:14" ht="15.75" hidden="1">
      <c r="B1" s="1" t="s">
        <v>52</v>
      </c>
      <c r="C1" s="108"/>
      <c r="D1" s="108"/>
      <c r="E1" s="108"/>
      <c r="F1" s="108"/>
      <c r="G1" s="108"/>
      <c r="H1" s="108"/>
      <c r="I1" s="108"/>
      <c r="J1" s="108"/>
      <c r="K1" s="108"/>
    </row>
    <row r="2" spans="2:14" ht="15.75">
      <c r="B2" s="1"/>
      <c r="C2" s="108"/>
      <c r="D2" s="108"/>
      <c r="E2" s="108"/>
      <c r="F2" s="108"/>
      <c r="G2" s="108"/>
      <c r="H2" s="108"/>
      <c r="I2" s="108"/>
      <c r="J2" s="108"/>
      <c r="K2" s="108"/>
    </row>
    <row r="3" spans="2:14" ht="15.75">
      <c r="B3" s="1" t="s">
        <v>85</v>
      </c>
      <c r="C3" s="108"/>
      <c r="D3" s="108"/>
      <c r="E3" s="108"/>
      <c r="F3" s="108"/>
      <c r="G3" s="108"/>
      <c r="H3" s="108"/>
      <c r="I3" s="108"/>
      <c r="J3" s="108"/>
      <c r="K3" s="108"/>
    </row>
    <row r="4" spans="2:14" ht="15.75">
      <c r="B4" s="1" t="s">
        <v>181</v>
      </c>
      <c r="C4" s="108"/>
      <c r="D4" s="108"/>
      <c r="E4" s="108"/>
      <c r="F4" s="108"/>
      <c r="G4" s="108"/>
      <c r="H4" s="108"/>
      <c r="I4" s="108"/>
      <c r="J4" s="108"/>
      <c r="K4" s="108"/>
    </row>
    <row r="5" spans="2:14" ht="15.75">
      <c r="B5" s="1" t="str">
        <f>C54</f>
        <v>UT N - 200 MW - SCCT Frame "F" x1 - East Side Resource (5,050')</v>
      </c>
      <c r="C5" s="108"/>
      <c r="D5" s="108"/>
      <c r="E5" s="108"/>
      <c r="F5" s="108"/>
      <c r="G5" s="108"/>
      <c r="H5" s="108"/>
      <c r="I5" s="108"/>
      <c r="J5" s="108"/>
      <c r="K5" s="108"/>
    </row>
    <row r="6" spans="2:14" ht="15.75">
      <c r="B6" s="1"/>
      <c r="C6" s="108"/>
      <c r="D6" s="108"/>
      <c r="E6" s="108"/>
      <c r="F6" s="108"/>
      <c r="G6" s="108"/>
      <c r="H6" s="108"/>
      <c r="I6" s="108"/>
      <c r="K6" s="16"/>
    </row>
    <row r="7" spans="2:14">
      <c r="B7" s="110"/>
      <c r="C7" s="110"/>
      <c r="D7" s="110"/>
      <c r="E7" s="110"/>
      <c r="F7" s="110"/>
      <c r="G7" s="110"/>
      <c r="H7" s="110"/>
      <c r="I7" s="108"/>
      <c r="J7" s="111"/>
      <c r="K7" s="111"/>
      <c r="L7" s="111"/>
      <c r="M7" s="111"/>
      <c r="N7" s="111"/>
    </row>
    <row r="8" spans="2:14" ht="51.75" customHeight="1">
      <c r="B8" s="17" t="s">
        <v>0</v>
      </c>
      <c r="C8" s="18" t="s">
        <v>10</v>
      </c>
      <c r="D8" s="18" t="s">
        <v>11</v>
      </c>
      <c r="E8" s="18" t="s">
        <v>12</v>
      </c>
      <c r="F8" s="18" t="s">
        <v>13</v>
      </c>
      <c r="G8" s="18" t="s">
        <v>14</v>
      </c>
      <c r="H8" s="18" t="s">
        <v>15</v>
      </c>
      <c r="I8" s="19" t="s">
        <v>26</v>
      </c>
      <c r="J8" s="19" t="s">
        <v>72</v>
      </c>
      <c r="K8" s="18" t="s">
        <v>73</v>
      </c>
      <c r="L8" s="111"/>
    </row>
    <row r="9" spans="2:14" ht="18.75" customHeight="1">
      <c r="B9" s="20"/>
      <c r="C9" s="21" t="s">
        <v>8</v>
      </c>
      <c r="D9" s="22" t="s">
        <v>9</v>
      </c>
      <c r="E9" s="22" t="s">
        <v>9</v>
      </c>
      <c r="F9" s="21" t="s">
        <v>39</v>
      </c>
      <c r="G9" s="22" t="s">
        <v>9</v>
      </c>
      <c r="H9" s="22" t="s">
        <v>9</v>
      </c>
      <c r="I9" s="22" t="s">
        <v>27</v>
      </c>
      <c r="J9" s="21" t="s">
        <v>39</v>
      </c>
      <c r="K9" s="21" t="s">
        <v>39</v>
      </c>
      <c r="L9" s="111"/>
    </row>
    <row r="10" spans="2:14">
      <c r="C10" s="2" t="s">
        <v>1</v>
      </c>
      <c r="D10" s="2" t="s">
        <v>2</v>
      </c>
      <c r="E10" s="2" t="s">
        <v>3</v>
      </c>
      <c r="F10" s="2" t="s">
        <v>4</v>
      </c>
      <c r="G10" s="2" t="s">
        <v>5</v>
      </c>
      <c r="H10" s="2" t="s">
        <v>7</v>
      </c>
      <c r="I10" s="2" t="s">
        <v>28</v>
      </c>
      <c r="J10" s="2" t="s">
        <v>29</v>
      </c>
      <c r="K10" s="2" t="s">
        <v>30</v>
      </c>
    </row>
    <row r="11" spans="2:14" ht="6" customHeight="1"/>
    <row r="12" spans="2:14" ht="15.75">
      <c r="B12" s="59" t="str">
        <f>C54</f>
        <v>UT N - 200 MW - SCCT Frame "F" x1 - East Side Resource (5,050')</v>
      </c>
      <c r="C12" s="111"/>
      <c r="E12" s="111"/>
      <c r="F12" s="111"/>
      <c r="G12" s="111"/>
      <c r="H12" s="111"/>
      <c r="I12" s="110"/>
      <c r="J12" s="110"/>
      <c r="K12" s="110"/>
      <c r="L12" s="111"/>
    </row>
    <row r="13" spans="2:14" ht="4.5" customHeight="1">
      <c r="B13" s="112"/>
      <c r="C13" s="113"/>
      <c r="D13" s="114"/>
      <c r="E13" s="115"/>
      <c r="F13" s="115"/>
      <c r="G13" s="116"/>
      <c r="H13" s="116"/>
      <c r="I13" s="116"/>
      <c r="J13" s="116"/>
      <c r="K13" s="116"/>
    </row>
    <row r="14" spans="2:14">
      <c r="B14" s="112">
        <v>2016</v>
      </c>
      <c r="C14" s="113">
        <f>$H$60</f>
        <v>702</v>
      </c>
      <c r="D14" s="114">
        <f>ROUND(C14*$C$76,2)</f>
        <v>51.76</v>
      </c>
      <c r="E14" s="115">
        <f>$I$60</f>
        <v>30.66</v>
      </c>
      <c r="F14" s="115">
        <f>$J$65</f>
        <v>7.53</v>
      </c>
      <c r="G14" s="116">
        <f t="shared" ref="G14:G24" si="0">ROUND(F14*(8.76*$G$65)+E14,2)</f>
        <v>52.43</v>
      </c>
      <c r="H14" s="116">
        <f t="shared" ref="H14:H24" si="1">ROUND(D14+G14,2)</f>
        <v>104.19</v>
      </c>
      <c r="I14" s="116"/>
      <c r="J14" s="116"/>
      <c r="K14" s="116"/>
    </row>
    <row r="15" spans="2:14">
      <c r="B15" s="112">
        <f t="shared" ref="B15:B40" si="2">B14+1</f>
        <v>2017</v>
      </c>
      <c r="C15" s="117"/>
      <c r="D15" s="114">
        <f t="shared" ref="D15:F17" si="3">ROUND(D14*(1+$D83),2)</f>
        <v>52.9</v>
      </c>
      <c r="E15" s="114">
        <f t="shared" si="3"/>
        <v>31.34</v>
      </c>
      <c r="F15" s="114">
        <f t="shared" si="3"/>
        <v>7.7</v>
      </c>
      <c r="G15" s="118">
        <f t="shared" si="0"/>
        <v>53.6</v>
      </c>
      <c r="H15" s="118">
        <f t="shared" si="1"/>
        <v>106.5</v>
      </c>
      <c r="I15" s="116"/>
      <c r="J15" s="116"/>
      <c r="K15" s="116"/>
      <c r="M15" s="56"/>
    </row>
    <row r="16" spans="2:14">
      <c r="B16" s="112">
        <f t="shared" si="2"/>
        <v>2018</v>
      </c>
      <c r="C16" s="117"/>
      <c r="D16" s="114">
        <f t="shared" si="3"/>
        <v>54.05</v>
      </c>
      <c r="E16" s="114">
        <f t="shared" si="3"/>
        <v>32.020000000000003</v>
      </c>
      <c r="F16" s="114">
        <f t="shared" si="3"/>
        <v>7.87</v>
      </c>
      <c r="G16" s="116">
        <f t="shared" si="0"/>
        <v>54.77</v>
      </c>
      <c r="H16" s="116">
        <f t="shared" si="1"/>
        <v>108.82</v>
      </c>
      <c r="I16" s="116"/>
      <c r="J16" s="116"/>
      <c r="K16" s="116"/>
      <c r="M16" s="56"/>
    </row>
    <row r="17" spans="2:13">
      <c r="B17" s="112">
        <f t="shared" si="2"/>
        <v>2019</v>
      </c>
      <c r="C17" s="117"/>
      <c r="D17" s="114">
        <f t="shared" si="3"/>
        <v>55.13</v>
      </c>
      <c r="E17" s="114">
        <f t="shared" si="3"/>
        <v>32.659999999999997</v>
      </c>
      <c r="F17" s="114">
        <f t="shared" si="3"/>
        <v>8.0299999999999994</v>
      </c>
      <c r="G17" s="116">
        <f t="shared" si="0"/>
        <v>55.87</v>
      </c>
      <c r="H17" s="116">
        <f t="shared" si="1"/>
        <v>111</v>
      </c>
      <c r="I17" s="116"/>
      <c r="J17" s="116"/>
      <c r="K17" s="116"/>
      <c r="M17" s="56"/>
    </row>
    <row r="18" spans="2:13">
      <c r="B18" s="112">
        <f t="shared" si="2"/>
        <v>2020</v>
      </c>
      <c r="C18" s="117"/>
      <c r="D18" s="114">
        <f t="shared" ref="D18:F18" si="4">ROUND(D17*(1+$D86),2)</f>
        <v>56.31</v>
      </c>
      <c r="E18" s="114">
        <f t="shared" si="4"/>
        <v>33.36</v>
      </c>
      <c r="F18" s="114">
        <f t="shared" si="4"/>
        <v>8.1999999999999993</v>
      </c>
      <c r="G18" s="116">
        <f t="shared" ref="G18:G23" si="5">ROUND(F18*(8.76*$G$65)+E18,2)</f>
        <v>57.06</v>
      </c>
      <c r="H18" s="116">
        <f t="shared" ref="H18:H23" si="6">ROUND(D18+G18,2)</f>
        <v>113.37</v>
      </c>
      <c r="I18" s="116"/>
      <c r="J18" s="116"/>
      <c r="K18" s="116"/>
      <c r="M18" s="56"/>
    </row>
    <row r="19" spans="2:13">
      <c r="B19" s="112">
        <f t="shared" si="2"/>
        <v>2021</v>
      </c>
      <c r="C19" s="117"/>
      <c r="D19" s="114">
        <f t="shared" ref="D19:F19" si="7">ROUND(D18*(1+$D87),2)</f>
        <v>57.57</v>
      </c>
      <c r="E19" s="114">
        <f t="shared" si="7"/>
        <v>34.11</v>
      </c>
      <c r="F19" s="114">
        <f t="shared" si="7"/>
        <v>8.3800000000000008</v>
      </c>
      <c r="G19" s="116">
        <f t="shared" si="5"/>
        <v>58.33</v>
      </c>
      <c r="H19" s="116">
        <f t="shared" si="6"/>
        <v>115.9</v>
      </c>
      <c r="I19" s="116"/>
      <c r="J19" s="116"/>
      <c r="K19" s="116"/>
      <c r="M19" s="56"/>
    </row>
    <row r="20" spans="2:13">
      <c r="B20" s="112">
        <f t="shared" si="2"/>
        <v>2022</v>
      </c>
      <c r="C20" s="117"/>
      <c r="D20" s="114">
        <f t="shared" ref="D20:F20" si="8">ROUND(D19*(1+$D88),2)</f>
        <v>58.87</v>
      </c>
      <c r="E20" s="114">
        <f t="shared" si="8"/>
        <v>34.880000000000003</v>
      </c>
      <c r="F20" s="114">
        <f t="shared" si="8"/>
        <v>8.57</v>
      </c>
      <c r="G20" s="116">
        <f t="shared" si="5"/>
        <v>59.65</v>
      </c>
      <c r="H20" s="116">
        <f t="shared" si="6"/>
        <v>118.52</v>
      </c>
      <c r="I20" s="116"/>
      <c r="J20" s="116"/>
      <c r="K20" s="116"/>
      <c r="M20" s="56"/>
    </row>
    <row r="21" spans="2:13">
      <c r="B21" s="112">
        <f t="shared" si="2"/>
        <v>2023</v>
      </c>
      <c r="C21" s="117"/>
      <c r="D21" s="114">
        <f t="shared" ref="D21:F21" si="9">ROUND(D20*(1+$D89),2)</f>
        <v>60.23</v>
      </c>
      <c r="E21" s="114">
        <f t="shared" si="9"/>
        <v>35.68</v>
      </c>
      <c r="F21" s="114">
        <f t="shared" si="9"/>
        <v>8.77</v>
      </c>
      <c r="G21" s="116">
        <f t="shared" si="5"/>
        <v>61.03</v>
      </c>
      <c r="H21" s="116">
        <f t="shared" si="6"/>
        <v>121.26</v>
      </c>
      <c r="I21" s="116"/>
      <c r="J21" s="116"/>
      <c r="K21" s="116"/>
      <c r="M21" s="56"/>
    </row>
    <row r="22" spans="2:13">
      <c r="B22" s="112">
        <f t="shared" si="2"/>
        <v>2024</v>
      </c>
      <c r="C22" s="117"/>
      <c r="D22" s="114">
        <f t="shared" ref="D22:F22" si="10">ROUND(D21*(1+$D90),2)</f>
        <v>61.62</v>
      </c>
      <c r="E22" s="114">
        <f t="shared" si="10"/>
        <v>36.51</v>
      </c>
      <c r="F22" s="114">
        <f t="shared" si="10"/>
        <v>8.9700000000000006</v>
      </c>
      <c r="G22" s="116">
        <f t="shared" si="5"/>
        <v>62.44</v>
      </c>
      <c r="H22" s="116">
        <f t="shared" si="6"/>
        <v>124.06</v>
      </c>
      <c r="I22" s="116"/>
      <c r="J22" s="116"/>
      <c r="K22" s="116"/>
      <c r="M22" s="56"/>
    </row>
    <row r="23" spans="2:13">
      <c r="B23" s="112">
        <f t="shared" si="2"/>
        <v>2025</v>
      </c>
      <c r="C23" s="117"/>
      <c r="D23" s="114">
        <f t="shared" ref="D23:F23" si="11">ROUND(D22*(1+$D91),2)</f>
        <v>63.05</v>
      </c>
      <c r="E23" s="114">
        <f t="shared" si="11"/>
        <v>37.36</v>
      </c>
      <c r="F23" s="114">
        <f t="shared" si="11"/>
        <v>9.18</v>
      </c>
      <c r="G23" s="116">
        <f t="shared" si="5"/>
        <v>63.9</v>
      </c>
      <c r="H23" s="116">
        <f t="shared" si="6"/>
        <v>126.95</v>
      </c>
      <c r="I23" s="116"/>
      <c r="J23" s="116"/>
      <c r="K23" s="116"/>
      <c r="M23" s="56"/>
    </row>
    <row r="24" spans="2:13">
      <c r="B24" s="112">
        <f t="shared" si="2"/>
        <v>2026</v>
      </c>
      <c r="C24" s="117"/>
      <c r="D24" s="118">
        <f>ROUND(D23*(1+$G83),2)</f>
        <v>64.5</v>
      </c>
      <c r="E24" s="118">
        <f>ROUND(E23*(1+$G83),2)</f>
        <v>38.22</v>
      </c>
      <c r="F24" s="118">
        <f>ROUND(F23*(1+$G83),2)</f>
        <v>9.39</v>
      </c>
      <c r="G24" s="116">
        <f t="shared" si="0"/>
        <v>65.36</v>
      </c>
      <c r="H24" s="116">
        <f t="shared" si="1"/>
        <v>129.86000000000001</v>
      </c>
      <c r="I24" s="116"/>
      <c r="J24" s="116"/>
      <c r="K24" s="116"/>
      <c r="M24" s="56"/>
    </row>
    <row r="25" spans="2:13">
      <c r="B25" s="112">
        <f t="shared" si="2"/>
        <v>2027</v>
      </c>
      <c r="C25" s="117"/>
      <c r="D25" s="118">
        <f t="shared" ref="D25:F25" si="12">ROUND(D24*(1+$G84),2)</f>
        <v>65.989999999999995</v>
      </c>
      <c r="E25" s="118">
        <f t="shared" si="12"/>
        <v>39.11</v>
      </c>
      <c r="F25" s="118">
        <f t="shared" si="12"/>
        <v>9.61</v>
      </c>
      <c r="G25" s="116">
        <f t="shared" ref="G25:G30" si="13">ROUND(F25*(8.76*$G$65)+E25,2)</f>
        <v>66.89</v>
      </c>
      <c r="H25" s="116">
        <f t="shared" ref="H25:H30" si="14">ROUND(D25+G25,2)</f>
        <v>132.88</v>
      </c>
      <c r="I25" s="116"/>
      <c r="J25" s="116"/>
      <c r="K25" s="116"/>
      <c r="M25" s="56"/>
    </row>
    <row r="26" spans="2:13">
      <c r="B26" s="112">
        <f t="shared" si="2"/>
        <v>2028</v>
      </c>
      <c r="C26" s="117"/>
      <c r="D26" s="201">
        <f t="shared" ref="D26:F26" si="15">ROUND(D25*(1+$G85),2)</f>
        <v>67.53</v>
      </c>
      <c r="E26" s="201">
        <f t="shared" si="15"/>
        <v>40.020000000000003</v>
      </c>
      <c r="F26" s="201">
        <f t="shared" si="15"/>
        <v>9.83</v>
      </c>
      <c r="G26" s="202">
        <f t="shared" si="13"/>
        <v>68.44</v>
      </c>
      <c r="H26" s="202">
        <f t="shared" si="14"/>
        <v>135.97</v>
      </c>
      <c r="I26" s="202"/>
      <c r="J26" s="202"/>
      <c r="K26" s="202"/>
      <c r="M26" s="56"/>
    </row>
    <row r="27" spans="2:13">
      <c r="B27" s="112">
        <f t="shared" si="2"/>
        <v>2029</v>
      </c>
      <c r="C27" s="117"/>
      <c r="D27" s="118">
        <f t="shared" ref="D27:F28" si="16">ROUND(D26*(1+$G86),2)</f>
        <v>69.13</v>
      </c>
      <c r="E27" s="118">
        <f t="shared" si="16"/>
        <v>40.97</v>
      </c>
      <c r="F27" s="118">
        <f t="shared" si="16"/>
        <v>10.06</v>
      </c>
      <c r="G27" s="116">
        <f t="shared" si="13"/>
        <v>70.05</v>
      </c>
      <c r="H27" s="116">
        <f t="shared" si="14"/>
        <v>139.18</v>
      </c>
      <c r="I27" s="116">
        <f>VLOOKUP(B27,'Table 4'!$B$13:$D$43,2,FALSE)</f>
        <v>4.5</v>
      </c>
      <c r="J27" s="116">
        <f t="shared" ref="J27" si="17">ROUND($K$65*I27/1000,2)</f>
        <v>43.26</v>
      </c>
      <c r="K27" s="116">
        <f t="shared" ref="K27" si="18">ROUND(H27*1000/8760/$G$65+J27,2)</f>
        <v>91.41</v>
      </c>
      <c r="M27" s="56"/>
    </row>
    <row r="28" spans="2:13" s="153" customFormat="1">
      <c r="B28" s="156">
        <f t="shared" si="2"/>
        <v>2030</v>
      </c>
      <c r="C28" s="157"/>
      <c r="D28" s="151">
        <f t="shared" si="16"/>
        <v>70.78</v>
      </c>
      <c r="E28" s="151">
        <f t="shared" si="16"/>
        <v>41.95</v>
      </c>
      <c r="F28" s="151">
        <f t="shared" si="16"/>
        <v>10.3</v>
      </c>
      <c r="G28" s="151">
        <f t="shared" ref="G28" si="19">ROUND(F28*(8.76*$G$65)+E28,2)</f>
        <v>71.73</v>
      </c>
      <c r="H28" s="151">
        <f t="shared" ref="H28" si="20">ROUND(D28+G28,2)</f>
        <v>142.51</v>
      </c>
      <c r="I28" s="116">
        <f>VLOOKUP(B28,'Table 4'!$B$13:$D$43,3,FALSE)</f>
        <v>4.88</v>
      </c>
      <c r="J28" s="116">
        <f t="shared" ref="J28" si="21">ROUND($K$65*I28/1000,2)</f>
        <v>46.92</v>
      </c>
      <c r="K28" s="116">
        <f t="shared" ref="K28" si="22">ROUND(H28*1000/8760/$G$65+J28,2)</f>
        <v>96.22</v>
      </c>
      <c r="M28" s="65"/>
    </row>
    <row r="29" spans="2:13" s="153" customFormat="1">
      <c r="B29" s="156">
        <f t="shared" si="2"/>
        <v>2031</v>
      </c>
      <c r="C29" s="157"/>
      <c r="D29" s="151">
        <f t="shared" ref="D29" si="23">ROUND(D28*(1+$G88),2)</f>
        <v>72.48</v>
      </c>
      <c r="E29" s="151">
        <f t="shared" ref="E29" si="24">ROUND(E28*(1+$G88),2)</f>
        <v>42.96</v>
      </c>
      <c r="F29" s="151">
        <f t="shared" ref="F29" si="25">ROUND(F28*(1+$G88),2)</f>
        <v>10.55</v>
      </c>
      <c r="G29" s="151">
        <f t="shared" ref="G29" si="26">ROUND(F29*(8.76*$G$65)+E29,2)</f>
        <v>73.459999999999994</v>
      </c>
      <c r="H29" s="151">
        <f t="shared" ref="H29" si="27">ROUND(D29+G29,2)</f>
        <v>145.94</v>
      </c>
      <c r="I29" s="116">
        <f>VLOOKUP(B29,'Table 4'!$B$13:$C$43,2,FALSE)</f>
        <v>5.07</v>
      </c>
      <c r="J29" s="116">
        <f t="shared" ref="J29" si="28">ROUND($K$65*I29/1000,2)</f>
        <v>48.74</v>
      </c>
      <c r="K29" s="116">
        <f t="shared" ref="K29" si="29">ROUND(H29*1000/8760/$G$65+J29,2)</f>
        <v>99.22</v>
      </c>
      <c r="M29" s="65"/>
    </row>
    <row r="30" spans="2:13" s="153" customFormat="1">
      <c r="B30" s="156">
        <f t="shared" si="2"/>
        <v>2032</v>
      </c>
      <c r="C30" s="157"/>
      <c r="D30" s="151">
        <f t="shared" ref="D30:F30" si="30">ROUND(D29*(1+$G89),2)</f>
        <v>74.22</v>
      </c>
      <c r="E30" s="151">
        <f t="shared" si="30"/>
        <v>43.99</v>
      </c>
      <c r="F30" s="151">
        <f t="shared" si="30"/>
        <v>10.8</v>
      </c>
      <c r="G30" s="151">
        <f t="shared" si="13"/>
        <v>75.209999999999994</v>
      </c>
      <c r="H30" s="151">
        <f t="shared" si="14"/>
        <v>149.43</v>
      </c>
      <c r="I30" s="116">
        <f>VLOOKUP(B30,'Table 4'!$B$13:$C$43,2,FALSE)</f>
        <v>5.31</v>
      </c>
      <c r="J30" s="116">
        <f t="shared" ref="J30:J40" si="31">ROUND($K$65*I30/1000,2)</f>
        <v>51.05</v>
      </c>
      <c r="K30" s="116">
        <f t="shared" ref="K30:K40" si="32">ROUND(H30*1000/8760/$G$65+J30,2)</f>
        <v>102.74</v>
      </c>
      <c r="M30" s="65"/>
    </row>
    <row r="31" spans="2:13" s="153" customFormat="1">
      <c r="B31" s="156">
        <f t="shared" si="2"/>
        <v>2033</v>
      </c>
      <c r="C31" s="157"/>
      <c r="D31" s="151">
        <f t="shared" ref="D31:D32" si="33">ROUND(D30*(1+$G90),2)</f>
        <v>76.02</v>
      </c>
      <c r="E31" s="151">
        <f t="shared" ref="E31:E32" si="34">ROUND(E30*(1+$G90),2)</f>
        <v>45.05</v>
      </c>
      <c r="F31" s="151">
        <f t="shared" ref="F31:F32" si="35">ROUND(F30*(1+$G90),2)</f>
        <v>11.06</v>
      </c>
      <c r="G31" s="151">
        <f t="shared" ref="G31:G33" si="36">ROUND(F31*(8.76*$G$65)+E31,2)</f>
        <v>77.02</v>
      </c>
      <c r="H31" s="151">
        <f t="shared" ref="H31:H33" si="37">ROUND(D31+G31,2)</f>
        <v>153.04</v>
      </c>
      <c r="I31" s="116">
        <f>VLOOKUP(B31,'Table 4'!$B$13:$C$43,2,FALSE)</f>
        <v>5.65</v>
      </c>
      <c r="J31" s="116">
        <f t="shared" si="31"/>
        <v>54.32</v>
      </c>
      <c r="K31" s="116">
        <f t="shared" si="32"/>
        <v>107.26</v>
      </c>
      <c r="M31" s="65"/>
    </row>
    <row r="32" spans="2:13" s="153" customFormat="1">
      <c r="B32" s="156">
        <f t="shared" si="2"/>
        <v>2034</v>
      </c>
      <c r="C32" s="157"/>
      <c r="D32" s="151">
        <f t="shared" si="33"/>
        <v>77.86</v>
      </c>
      <c r="E32" s="151">
        <f t="shared" si="34"/>
        <v>46.14</v>
      </c>
      <c r="F32" s="151">
        <f t="shared" si="35"/>
        <v>11.33</v>
      </c>
      <c r="G32" s="151">
        <f t="shared" si="36"/>
        <v>78.89</v>
      </c>
      <c r="H32" s="151">
        <f t="shared" si="37"/>
        <v>156.75</v>
      </c>
      <c r="I32" s="116">
        <f>VLOOKUP(B32,'Table 4'!$B$13:$C$43,2,FALSE)</f>
        <v>5.93</v>
      </c>
      <c r="J32" s="116">
        <f t="shared" si="31"/>
        <v>57.01</v>
      </c>
      <c r="K32" s="116">
        <f t="shared" si="32"/>
        <v>111.23</v>
      </c>
      <c r="M32" s="65"/>
    </row>
    <row r="33" spans="2:15">
      <c r="B33" s="112">
        <f t="shared" si="2"/>
        <v>2035</v>
      </c>
      <c r="C33" s="117"/>
      <c r="D33" s="116">
        <f>ROUND(D32*(1+$J83),2)</f>
        <v>79.739999999999995</v>
      </c>
      <c r="E33" s="114">
        <f>ROUND(E32*(1+$J83),2)</f>
        <v>47.26</v>
      </c>
      <c r="F33" s="114">
        <f>ROUND(F32*(1+$J83),2)</f>
        <v>11.6</v>
      </c>
      <c r="G33" s="116">
        <f t="shared" si="36"/>
        <v>80.790000000000006</v>
      </c>
      <c r="H33" s="116">
        <f t="shared" si="37"/>
        <v>160.53</v>
      </c>
      <c r="I33" s="116">
        <f>VLOOKUP(B33,'Table 4'!$B$13:$C$43,2,FALSE)</f>
        <v>6.25</v>
      </c>
      <c r="J33" s="116">
        <f t="shared" si="31"/>
        <v>60.09</v>
      </c>
      <c r="K33" s="116">
        <f t="shared" si="32"/>
        <v>115.62</v>
      </c>
      <c r="M33" s="65"/>
    </row>
    <row r="34" spans="2:15">
      <c r="B34" s="112">
        <f t="shared" si="2"/>
        <v>2036</v>
      </c>
      <c r="C34" s="117"/>
      <c r="D34" s="116">
        <f t="shared" ref="D34:F34" si="38">ROUND(D33*(1+$J84),2)</f>
        <v>81.680000000000007</v>
      </c>
      <c r="E34" s="114">
        <f t="shared" si="38"/>
        <v>48.41</v>
      </c>
      <c r="F34" s="114">
        <f t="shared" si="38"/>
        <v>11.88</v>
      </c>
      <c r="G34" s="116">
        <f t="shared" ref="G34:G40" si="39">ROUND(F34*(8.76*$G$65)+E34,2)</f>
        <v>82.75</v>
      </c>
      <c r="H34" s="116">
        <f t="shared" ref="H34:H40" si="40">ROUND(D34+G34,2)</f>
        <v>164.43</v>
      </c>
      <c r="I34" s="116">
        <f>VLOOKUP(B34,'Table 4'!$B$13:$C$43,2,FALSE)</f>
        <v>6.73</v>
      </c>
      <c r="J34" s="116">
        <f t="shared" si="31"/>
        <v>64.7</v>
      </c>
      <c r="K34" s="116">
        <f t="shared" si="32"/>
        <v>121.58</v>
      </c>
      <c r="M34" s="65"/>
    </row>
    <row r="35" spans="2:15">
      <c r="B35" s="112">
        <f t="shared" si="2"/>
        <v>2037</v>
      </c>
      <c r="C35" s="117"/>
      <c r="D35" s="116">
        <f t="shared" ref="D35:F35" si="41">ROUND(D34*(1+$J85),2)</f>
        <v>83.66</v>
      </c>
      <c r="E35" s="114">
        <f t="shared" si="41"/>
        <v>49.59</v>
      </c>
      <c r="F35" s="114">
        <f t="shared" si="41"/>
        <v>12.17</v>
      </c>
      <c r="G35" s="116">
        <f t="shared" si="39"/>
        <v>84.77</v>
      </c>
      <c r="H35" s="116">
        <f t="shared" si="40"/>
        <v>168.43</v>
      </c>
      <c r="I35" s="116">
        <f>VLOOKUP(B35,'Table 4'!$B$13:$C$43,2,FALSE)</f>
        <v>6.93</v>
      </c>
      <c r="J35" s="116">
        <f t="shared" si="31"/>
        <v>66.63</v>
      </c>
      <c r="K35" s="116">
        <f t="shared" si="32"/>
        <v>124.89</v>
      </c>
      <c r="M35" s="65"/>
    </row>
    <row r="36" spans="2:15">
      <c r="B36" s="112">
        <f t="shared" si="2"/>
        <v>2038</v>
      </c>
      <c r="C36" s="117"/>
      <c r="D36" s="116">
        <f t="shared" ref="D36:F36" si="42">ROUND(D35*(1+$J86),2)</f>
        <v>85.7</v>
      </c>
      <c r="E36" s="114">
        <f t="shared" si="42"/>
        <v>50.8</v>
      </c>
      <c r="F36" s="114">
        <f t="shared" si="42"/>
        <v>12.47</v>
      </c>
      <c r="G36" s="116">
        <f t="shared" si="39"/>
        <v>86.85</v>
      </c>
      <c r="H36" s="116">
        <f t="shared" si="40"/>
        <v>172.55</v>
      </c>
      <c r="I36" s="116">
        <f>VLOOKUP(B36,'Table 4'!$B$13:$C$43,2,FALSE)</f>
        <v>7.3</v>
      </c>
      <c r="J36" s="116">
        <f t="shared" si="31"/>
        <v>70.180000000000007</v>
      </c>
      <c r="K36" s="116">
        <f t="shared" si="32"/>
        <v>129.87</v>
      </c>
      <c r="M36" s="65"/>
    </row>
    <row r="37" spans="2:15">
      <c r="B37" s="112">
        <f t="shared" si="2"/>
        <v>2039</v>
      </c>
      <c r="C37" s="117"/>
      <c r="D37" s="116">
        <f t="shared" ref="D37:F37" si="43">ROUND(D36*(1+$J87),2)</f>
        <v>87.8</v>
      </c>
      <c r="E37" s="114">
        <f t="shared" si="43"/>
        <v>52.04</v>
      </c>
      <c r="F37" s="114">
        <f t="shared" si="43"/>
        <v>12.78</v>
      </c>
      <c r="G37" s="116">
        <f t="shared" si="39"/>
        <v>88.98</v>
      </c>
      <c r="H37" s="116">
        <f t="shared" si="40"/>
        <v>176.78</v>
      </c>
      <c r="I37" s="116">
        <f>VLOOKUP(B37,'Table 4'!$B$13:$C$43,2,FALSE)</f>
        <v>7.56</v>
      </c>
      <c r="J37" s="116">
        <f t="shared" si="31"/>
        <v>72.680000000000007</v>
      </c>
      <c r="K37" s="116">
        <f t="shared" si="32"/>
        <v>133.83000000000001</v>
      </c>
      <c r="M37" s="65"/>
    </row>
    <row r="38" spans="2:15">
      <c r="B38" s="112">
        <f t="shared" si="2"/>
        <v>2040</v>
      </c>
      <c r="C38" s="117"/>
      <c r="D38" s="116">
        <f t="shared" ref="D38:F38" si="44">ROUND(D37*(1+$J88),2)</f>
        <v>89.94</v>
      </c>
      <c r="E38" s="114">
        <f t="shared" si="44"/>
        <v>53.31</v>
      </c>
      <c r="F38" s="114">
        <f t="shared" si="44"/>
        <v>13.09</v>
      </c>
      <c r="G38" s="116">
        <f t="shared" si="39"/>
        <v>91.15</v>
      </c>
      <c r="H38" s="116">
        <f t="shared" si="40"/>
        <v>181.09</v>
      </c>
      <c r="I38" s="116">
        <f>VLOOKUP(B38,'Table 4'!$B$13:$C$43,2,FALSE)</f>
        <v>7.84</v>
      </c>
      <c r="J38" s="116">
        <f t="shared" si="31"/>
        <v>75.37</v>
      </c>
      <c r="K38" s="116">
        <f t="shared" si="32"/>
        <v>138.01</v>
      </c>
      <c r="M38" s="65"/>
    </row>
    <row r="39" spans="2:15">
      <c r="B39" s="112">
        <f t="shared" si="2"/>
        <v>2041</v>
      </c>
      <c r="C39" s="117"/>
      <c r="D39" s="116">
        <f t="shared" ref="D39:F39" si="45">ROUND(D38*(1+$J89),2)</f>
        <v>92.15</v>
      </c>
      <c r="E39" s="114">
        <f t="shared" si="45"/>
        <v>54.62</v>
      </c>
      <c r="F39" s="114">
        <f t="shared" si="45"/>
        <v>13.41</v>
      </c>
      <c r="G39" s="116">
        <f t="shared" si="39"/>
        <v>93.39</v>
      </c>
      <c r="H39" s="116">
        <f t="shared" si="40"/>
        <v>185.54</v>
      </c>
      <c r="I39" s="116">
        <f>VLOOKUP(B39,'Table 4'!$B$13:$C$43,2,FALSE)</f>
        <v>8.0399999999999991</v>
      </c>
      <c r="J39" s="116">
        <f t="shared" si="31"/>
        <v>77.3</v>
      </c>
      <c r="K39" s="116">
        <f t="shared" si="32"/>
        <v>141.47999999999999</v>
      </c>
      <c r="M39" s="65"/>
    </row>
    <row r="40" spans="2:15">
      <c r="B40" s="112">
        <f t="shared" si="2"/>
        <v>2042</v>
      </c>
      <c r="C40" s="117"/>
      <c r="D40" s="116">
        <f t="shared" ref="D40:F40" si="46">ROUND(D39*(1+$J90),2)</f>
        <v>94.42</v>
      </c>
      <c r="E40" s="114">
        <f t="shared" si="46"/>
        <v>55.97</v>
      </c>
      <c r="F40" s="114">
        <f t="shared" si="46"/>
        <v>13.74</v>
      </c>
      <c r="G40" s="116">
        <f t="shared" si="39"/>
        <v>95.69</v>
      </c>
      <c r="H40" s="116">
        <f t="shared" si="40"/>
        <v>190.11</v>
      </c>
      <c r="I40" s="116">
        <f>VLOOKUP(B40,'Table 4'!$B$13:$C$43,2,FALSE)</f>
        <v>8.25</v>
      </c>
      <c r="J40" s="116">
        <f t="shared" si="31"/>
        <v>79.319999999999993</v>
      </c>
      <c r="K40" s="116">
        <f t="shared" si="32"/>
        <v>145.08000000000001</v>
      </c>
      <c r="M40" s="65"/>
    </row>
    <row r="41" spans="2:15">
      <c r="B41" s="112"/>
      <c r="C41" s="117"/>
      <c r="D41" s="116"/>
      <c r="E41" s="114"/>
      <c r="F41" s="114"/>
      <c r="G41" s="116"/>
      <c r="H41" s="116"/>
      <c r="I41" s="116"/>
      <c r="J41" s="116"/>
      <c r="K41" s="116"/>
    </row>
    <row r="42" spans="2:15">
      <c r="B42" s="112"/>
      <c r="C42" s="117"/>
      <c r="D42" s="116"/>
      <c r="E42" s="114"/>
      <c r="F42" s="114"/>
      <c r="G42" s="116"/>
      <c r="H42" s="116"/>
      <c r="I42" s="116"/>
      <c r="J42" s="116"/>
      <c r="K42" s="116"/>
    </row>
    <row r="43" spans="2:15">
      <c r="M43" s="112"/>
      <c r="O43" s="119"/>
    </row>
    <row r="44" spans="2:15" ht="14.25">
      <c r="B44" s="5" t="s">
        <v>31</v>
      </c>
      <c r="C44" s="23"/>
      <c r="D44" s="23"/>
      <c r="E44" s="23"/>
      <c r="F44" s="23"/>
      <c r="G44" s="23"/>
      <c r="H44" s="23"/>
      <c r="I44" s="23"/>
      <c r="J44" s="23"/>
      <c r="K44" s="23"/>
      <c r="M44" s="112"/>
      <c r="N44" s="119"/>
      <c r="O44" s="119"/>
    </row>
    <row r="46" spans="2:15">
      <c r="B46" s="109" t="s">
        <v>16</v>
      </c>
      <c r="D46" s="120" t="str">
        <f>'Table 3 436MW (West M) 2030'!D46</f>
        <v xml:space="preserve">Plant Costs  - 2017 IRP - Table 6.1 &amp; 6.2 </v>
      </c>
    </row>
    <row r="47" spans="2:15">
      <c r="C47" s="121" t="str">
        <f>D10</f>
        <v>(b)</v>
      </c>
      <c r="D47" s="116" t="str">
        <f>"= "&amp;C10&amp;" x "&amp;C76</f>
        <v>= (a) x 0.0737263117964292</v>
      </c>
    </row>
    <row r="48" spans="2:15">
      <c r="C48" s="121" t="str">
        <f>G10</f>
        <v>(e)</v>
      </c>
      <c r="D48" s="116" t="str">
        <f>"= "&amp;$F$10&amp;" x  (8.76 x "&amp;TEXT(G65,"0.0%")&amp;") + "&amp;$E$10</f>
        <v>= (d) x  (8.76 x 33.0%) + (c)</v>
      </c>
    </row>
    <row r="49" spans="3:11">
      <c r="C49" s="121" t="str">
        <f>H10</f>
        <v>(f)</v>
      </c>
      <c r="D49" s="116" t="str">
        <f>"= "&amp;D10&amp;" + "&amp;G10</f>
        <v>= (b) + (e)</v>
      </c>
    </row>
    <row r="50" spans="3:11">
      <c r="C50" s="121" t="str">
        <f>I10</f>
        <v>(g)</v>
      </c>
      <c r="D50" s="152" t="str">
        <f>'Table 4'!B3&amp;" - "&amp;'Table 4'!B4</f>
        <v>Table 4 - Burnertip Natural Gas Price Forecast</v>
      </c>
    </row>
    <row r="51" spans="3:11">
      <c r="C51" s="121" t="str">
        <f>J10</f>
        <v>(h)</v>
      </c>
      <c r="D51" s="116" t="str">
        <f>"= "&amp;TEXT(K65,"?,0")&amp;" MMBtu/MWH x "&amp;I9</f>
        <v>= 9,614 MMBtu/MWH x $/MMBtu</v>
      </c>
    </row>
    <row r="52" spans="3:11">
      <c r="C52" s="121" t="str">
        <f>K10</f>
        <v>(i)</v>
      </c>
      <c r="D52" s="116" t="str">
        <f>"= "&amp;H10&amp;" / (8.76 x 'Capacity Factor' ) + "&amp;J10</f>
        <v>= (f) / (8.76 x 'Capacity Factor' ) + (h)</v>
      </c>
    </row>
    <row r="53" spans="3:11" ht="13.5" thickBot="1"/>
    <row r="54" spans="3:11" ht="13.5" thickBot="1">
      <c r="C54" s="57" t="s">
        <v>104</v>
      </c>
      <c r="D54" s="54"/>
      <c r="E54" s="54"/>
      <c r="F54" s="54"/>
      <c r="G54" s="54"/>
      <c r="H54" s="54"/>
      <c r="I54" s="54"/>
      <c r="J54" s="55"/>
      <c r="K54" s="122"/>
    </row>
    <row r="55" spans="3:11" ht="5.25" customHeight="1"/>
    <row r="56" spans="3:11" ht="5.25" customHeight="1"/>
    <row r="57" spans="3:11">
      <c r="C57" s="41" t="s">
        <v>182</v>
      </c>
      <c r="D57" s="31"/>
      <c r="E57" s="41"/>
      <c r="F57" s="40" t="s">
        <v>41</v>
      </c>
      <c r="G57" s="40" t="s">
        <v>42</v>
      </c>
      <c r="H57" s="40" t="s">
        <v>43</v>
      </c>
      <c r="I57" s="40" t="s">
        <v>44</v>
      </c>
    </row>
    <row r="58" spans="3:11">
      <c r="C58" s="153" t="s">
        <v>106</v>
      </c>
      <c r="F58" s="123">
        <f>C69</f>
        <v>199.924125</v>
      </c>
      <c r="G58" s="56">
        <f>F58/F60</f>
        <v>1</v>
      </c>
      <c r="H58" s="137">
        <f>C70</f>
        <v>701.59905041057641</v>
      </c>
      <c r="I58" s="139">
        <f>C73</f>
        <v>30.657239904849501</v>
      </c>
    </row>
    <row r="59" spans="3:11">
      <c r="C59" s="153"/>
      <c r="F59" s="47">
        <f>D69</f>
        <v>0</v>
      </c>
      <c r="G59" s="43">
        <f>1-G58</f>
        <v>0</v>
      </c>
      <c r="H59" s="138">
        <f>D70</f>
        <v>0</v>
      </c>
      <c r="I59" s="140">
        <f>D73</f>
        <v>0</v>
      </c>
    </row>
    <row r="60" spans="3:11">
      <c r="C60" s="153" t="s">
        <v>45</v>
      </c>
      <c r="F60" s="123">
        <f>F58+F59</f>
        <v>199.924125</v>
      </c>
      <c r="G60" s="56">
        <f>G58+G59</f>
        <v>1</v>
      </c>
      <c r="H60" s="137">
        <f>ROUND(((F58*H58)+(F59*H59))/F60,0)</f>
        <v>702</v>
      </c>
      <c r="I60" s="139">
        <f>ROUND(((F58*I58)+(F59*I59))/F60,2)</f>
        <v>30.66</v>
      </c>
    </row>
    <row r="61" spans="3:11">
      <c r="C61" s="153"/>
      <c r="F61" s="123"/>
      <c r="G61" s="56"/>
      <c r="H61" s="124"/>
      <c r="I61" s="125"/>
    </row>
    <row r="62" spans="3:11">
      <c r="C62" s="154" t="s">
        <v>182</v>
      </c>
      <c r="D62" s="31"/>
      <c r="E62" s="41"/>
      <c r="F62" s="40" t="s">
        <v>41</v>
      </c>
      <c r="G62" s="40" t="s">
        <v>46</v>
      </c>
      <c r="H62" s="40" t="s">
        <v>47</v>
      </c>
      <c r="I62" s="40" t="s">
        <v>42</v>
      </c>
      <c r="J62" s="40" t="s">
        <v>48</v>
      </c>
      <c r="K62" s="40" t="s">
        <v>49</v>
      </c>
    </row>
    <row r="63" spans="3:11">
      <c r="C63" s="155" t="str">
        <f>C58</f>
        <v>SCCT Dry "F" - Turbine</v>
      </c>
      <c r="D63" s="126"/>
      <c r="E63" s="126"/>
      <c r="F63" s="109">
        <f>C69</f>
        <v>199.924125</v>
      </c>
      <c r="G63" s="56">
        <f>C77</f>
        <v>0.33</v>
      </c>
      <c r="H63" s="176">
        <f>G63*F63</f>
        <v>65.974961250000007</v>
      </c>
      <c r="I63" s="56">
        <f>H63/H65</f>
        <v>1</v>
      </c>
      <c r="J63" s="125">
        <f>C74</f>
        <v>7.5299874286936257</v>
      </c>
      <c r="K63" s="127">
        <f>C75</f>
        <v>9614</v>
      </c>
    </row>
    <row r="64" spans="3:11">
      <c r="C64" s="155">
        <f>C59</f>
        <v>0</v>
      </c>
      <c r="D64" s="126"/>
      <c r="E64" s="126"/>
      <c r="F64" s="42">
        <f>D69</f>
        <v>0</v>
      </c>
      <c r="G64" s="43">
        <f>D77</f>
        <v>0</v>
      </c>
      <c r="H64" s="177">
        <f>G64*F64</f>
        <v>0</v>
      </c>
      <c r="I64" s="43">
        <f>1-I63</f>
        <v>0</v>
      </c>
      <c r="J64" s="44">
        <f>D74</f>
        <v>0</v>
      </c>
      <c r="K64" s="45">
        <f>D75</f>
        <v>0</v>
      </c>
    </row>
    <row r="65" spans="2:11">
      <c r="C65" s="153" t="s">
        <v>50</v>
      </c>
      <c r="F65" s="109">
        <f>F63+F64</f>
        <v>199.924125</v>
      </c>
      <c r="G65" s="128">
        <f>ROUND(H65/F65,3)</f>
        <v>0.33</v>
      </c>
      <c r="H65" s="176">
        <f>SUM(H63:H64)</f>
        <v>65.974961250000007</v>
      </c>
      <c r="I65" s="56">
        <f>I63+I64</f>
        <v>1</v>
      </c>
      <c r="J65" s="125">
        <f>ROUND(($I63*J63)+($I64*J64),2)</f>
        <v>7.53</v>
      </c>
      <c r="K65" s="129">
        <f>ROUND(($I63*K63)+($I64*K64),0)</f>
        <v>9614</v>
      </c>
    </row>
    <row r="66" spans="2:11">
      <c r="G66" s="128"/>
      <c r="I66" s="56"/>
      <c r="J66" s="125"/>
      <c r="K66" s="46" t="s">
        <v>51</v>
      </c>
    </row>
    <row r="68" spans="2:11">
      <c r="C68" s="40" t="s">
        <v>105</v>
      </c>
      <c r="D68" s="40"/>
      <c r="E68" s="58" t="str">
        <f>D46</f>
        <v xml:space="preserve">Plant Costs  - 2017 IRP - Table 6.1 &amp; 6.2 </v>
      </c>
      <c r="F68" s="130"/>
      <c r="G68" s="130"/>
      <c r="H68" s="130"/>
      <c r="I68" s="130"/>
      <c r="J68" s="130"/>
      <c r="K68" s="131"/>
    </row>
    <row r="69" spans="2:11">
      <c r="C69" s="109">
        <v>199.924125</v>
      </c>
      <c r="E69" s="109" t="s">
        <v>77</v>
      </c>
      <c r="H69" s="132"/>
    </row>
    <row r="70" spans="2:11">
      <c r="B70" s="109" t="s">
        <v>103</v>
      </c>
      <c r="C70" s="124">
        <v>701.59905041057641</v>
      </c>
      <c r="D70" s="124"/>
      <c r="E70" s="109" t="s">
        <v>78</v>
      </c>
    </row>
    <row r="71" spans="2:11">
      <c r="B71" s="109" t="s">
        <v>103</v>
      </c>
      <c r="C71" s="125">
        <v>16.0158293408495</v>
      </c>
      <c r="D71" s="125"/>
      <c r="E71" s="109" t="s">
        <v>79</v>
      </c>
    </row>
    <row r="72" spans="2:11">
      <c r="B72" s="109" t="s">
        <v>103</v>
      </c>
      <c r="C72" s="48">
        <v>14.641410564000001</v>
      </c>
      <c r="D72" s="48"/>
      <c r="E72" s="109" t="s">
        <v>75</v>
      </c>
    </row>
    <row r="73" spans="2:11">
      <c r="B73" s="109" t="s">
        <v>103</v>
      </c>
      <c r="C73" s="125">
        <f>C71+C72</f>
        <v>30.657239904849501</v>
      </c>
      <c r="D73" s="125"/>
      <c r="E73" s="109" t="s">
        <v>80</v>
      </c>
    </row>
    <row r="74" spans="2:11">
      <c r="B74" s="109" t="s">
        <v>103</v>
      </c>
      <c r="C74" s="125">
        <v>7.5299874286936257</v>
      </c>
      <c r="D74" s="125"/>
      <c r="E74" s="109" t="s">
        <v>81</v>
      </c>
    </row>
    <row r="75" spans="2:11">
      <c r="C75" s="129">
        <v>9614</v>
      </c>
      <c r="D75" s="129"/>
      <c r="E75" s="109" t="s">
        <v>53</v>
      </c>
    </row>
    <row r="76" spans="2:11">
      <c r="C76" s="150">
        <v>7.3726311796429175E-2</v>
      </c>
      <c r="D76" s="150"/>
      <c r="E76" s="109" t="s">
        <v>54</v>
      </c>
    </row>
    <row r="77" spans="2:11">
      <c r="C77" s="133">
        <v>0.33</v>
      </c>
      <c r="D77" s="133"/>
      <c r="E77" s="109" t="s">
        <v>55</v>
      </c>
    </row>
    <row r="78" spans="2:11">
      <c r="D78" s="56">
        <f>ROUND(H65/F65,3)</f>
        <v>0.33</v>
      </c>
      <c r="E78" s="109" t="s">
        <v>56</v>
      </c>
    </row>
    <row r="79" spans="2:11">
      <c r="D79" s="128"/>
      <c r="E79" s="65"/>
    </row>
    <row r="80" spans="2:11">
      <c r="C80" s="133"/>
      <c r="D80" s="133"/>
    </row>
    <row r="82" spans="3:15" ht="13.5" thickBot="1">
      <c r="C82" s="53" t="str">
        <f>"Company Official Inflation Forecast Dated "&amp;TEXT('Table 4'!G5,"mmmm dd, yyyy")</f>
        <v>Company Official Inflation Forecast Dated March 31, 2017</v>
      </c>
      <c r="D82" s="54"/>
      <c r="E82" s="54"/>
      <c r="F82" s="54"/>
      <c r="G82" s="54"/>
      <c r="H82" s="54"/>
      <c r="I82" s="54"/>
      <c r="J82" s="55"/>
      <c r="K82" s="122"/>
    </row>
    <row r="83" spans="3:15">
      <c r="C83" s="134">
        <v>2017</v>
      </c>
      <c r="D83" s="56">
        <v>2.2092462442320437E-2</v>
      </c>
      <c r="F83" s="134">
        <f>C91+1</f>
        <v>2026</v>
      </c>
      <c r="G83" s="56">
        <v>2.2944058791238842E-2</v>
      </c>
      <c r="I83" s="134">
        <f>F91+1</f>
        <v>2035</v>
      </c>
      <c r="J83" s="56">
        <v>2.4174683944208519E-2</v>
      </c>
    </row>
    <row r="84" spans="3:15">
      <c r="C84" s="134">
        <f t="shared" ref="C84:C91" si="47">C83+1</f>
        <v>2018</v>
      </c>
      <c r="D84" s="56">
        <v>2.1684070430924685E-2</v>
      </c>
      <c r="F84" s="134">
        <f t="shared" ref="F84:F91" si="48">F83+1</f>
        <v>2027</v>
      </c>
      <c r="G84" s="56">
        <v>2.3164081218836952E-2</v>
      </c>
      <c r="I84" s="134">
        <f t="shared" ref="I84:I91" si="49">I83+1</f>
        <v>2036</v>
      </c>
      <c r="J84" s="56">
        <v>2.4311492116604327E-2</v>
      </c>
    </row>
    <row r="85" spans="3:15">
      <c r="C85" s="134">
        <f t="shared" si="47"/>
        <v>2019</v>
      </c>
      <c r="D85" s="56">
        <v>2.0023445288848141E-2</v>
      </c>
      <c r="F85" s="134">
        <f t="shared" si="48"/>
        <v>2028</v>
      </c>
      <c r="G85" s="56">
        <v>2.3269517424980624E-2</v>
      </c>
      <c r="I85" s="134">
        <f t="shared" si="49"/>
        <v>2037</v>
      </c>
      <c r="J85" s="56">
        <v>2.4277391473133791E-2</v>
      </c>
    </row>
    <row r="86" spans="3:15">
      <c r="C86" s="134">
        <f t="shared" si="47"/>
        <v>2020</v>
      </c>
      <c r="D86" s="56">
        <v>2.1423649370385656E-2</v>
      </c>
      <c r="F86" s="134">
        <f t="shared" si="48"/>
        <v>2029</v>
      </c>
      <c r="G86" s="56">
        <v>2.3660062349176059E-2</v>
      </c>
      <c r="I86" s="134">
        <f t="shared" si="49"/>
        <v>2038</v>
      </c>
      <c r="J86" s="56">
        <v>2.4418737348747444E-2</v>
      </c>
    </row>
    <row r="87" spans="3:15">
      <c r="C87" s="134">
        <f t="shared" si="47"/>
        <v>2021</v>
      </c>
      <c r="D87" s="56">
        <v>2.2444603435442634E-2</v>
      </c>
      <c r="F87" s="134">
        <f t="shared" si="48"/>
        <v>2030</v>
      </c>
      <c r="G87" s="56">
        <v>2.3797996946838929E-2</v>
      </c>
      <c r="I87" s="134">
        <f t="shared" si="49"/>
        <v>2039</v>
      </c>
      <c r="J87" s="56">
        <v>2.4490791911648602E-2</v>
      </c>
    </row>
    <row r="88" spans="3:15">
      <c r="C88" s="134">
        <f t="shared" si="47"/>
        <v>2022</v>
      </c>
      <c r="D88" s="56">
        <v>2.2559296067847567E-2</v>
      </c>
      <c r="F88" s="134">
        <f t="shared" si="48"/>
        <v>2031</v>
      </c>
      <c r="G88" s="56">
        <v>2.4014000123530499E-2</v>
      </c>
      <c r="I88" s="134">
        <f t="shared" si="49"/>
        <v>2040</v>
      </c>
      <c r="J88" s="56">
        <v>2.442458536688985E-2</v>
      </c>
    </row>
    <row r="89" spans="3:15" s="111" customFormat="1">
      <c r="C89" s="134">
        <f t="shared" si="47"/>
        <v>2023</v>
      </c>
      <c r="D89" s="56">
        <v>2.3031082544693549E-2</v>
      </c>
      <c r="F89" s="134">
        <f t="shared" si="48"/>
        <v>2032</v>
      </c>
      <c r="G89" s="56">
        <v>2.4075090077113837E-2</v>
      </c>
      <c r="I89" s="134">
        <f t="shared" si="49"/>
        <v>2041</v>
      </c>
      <c r="J89" s="56">
        <v>2.4530694634797623E-2</v>
      </c>
      <c r="N89" s="109"/>
      <c r="O89" s="109"/>
    </row>
    <row r="90" spans="3:15" s="111" customFormat="1">
      <c r="C90" s="134">
        <f t="shared" si="47"/>
        <v>2024</v>
      </c>
      <c r="D90" s="56">
        <v>2.3134274986934988E-2</v>
      </c>
      <c r="F90" s="134">
        <f t="shared" si="48"/>
        <v>2033</v>
      </c>
      <c r="G90" s="56">
        <v>2.4191075903759129E-2</v>
      </c>
      <c r="I90" s="134">
        <f t="shared" si="49"/>
        <v>2042</v>
      </c>
      <c r="J90" s="56">
        <v>2.4630996146588036E-2</v>
      </c>
      <c r="N90" s="109"/>
      <c r="O90" s="109"/>
    </row>
    <row r="91" spans="3:15" s="111" customFormat="1">
      <c r="C91" s="134">
        <f t="shared" si="47"/>
        <v>2025</v>
      </c>
      <c r="D91" s="56">
        <v>2.3159080336675242E-2</v>
      </c>
      <c r="F91" s="134">
        <f t="shared" si="48"/>
        <v>2034</v>
      </c>
      <c r="G91" s="56">
        <v>2.4219456505286896E-2</v>
      </c>
      <c r="I91" s="134">
        <f t="shared" si="49"/>
        <v>2043</v>
      </c>
      <c r="J91" s="56">
        <v>2.4704209858992465E-2</v>
      </c>
      <c r="N91" s="109"/>
      <c r="O91" s="109"/>
    </row>
    <row r="92" spans="3:15" s="111" customFormat="1">
      <c r="N92" s="109"/>
      <c r="O92" s="109"/>
    </row>
    <row r="93" spans="3:15" s="111" customFormat="1">
      <c r="N93" s="109"/>
      <c r="O93" s="109"/>
    </row>
    <row r="94" spans="3:15">
      <c r="D94" s="141"/>
    </row>
    <row r="95" spans="3:15">
      <c r="D95" s="141"/>
    </row>
  </sheetData>
  <phoneticPr fontId="7" type="noConversion"/>
  <printOptions horizontalCentered="1"/>
  <pageMargins left="0.25" right="0.25" top="0.75" bottom="0.75" header="0.3" footer="0.3"/>
  <pageSetup scale="97" fitToHeight="0" orientation="portrait" r:id="rId1"/>
  <headerFooter alignWithMargins="0"/>
  <rowBreaks count="1" manualBreakCount="1">
    <brk id="52"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O95"/>
  <sheetViews>
    <sheetView topLeftCell="A3" zoomScale="85" zoomScaleNormal="85" zoomScaleSheetLayoutView="85" workbookViewId="0">
      <pane xSplit="3" ySplit="8" topLeftCell="D11" activePane="bottomRight" state="frozen"/>
      <selection activeCell="E15" sqref="E15"/>
      <selection pane="topRight" activeCell="E15" sqref="E15"/>
      <selection pane="bottomLeft" activeCell="E15" sqref="E15"/>
      <selection pane="bottomRight" activeCell="B3" sqref="B3"/>
    </sheetView>
  </sheetViews>
  <sheetFormatPr defaultColWidth="9.33203125" defaultRowHeight="12.75"/>
  <cols>
    <col min="1" max="1" width="2.83203125" style="109" customWidth="1"/>
    <col min="2" max="2" width="10.83203125" style="109" customWidth="1"/>
    <col min="3" max="3" width="26.1640625" style="109" customWidth="1"/>
    <col min="4" max="4" width="12.33203125" style="109" customWidth="1"/>
    <col min="5" max="5" width="9.1640625" style="109" customWidth="1"/>
    <col min="6" max="6" width="10.5" style="109" customWidth="1"/>
    <col min="7" max="7" width="10.5" style="109" bestFit="1" customWidth="1"/>
    <col min="8" max="8" width="11.6640625" style="109" bestFit="1" customWidth="1"/>
    <col min="9" max="9" width="11.1640625" style="109" customWidth="1"/>
    <col min="10" max="10" width="12" style="109" bestFit="1" customWidth="1"/>
    <col min="11" max="11" width="12" style="109" customWidth="1"/>
    <col min="12" max="13" width="9.33203125" style="109"/>
    <col min="14" max="15" width="9.33203125" style="109" customWidth="1"/>
    <col min="16" max="16384" width="9.33203125" style="109"/>
  </cols>
  <sheetData>
    <row r="1" spans="2:14" ht="15.75" hidden="1">
      <c r="B1" s="1" t="s">
        <v>52</v>
      </c>
      <c r="C1" s="108"/>
      <c r="D1" s="108"/>
      <c r="E1" s="108"/>
      <c r="F1" s="108"/>
      <c r="G1" s="108"/>
      <c r="H1" s="108"/>
      <c r="I1" s="108"/>
      <c r="J1" s="108"/>
      <c r="K1" s="108"/>
    </row>
    <row r="2" spans="2:14" ht="15.75">
      <c r="B2" s="1"/>
      <c r="C2" s="108"/>
      <c r="D2" s="108"/>
      <c r="E2" s="108"/>
      <c r="F2" s="108"/>
      <c r="G2" s="108"/>
      <c r="H2" s="108"/>
      <c r="I2" s="108"/>
      <c r="J2" s="108"/>
      <c r="K2" s="108"/>
    </row>
    <row r="3" spans="2:14" ht="15.75">
      <c r="B3" s="1" t="s">
        <v>85</v>
      </c>
      <c r="C3" s="108"/>
      <c r="D3" s="108"/>
      <c r="E3" s="108"/>
      <c r="F3" s="108"/>
      <c r="G3" s="108"/>
      <c r="H3" s="108"/>
      <c r="I3" s="108"/>
      <c r="J3" s="108"/>
      <c r="K3" s="108"/>
    </row>
    <row r="4" spans="2:14" ht="15.75">
      <c r="B4" s="1" t="s">
        <v>93</v>
      </c>
      <c r="C4" s="108"/>
      <c r="D4" s="108"/>
      <c r="E4" s="108"/>
      <c r="F4" s="108"/>
      <c r="G4" s="108"/>
      <c r="H4" s="108"/>
      <c r="I4" s="108"/>
      <c r="J4" s="108"/>
      <c r="K4" s="108"/>
    </row>
    <row r="5" spans="2:14" ht="15.75">
      <c r="B5" s="1" t="str">
        <f>C54</f>
        <v>Willamette Valley - 436 MW - CCCT Dry "G/H", 1x1 - West Side Resource (1,500')</v>
      </c>
      <c r="C5" s="108"/>
      <c r="D5" s="108"/>
      <c r="E5" s="108"/>
      <c r="F5" s="108"/>
      <c r="G5" s="108"/>
      <c r="H5" s="108"/>
      <c r="I5" s="108"/>
      <c r="J5" s="108"/>
      <c r="K5" s="108"/>
    </row>
    <row r="6" spans="2:14" ht="15.75">
      <c r="B6" s="1"/>
      <c r="C6" s="108"/>
      <c r="D6" s="108"/>
      <c r="E6" s="108"/>
      <c r="F6" s="108"/>
      <c r="G6" s="108"/>
      <c r="H6" s="108"/>
      <c r="I6" s="108"/>
      <c r="K6" s="16"/>
    </row>
    <row r="7" spans="2:14">
      <c r="B7" s="110"/>
      <c r="C7" s="110"/>
      <c r="D7" s="110"/>
      <c r="E7" s="110"/>
      <c r="F7" s="110"/>
      <c r="G7" s="110"/>
      <c r="H7" s="110"/>
      <c r="I7" s="108"/>
      <c r="J7" s="111"/>
      <c r="K7" s="111"/>
      <c r="L7" s="111"/>
      <c r="M7" s="111"/>
      <c r="N7" s="111"/>
    </row>
    <row r="8" spans="2:14" ht="51.75" customHeight="1">
      <c r="B8" s="17" t="s">
        <v>0</v>
      </c>
      <c r="C8" s="18" t="s">
        <v>10</v>
      </c>
      <c r="D8" s="18" t="s">
        <v>11</v>
      </c>
      <c r="E8" s="18" t="s">
        <v>12</v>
      </c>
      <c r="F8" s="18" t="s">
        <v>13</v>
      </c>
      <c r="G8" s="18" t="s">
        <v>14</v>
      </c>
      <c r="H8" s="18" t="s">
        <v>15</v>
      </c>
      <c r="I8" s="19" t="s">
        <v>26</v>
      </c>
      <c r="J8" s="19" t="s">
        <v>72</v>
      </c>
      <c r="K8" s="18" t="s">
        <v>73</v>
      </c>
      <c r="L8" s="111"/>
    </row>
    <row r="9" spans="2:14" ht="18.75" customHeight="1">
      <c r="B9" s="20"/>
      <c r="C9" s="21" t="s">
        <v>8</v>
      </c>
      <c r="D9" s="22" t="s">
        <v>9</v>
      </c>
      <c r="E9" s="22" t="s">
        <v>9</v>
      </c>
      <c r="F9" s="21" t="s">
        <v>39</v>
      </c>
      <c r="G9" s="22" t="s">
        <v>9</v>
      </c>
      <c r="H9" s="22" t="s">
        <v>9</v>
      </c>
      <c r="I9" s="22" t="s">
        <v>27</v>
      </c>
      <c r="J9" s="21" t="s">
        <v>39</v>
      </c>
      <c r="K9" s="21" t="s">
        <v>39</v>
      </c>
      <c r="L9" s="111"/>
    </row>
    <row r="10" spans="2:14">
      <c r="C10" s="2" t="s">
        <v>1</v>
      </c>
      <c r="D10" s="2" t="s">
        <v>2</v>
      </c>
      <c r="E10" s="2" t="s">
        <v>3</v>
      </c>
      <c r="F10" s="2" t="s">
        <v>4</v>
      </c>
      <c r="G10" s="2" t="s">
        <v>5</v>
      </c>
      <c r="H10" s="2" t="s">
        <v>7</v>
      </c>
      <c r="I10" s="2" t="s">
        <v>28</v>
      </c>
      <c r="J10" s="2" t="s">
        <v>29</v>
      </c>
      <c r="K10" s="2" t="s">
        <v>30</v>
      </c>
    </row>
    <row r="11" spans="2:14" ht="6" customHeight="1"/>
    <row r="12" spans="2:14" ht="15.75">
      <c r="B12" s="59" t="str">
        <f>C54</f>
        <v>Willamette Valley - 436 MW - CCCT Dry "G/H", 1x1 - West Side Resource (1,500')</v>
      </c>
      <c r="C12" s="111"/>
      <c r="E12" s="111"/>
      <c r="F12" s="111"/>
      <c r="G12" s="111"/>
      <c r="H12" s="111"/>
      <c r="I12" s="110"/>
      <c r="J12" s="110"/>
      <c r="K12" s="110"/>
      <c r="L12" s="111"/>
    </row>
    <row r="13" spans="2:14" ht="4.5" customHeight="1">
      <c r="B13" s="112"/>
      <c r="C13" s="113"/>
      <c r="D13" s="114"/>
      <c r="E13" s="115"/>
      <c r="F13" s="115"/>
      <c r="G13" s="116"/>
      <c r="H13" s="116"/>
      <c r="I13" s="116"/>
      <c r="J13" s="116"/>
      <c r="K13" s="116"/>
    </row>
    <row r="14" spans="2:14">
      <c r="B14" s="112">
        <v>2016</v>
      </c>
      <c r="C14" s="113">
        <f>$H$60</f>
        <v>1363</v>
      </c>
      <c r="D14" s="114">
        <f>ROUND(C14*$C$76,2)</f>
        <v>98.9</v>
      </c>
      <c r="E14" s="115">
        <f>$I$60</f>
        <v>43.7</v>
      </c>
      <c r="F14" s="115">
        <f>$J$65</f>
        <v>2.02</v>
      </c>
      <c r="G14" s="116">
        <f t="shared" ref="G14:G24" si="0">ROUND(F14*(8.76*$G$65)+E14,2)</f>
        <v>56.14</v>
      </c>
      <c r="H14" s="116">
        <f t="shared" ref="H14:H24" si="1">ROUND(D14+G14,2)</f>
        <v>155.04</v>
      </c>
      <c r="I14" s="116"/>
      <c r="J14" s="116"/>
      <c r="K14" s="116"/>
    </row>
    <row r="15" spans="2:14">
      <c r="B15" s="112">
        <f t="shared" ref="B15:B40" si="2">B14+1</f>
        <v>2017</v>
      </c>
      <c r="C15" s="117"/>
      <c r="D15" s="114">
        <f>ROUND(D14*(1+$D83),2)</f>
        <v>101.08</v>
      </c>
      <c r="E15" s="114">
        <f t="shared" ref="D15:F17" si="3">ROUND(E14*(1+$D83),2)</f>
        <v>44.67</v>
      </c>
      <c r="F15" s="114">
        <f t="shared" si="3"/>
        <v>2.06</v>
      </c>
      <c r="G15" s="118">
        <f t="shared" si="0"/>
        <v>57.36</v>
      </c>
      <c r="H15" s="118">
        <f t="shared" si="1"/>
        <v>158.44</v>
      </c>
      <c r="I15" s="116"/>
      <c r="J15" s="116"/>
      <c r="K15" s="116"/>
    </row>
    <row r="16" spans="2:14">
      <c r="B16" s="112">
        <f t="shared" si="2"/>
        <v>2018</v>
      </c>
      <c r="C16" s="117"/>
      <c r="D16" s="114">
        <f t="shared" si="3"/>
        <v>103.27</v>
      </c>
      <c r="E16" s="114">
        <f t="shared" si="3"/>
        <v>45.64</v>
      </c>
      <c r="F16" s="114">
        <f t="shared" si="3"/>
        <v>2.1</v>
      </c>
      <c r="G16" s="116">
        <f t="shared" si="0"/>
        <v>58.57</v>
      </c>
      <c r="H16" s="116">
        <f t="shared" si="1"/>
        <v>161.84</v>
      </c>
      <c r="I16" s="116"/>
      <c r="J16" s="116"/>
      <c r="K16" s="116"/>
    </row>
    <row r="17" spans="2:13">
      <c r="B17" s="112">
        <f t="shared" si="2"/>
        <v>2019</v>
      </c>
      <c r="C17" s="117"/>
      <c r="D17" s="114">
        <f t="shared" si="3"/>
        <v>105.34</v>
      </c>
      <c r="E17" s="114">
        <f t="shared" si="3"/>
        <v>46.55</v>
      </c>
      <c r="F17" s="114">
        <f t="shared" si="3"/>
        <v>2.14</v>
      </c>
      <c r="G17" s="116">
        <f t="shared" si="0"/>
        <v>59.73</v>
      </c>
      <c r="H17" s="116">
        <f t="shared" si="1"/>
        <v>165.07</v>
      </c>
      <c r="I17" s="116"/>
      <c r="J17" s="116"/>
      <c r="K17" s="116"/>
    </row>
    <row r="18" spans="2:13">
      <c r="B18" s="112">
        <f t="shared" si="2"/>
        <v>2020</v>
      </c>
      <c r="C18" s="117"/>
      <c r="D18" s="114">
        <f t="shared" ref="D18:F18" si="4">ROUND(D17*(1+$D86),2)</f>
        <v>107.6</v>
      </c>
      <c r="E18" s="114">
        <f t="shared" si="4"/>
        <v>47.55</v>
      </c>
      <c r="F18" s="114">
        <f t="shared" si="4"/>
        <v>2.19</v>
      </c>
      <c r="G18" s="116">
        <f t="shared" ref="G18:G23" si="5">ROUND(F18*(8.76*$G$65)+E18,2)</f>
        <v>61.04</v>
      </c>
      <c r="H18" s="116">
        <f t="shared" ref="H18:H23" si="6">ROUND(D18+G18,2)</f>
        <v>168.64</v>
      </c>
      <c r="I18" s="116"/>
      <c r="J18" s="116"/>
      <c r="K18" s="116"/>
    </row>
    <row r="19" spans="2:13">
      <c r="B19" s="112">
        <f t="shared" si="2"/>
        <v>2021</v>
      </c>
      <c r="C19" s="117"/>
      <c r="D19" s="114">
        <f t="shared" ref="D19:F19" si="7">ROUND(D18*(1+$D87),2)</f>
        <v>110.02</v>
      </c>
      <c r="E19" s="114">
        <f t="shared" si="7"/>
        <v>48.62</v>
      </c>
      <c r="F19" s="114">
        <f t="shared" si="7"/>
        <v>2.2400000000000002</v>
      </c>
      <c r="G19" s="116">
        <f t="shared" si="5"/>
        <v>62.41</v>
      </c>
      <c r="H19" s="116">
        <f t="shared" si="6"/>
        <v>172.43</v>
      </c>
      <c r="I19" s="116"/>
      <c r="J19" s="116"/>
      <c r="K19" s="116"/>
    </row>
    <row r="20" spans="2:13">
      <c r="B20" s="112">
        <f t="shared" si="2"/>
        <v>2022</v>
      </c>
      <c r="C20" s="117"/>
      <c r="D20" s="114">
        <f t="shared" ref="D20:F20" si="8">ROUND(D19*(1+$D88),2)</f>
        <v>112.5</v>
      </c>
      <c r="E20" s="114">
        <f t="shared" si="8"/>
        <v>49.72</v>
      </c>
      <c r="F20" s="114">
        <f t="shared" si="8"/>
        <v>2.29</v>
      </c>
      <c r="G20" s="116">
        <f t="shared" si="5"/>
        <v>63.82</v>
      </c>
      <c r="H20" s="116">
        <f t="shared" si="6"/>
        <v>176.32</v>
      </c>
      <c r="I20" s="116"/>
      <c r="J20" s="116"/>
      <c r="K20" s="116"/>
    </row>
    <row r="21" spans="2:13">
      <c r="B21" s="112">
        <f t="shared" si="2"/>
        <v>2023</v>
      </c>
      <c r="C21" s="117"/>
      <c r="D21" s="114">
        <f t="shared" ref="D21:F21" si="9">ROUND(D20*(1+$D89),2)</f>
        <v>115.09</v>
      </c>
      <c r="E21" s="114">
        <f t="shared" si="9"/>
        <v>50.87</v>
      </c>
      <c r="F21" s="114">
        <f t="shared" si="9"/>
        <v>2.34</v>
      </c>
      <c r="G21" s="116">
        <f t="shared" si="5"/>
        <v>65.28</v>
      </c>
      <c r="H21" s="116">
        <f t="shared" si="6"/>
        <v>180.37</v>
      </c>
      <c r="I21" s="116"/>
      <c r="J21" s="116"/>
      <c r="K21" s="116"/>
    </row>
    <row r="22" spans="2:13">
      <c r="B22" s="112">
        <f t="shared" si="2"/>
        <v>2024</v>
      </c>
      <c r="C22" s="117"/>
      <c r="D22" s="114">
        <f t="shared" ref="D22:F22" si="10">ROUND(D21*(1+$D90),2)</f>
        <v>117.75</v>
      </c>
      <c r="E22" s="114">
        <f t="shared" si="10"/>
        <v>52.05</v>
      </c>
      <c r="F22" s="114">
        <f t="shared" si="10"/>
        <v>2.39</v>
      </c>
      <c r="G22" s="116">
        <f t="shared" si="5"/>
        <v>66.77</v>
      </c>
      <c r="H22" s="116">
        <f t="shared" si="6"/>
        <v>184.52</v>
      </c>
      <c r="I22" s="116"/>
      <c r="J22" s="116"/>
      <c r="K22" s="116"/>
    </row>
    <row r="23" spans="2:13">
      <c r="B23" s="112">
        <f t="shared" si="2"/>
        <v>2025</v>
      </c>
      <c r="C23" s="117"/>
      <c r="D23" s="114">
        <f t="shared" ref="D23:F23" si="11">ROUND(D22*(1+$D91),2)</f>
        <v>120.48</v>
      </c>
      <c r="E23" s="114">
        <f t="shared" si="11"/>
        <v>53.26</v>
      </c>
      <c r="F23" s="114">
        <f t="shared" si="11"/>
        <v>2.4500000000000002</v>
      </c>
      <c r="G23" s="116">
        <f t="shared" si="5"/>
        <v>68.349999999999994</v>
      </c>
      <c r="H23" s="116">
        <f t="shared" si="6"/>
        <v>188.83</v>
      </c>
      <c r="I23" s="116"/>
      <c r="J23" s="116"/>
      <c r="K23" s="116"/>
    </row>
    <row r="24" spans="2:13">
      <c r="B24" s="112">
        <f t="shared" si="2"/>
        <v>2026</v>
      </c>
      <c r="C24" s="117"/>
      <c r="D24" s="118">
        <f>ROUND(D23*(1+$G83),2)</f>
        <v>123.24</v>
      </c>
      <c r="E24" s="118">
        <f>ROUND(E23*(1+$G83),2)</f>
        <v>54.48</v>
      </c>
      <c r="F24" s="118">
        <f>ROUND(F23*(1+$G83),2)</f>
        <v>2.5099999999999998</v>
      </c>
      <c r="G24" s="116">
        <f t="shared" si="0"/>
        <v>69.94</v>
      </c>
      <c r="H24" s="116">
        <f t="shared" si="1"/>
        <v>193.18</v>
      </c>
      <c r="I24" s="116"/>
      <c r="J24" s="116"/>
      <c r="K24" s="116"/>
    </row>
    <row r="25" spans="2:13">
      <c r="B25" s="112">
        <f t="shared" si="2"/>
        <v>2027</v>
      </c>
      <c r="C25" s="117"/>
      <c r="D25" s="118">
        <f t="shared" ref="D25:F25" si="12">ROUND(D24*(1+$G84),2)</f>
        <v>126.09</v>
      </c>
      <c r="E25" s="118">
        <f t="shared" si="12"/>
        <v>55.74</v>
      </c>
      <c r="F25" s="118">
        <f t="shared" si="12"/>
        <v>2.57</v>
      </c>
      <c r="G25" s="116">
        <f t="shared" ref="G25:G30" si="13">ROUND(F25*(8.76*$G$65)+E25,2)</f>
        <v>71.569999999999993</v>
      </c>
      <c r="H25" s="116">
        <f t="shared" ref="H25:H30" si="14">ROUND(D25+G25,2)</f>
        <v>197.66</v>
      </c>
      <c r="I25" s="116"/>
      <c r="J25" s="116"/>
      <c r="K25" s="116"/>
    </row>
    <row r="26" spans="2:13">
      <c r="B26" s="112">
        <f t="shared" si="2"/>
        <v>2028</v>
      </c>
      <c r="C26" s="117"/>
      <c r="D26" s="118">
        <f t="shared" ref="D26:F26" si="15">ROUND(D25*(1+$G85),2)</f>
        <v>129.02000000000001</v>
      </c>
      <c r="E26" s="118">
        <f t="shared" si="15"/>
        <v>57.04</v>
      </c>
      <c r="F26" s="118">
        <f t="shared" si="15"/>
        <v>2.63</v>
      </c>
      <c r="G26" s="116">
        <f t="shared" si="13"/>
        <v>73.239999999999995</v>
      </c>
      <c r="H26" s="116">
        <f t="shared" si="14"/>
        <v>202.26</v>
      </c>
      <c r="I26" s="116"/>
      <c r="J26" s="116"/>
      <c r="K26" s="116"/>
    </row>
    <row r="27" spans="2:13">
      <c r="B27" s="112">
        <f t="shared" si="2"/>
        <v>2029</v>
      </c>
      <c r="C27" s="117"/>
      <c r="D27" s="118">
        <f t="shared" ref="D27:F27" si="16">ROUND(D26*(1+$G86),2)</f>
        <v>132.07</v>
      </c>
      <c r="E27" s="118">
        <f t="shared" si="16"/>
        <v>58.39</v>
      </c>
      <c r="F27" s="118">
        <f t="shared" si="16"/>
        <v>2.69</v>
      </c>
      <c r="G27" s="116">
        <f t="shared" si="13"/>
        <v>74.959999999999994</v>
      </c>
      <c r="H27" s="116">
        <f t="shared" si="14"/>
        <v>207.03</v>
      </c>
      <c r="I27" s="116"/>
      <c r="J27" s="116"/>
      <c r="K27" s="116"/>
    </row>
    <row r="28" spans="2:13">
      <c r="B28" s="112">
        <f t="shared" si="2"/>
        <v>2030</v>
      </c>
      <c r="C28" s="117"/>
      <c r="D28" s="118">
        <f t="shared" ref="D28:D29" si="17">ROUND(D27*(1+$G87),2)</f>
        <v>135.21</v>
      </c>
      <c r="E28" s="118">
        <f t="shared" ref="E28:E29" si="18">ROUND(E27*(1+$G87),2)</f>
        <v>59.78</v>
      </c>
      <c r="F28" s="118">
        <f t="shared" ref="F28:F29" si="19">ROUND(F27*(1+$G87),2)</f>
        <v>2.75</v>
      </c>
      <c r="G28" s="116">
        <f t="shared" ref="G28:G29" si="20">ROUND(F28*(8.76*$G$65)+E28,2)</f>
        <v>76.72</v>
      </c>
      <c r="H28" s="116">
        <f t="shared" ref="H28:H29" si="21">ROUND(D28+G28,2)</f>
        <v>211.93</v>
      </c>
      <c r="I28" s="116"/>
      <c r="J28" s="116"/>
      <c r="K28" s="116"/>
    </row>
    <row r="29" spans="2:13" ht="13.5" thickBot="1">
      <c r="B29" s="193">
        <f t="shared" si="2"/>
        <v>2031</v>
      </c>
      <c r="C29" s="194"/>
      <c r="D29" s="172">
        <f t="shared" si="17"/>
        <v>138.46</v>
      </c>
      <c r="E29" s="172">
        <f t="shared" si="18"/>
        <v>61.22</v>
      </c>
      <c r="F29" s="172">
        <f t="shared" si="19"/>
        <v>2.82</v>
      </c>
      <c r="G29" s="143">
        <f t="shared" si="20"/>
        <v>78.59</v>
      </c>
      <c r="H29" s="143">
        <f t="shared" si="21"/>
        <v>217.05</v>
      </c>
      <c r="I29" s="143"/>
      <c r="J29" s="143"/>
      <c r="K29" s="143"/>
    </row>
    <row r="30" spans="2:13" s="153" customFormat="1">
      <c r="B30" s="156">
        <f t="shared" si="2"/>
        <v>2032</v>
      </c>
      <c r="C30" s="157"/>
      <c r="D30" s="118">
        <f t="shared" ref="D30:F30" si="22">ROUND(D29*(1+$G89),2)</f>
        <v>141.79</v>
      </c>
      <c r="E30" s="118">
        <f t="shared" si="22"/>
        <v>62.69</v>
      </c>
      <c r="F30" s="118">
        <f t="shared" si="22"/>
        <v>2.89</v>
      </c>
      <c r="G30" s="116">
        <f t="shared" si="13"/>
        <v>80.489999999999995</v>
      </c>
      <c r="H30" s="116">
        <f t="shared" si="14"/>
        <v>222.28</v>
      </c>
      <c r="I30" s="116">
        <f>VLOOKUP(B30,'Table 4'!$B$13:$D$43,3,FALSE)</f>
        <v>5.38</v>
      </c>
      <c r="J30" s="116">
        <f t="shared" ref="J30:J32" si="23">ROUND($K$65*I30/1000,2)</f>
        <v>34.51</v>
      </c>
      <c r="K30" s="116">
        <f t="shared" ref="K30:K32" si="24">ROUND(H30*1000/8760/$G$65+J30,2)</f>
        <v>70.599999999999994</v>
      </c>
      <c r="M30" s="109"/>
    </row>
    <row r="31" spans="2:13" s="153" customFormat="1">
      <c r="B31" s="156">
        <f t="shared" si="2"/>
        <v>2033</v>
      </c>
      <c r="C31" s="157"/>
      <c r="D31" s="118">
        <f t="shared" ref="D31:D32" si="25">ROUND(D30*(1+$G90),2)</f>
        <v>145.22</v>
      </c>
      <c r="E31" s="118">
        <f t="shared" ref="E31:E32" si="26">ROUND(E30*(1+$G90),2)</f>
        <v>64.209999999999994</v>
      </c>
      <c r="F31" s="118">
        <f t="shared" ref="F31:F32" si="27">ROUND(F30*(1+$G90),2)</f>
        <v>2.96</v>
      </c>
      <c r="G31" s="116">
        <f t="shared" ref="G31:G32" si="28">ROUND(F31*(8.76*$G$65)+E31,2)</f>
        <v>82.44</v>
      </c>
      <c r="H31" s="116">
        <f t="shared" ref="H31:H32" si="29">ROUND(D31+G31,2)</f>
        <v>227.66</v>
      </c>
      <c r="I31" s="116">
        <f>VLOOKUP(B31,'Table 4'!$B$13:$D$43,3,FALSE)</f>
        <v>5.76</v>
      </c>
      <c r="J31" s="116">
        <f t="shared" si="23"/>
        <v>36.950000000000003</v>
      </c>
      <c r="K31" s="116">
        <f t="shared" si="24"/>
        <v>73.92</v>
      </c>
      <c r="M31" s="109"/>
    </row>
    <row r="32" spans="2:13" s="153" customFormat="1">
      <c r="B32" s="112">
        <f t="shared" si="2"/>
        <v>2034</v>
      </c>
      <c r="C32" s="117"/>
      <c r="D32" s="116">
        <f t="shared" si="25"/>
        <v>148.74</v>
      </c>
      <c r="E32" s="114">
        <f t="shared" si="26"/>
        <v>65.77</v>
      </c>
      <c r="F32" s="114">
        <f t="shared" si="27"/>
        <v>3.03</v>
      </c>
      <c r="G32" s="116">
        <f t="shared" si="28"/>
        <v>84.43</v>
      </c>
      <c r="H32" s="116">
        <f t="shared" si="29"/>
        <v>233.17</v>
      </c>
      <c r="I32" s="116">
        <f>VLOOKUP(B32,'Table 4'!$B$13:$D$43,3,FALSE)</f>
        <v>6.02</v>
      </c>
      <c r="J32" s="116">
        <f t="shared" si="23"/>
        <v>38.619999999999997</v>
      </c>
      <c r="K32" s="116">
        <f t="shared" si="24"/>
        <v>76.48</v>
      </c>
      <c r="M32" s="109"/>
    </row>
    <row r="33" spans="2:15">
      <c r="B33" s="112">
        <f t="shared" si="2"/>
        <v>2035</v>
      </c>
      <c r="C33" s="117"/>
      <c r="D33" s="116">
        <f>ROUND(D32*(1+$J83),2)</f>
        <v>152.34</v>
      </c>
      <c r="E33" s="114">
        <f>ROUND(E32*(1+$J83),2)</f>
        <v>67.36</v>
      </c>
      <c r="F33" s="114">
        <f>ROUND(F32*(1+$J83),2)</f>
        <v>3.1</v>
      </c>
      <c r="G33" s="116">
        <f t="shared" ref="G33" si="30">ROUND(F33*(8.76*$G$65)+E33,2)</f>
        <v>86.45</v>
      </c>
      <c r="H33" s="116">
        <f t="shared" ref="H33" si="31">ROUND(D33+G33,2)</f>
        <v>238.79</v>
      </c>
      <c r="I33" s="116">
        <f>VLOOKUP(B33,'Table 4'!$B$13:$D$43,3,FALSE)</f>
        <v>6.29</v>
      </c>
      <c r="J33" s="116">
        <f t="shared" ref="J33:J35" si="32">ROUND($K$65*I33/1000,2)</f>
        <v>40.35</v>
      </c>
      <c r="K33" s="116">
        <f t="shared" ref="K33:K35" si="33">ROUND(H33*1000/8760/$G$65+J33,2)</f>
        <v>79.13</v>
      </c>
    </row>
    <row r="34" spans="2:15">
      <c r="B34" s="112">
        <f t="shared" si="2"/>
        <v>2036</v>
      </c>
      <c r="C34" s="117"/>
      <c r="D34" s="116">
        <f t="shared" ref="D34:F34" si="34">ROUND(D33*(1+$J84),2)</f>
        <v>156.04</v>
      </c>
      <c r="E34" s="114">
        <f t="shared" si="34"/>
        <v>69</v>
      </c>
      <c r="F34" s="114">
        <f t="shared" si="34"/>
        <v>3.18</v>
      </c>
      <c r="G34" s="116">
        <f t="shared" ref="G34:G39" si="35">ROUND(F34*(8.76*$G$65)+E34,2)</f>
        <v>88.58</v>
      </c>
      <c r="H34" s="116">
        <f t="shared" ref="H34:H39" si="36">ROUND(D34+G34,2)</f>
        <v>244.62</v>
      </c>
      <c r="I34" s="116">
        <f>VLOOKUP(B34,'Table 4'!$B$13:$D$43,3,FALSE)</f>
        <v>6.8</v>
      </c>
      <c r="J34" s="116">
        <f t="shared" si="32"/>
        <v>43.62</v>
      </c>
      <c r="K34" s="116">
        <f t="shared" si="33"/>
        <v>83.34</v>
      </c>
    </row>
    <row r="35" spans="2:15">
      <c r="B35" s="112">
        <f t="shared" si="2"/>
        <v>2037</v>
      </c>
      <c r="C35" s="117"/>
      <c r="D35" s="116">
        <f t="shared" ref="D35:F35" si="37">ROUND(D34*(1+$J85),2)</f>
        <v>159.83000000000001</v>
      </c>
      <c r="E35" s="114">
        <f t="shared" si="37"/>
        <v>70.680000000000007</v>
      </c>
      <c r="F35" s="114">
        <f t="shared" si="37"/>
        <v>3.26</v>
      </c>
      <c r="G35" s="116">
        <f t="shared" si="35"/>
        <v>90.76</v>
      </c>
      <c r="H35" s="116">
        <f t="shared" si="36"/>
        <v>250.59</v>
      </c>
      <c r="I35" s="116">
        <f>VLOOKUP(B35,'Table 4'!$B$13:$D$43,3,FALSE)</f>
        <v>7.05</v>
      </c>
      <c r="J35" s="116">
        <f t="shared" si="32"/>
        <v>45.23</v>
      </c>
      <c r="K35" s="116">
        <f t="shared" si="33"/>
        <v>85.92</v>
      </c>
    </row>
    <row r="36" spans="2:15">
      <c r="B36" s="112">
        <f t="shared" si="2"/>
        <v>2038</v>
      </c>
      <c r="C36" s="117"/>
      <c r="D36" s="116">
        <f t="shared" ref="D36:F36" si="38">ROUND(D35*(1+$J86),2)</f>
        <v>163.72999999999999</v>
      </c>
      <c r="E36" s="114">
        <f t="shared" si="38"/>
        <v>72.41</v>
      </c>
      <c r="F36" s="114">
        <f t="shared" si="38"/>
        <v>3.34</v>
      </c>
      <c r="G36" s="116">
        <f t="shared" si="35"/>
        <v>92.98</v>
      </c>
      <c r="H36" s="116">
        <f t="shared" si="36"/>
        <v>256.70999999999998</v>
      </c>
      <c r="I36" s="116">
        <f>VLOOKUP(B36,'Table 4'!$B$13:$D$43,3,FALSE)</f>
        <v>7.46</v>
      </c>
      <c r="J36" s="116">
        <f t="shared" ref="J36:J39" si="39">ROUND($K$65*I36/1000,2)</f>
        <v>47.86</v>
      </c>
      <c r="K36" s="116">
        <f t="shared" ref="K36:K39" si="40">ROUND(H36*1000/8760/$G$65+J36,2)</f>
        <v>89.55</v>
      </c>
    </row>
    <row r="37" spans="2:15">
      <c r="B37" s="112">
        <f t="shared" si="2"/>
        <v>2039</v>
      </c>
      <c r="C37" s="117"/>
      <c r="D37" s="116">
        <f t="shared" ref="D37:F37" si="41">ROUND(D36*(1+$J87),2)</f>
        <v>167.74</v>
      </c>
      <c r="E37" s="114">
        <f t="shared" si="41"/>
        <v>74.180000000000007</v>
      </c>
      <c r="F37" s="114">
        <f t="shared" si="41"/>
        <v>3.42</v>
      </c>
      <c r="G37" s="116">
        <f t="shared" si="35"/>
        <v>95.24</v>
      </c>
      <c r="H37" s="116">
        <f t="shared" si="36"/>
        <v>262.98</v>
      </c>
      <c r="I37" s="116">
        <f>VLOOKUP(B37,'Table 4'!$B$13:$D$43,3,FALSE)</f>
        <v>7.75</v>
      </c>
      <c r="J37" s="116">
        <f t="shared" si="39"/>
        <v>49.72</v>
      </c>
      <c r="K37" s="116">
        <f t="shared" si="40"/>
        <v>92.42</v>
      </c>
    </row>
    <row r="38" spans="2:15">
      <c r="B38" s="112">
        <f t="shared" si="2"/>
        <v>2040</v>
      </c>
      <c r="C38" s="117"/>
      <c r="D38" s="116">
        <f t="shared" ref="D38:F38" si="42">ROUND(D37*(1+$J88),2)</f>
        <v>171.84</v>
      </c>
      <c r="E38" s="114">
        <f t="shared" si="42"/>
        <v>75.989999999999995</v>
      </c>
      <c r="F38" s="114">
        <f t="shared" si="42"/>
        <v>3.5</v>
      </c>
      <c r="G38" s="116">
        <f t="shared" si="35"/>
        <v>97.54</v>
      </c>
      <c r="H38" s="116">
        <f t="shared" si="36"/>
        <v>269.38</v>
      </c>
      <c r="I38" s="116">
        <f>VLOOKUP(B38,'Table 4'!$B$13:$D$43,3,FALSE)</f>
        <v>8.0299999999999994</v>
      </c>
      <c r="J38" s="116">
        <f t="shared" si="39"/>
        <v>51.51</v>
      </c>
      <c r="K38" s="116">
        <f t="shared" si="40"/>
        <v>95.25</v>
      </c>
    </row>
    <row r="39" spans="2:15">
      <c r="B39" s="112">
        <f t="shared" si="2"/>
        <v>2041</v>
      </c>
      <c r="C39" s="117"/>
      <c r="D39" s="116">
        <f t="shared" ref="D39:F40" si="43">ROUND(D38*(1+$J89),2)</f>
        <v>176.06</v>
      </c>
      <c r="E39" s="114">
        <f t="shared" si="43"/>
        <v>77.849999999999994</v>
      </c>
      <c r="F39" s="114">
        <f t="shared" si="43"/>
        <v>3.59</v>
      </c>
      <c r="G39" s="116">
        <f t="shared" si="35"/>
        <v>99.96</v>
      </c>
      <c r="H39" s="116">
        <f t="shared" si="36"/>
        <v>276.02</v>
      </c>
      <c r="I39" s="116">
        <f>VLOOKUP(B39,'Table 4'!$B$13:$D$43,3,FALSE)</f>
        <v>8.24</v>
      </c>
      <c r="J39" s="116">
        <f t="shared" si="39"/>
        <v>52.86</v>
      </c>
      <c r="K39" s="116">
        <f t="shared" si="40"/>
        <v>97.68</v>
      </c>
    </row>
    <row r="40" spans="2:15">
      <c r="B40" s="112">
        <f t="shared" si="2"/>
        <v>2042</v>
      </c>
      <c r="C40" s="117"/>
      <c r="D40" s="116">
        <f t="shared" si="43"/>
        <v>180.4</v>
      </c>
      <c r="E40" s="114">
        <f t="shared" si="43"/>
        <v>79.77</v>
      </c>
      <c r="F40" s="114">
        <f t="shared" si="43"/>
        <v>3.68</v>
      </c>
      <c r="G40" s="116">
        <f t="shared" ref="G40" si="44">ROUND(F40*(8.76*$G$65)+E40,2)</f>
        <v>102.43</v>
      </c>
      <c r="H40" s="116">
        <f t="shared" ref="H40" si="45">ROUND(D40+G40,2)</f>
        <v>282.83</v>
      </c>
      <c r="I40" s="116">
        <f>VLOOKUP(B40,'Table 4'!$B$13:$D$43,3,FALSE)</f>
        <v>8.4499999999999993</v>
      </c>
      <c r="J40" s="116">
        <f t="shared" ref="J40" si="46">ROUND($K$65*I40/1000,2)</f>
        <v>54.21</v>
      </c>
      <c r="K40" s="116">
        <f t="shared" ref="K40" si="47">ROUND(H40*1000/8760/$G$65+J40,2)</f>
        <v>100.14</v>
      </c>
    </row>
    <row r="41" spans="2:15">
      <c r="B41" s="112"/>
      <c r="C41" s="117"/>
      <c r="D41" s="116"/>
      <c r="E41" s="114"/>
      <c r="F41" s="114"/>
      <c r="G41" s="116"/>
      <c r="H41" s="116"/>
      <c r="I41" s="116"/>
      <c r="J41" s="116"/>
      <c r="K41" s="116"/>
    </row>
    <row r="42" spans="2:15">
      <c r="B42" s="112"/>
      <c r="C42" s="117"/>
      <c r="D42" s="116"/>
      <c r="E42" s="114"/>
      <c r="F42" s="114"/>
      <c r="G42" s="116"/>
      <c r="H42" s="116"/>
      <c r="I42" s="116"/>
      <c r="J42" s="116"/>
      <c r="K42" s="116"/>
    </row>
    <row r="43" spans="2:15">
      <c r="M43" s="112"/>
      <c r="O43" s="119"/>
    </row>
    <row r="44" spans="2:15" ht="14.25">
      <c r="B44" s="5" t="s">
        <v>31</v>
      </c>
      <c r="C44" s="23"/>
      <c r="D44" s="23"/>
      <c r="E44" s="23"/>
      <c r="F44" s="23"/>
      <c r="G44" s="23"/>
      <c r="H44" s="23"/>
      <c r="I44" s="23"/>
      <c r="J44" s="23"/>
      <c r="K44" s="23"/>
      <c r="M44" s="112"/>
      <c r="N44" s="119"/>
      <c r="O44" s="119"/>
    </row>
    <row r="46" spans="2:15">
      <c r="B46" s="109" t="s">
        <v>16</v>
      </c>
      <c r="D46" s="120" t="s">
        <v>102</v>
      </c>
    </row>
    <row r="47" spans="2:15">
      <c r="C47" s="121" t="str">
        <f>D10</f>
        <v>(b)</v>
      </c>
      <c r="D47" s="116" t="str">
        <f>"= "&amp;C10&amp;" x "&amp;C76</f>
        <v>= (a) x 0.0725628795024555</v>
      </c>
    </row>
    <row r="48" spans="2:15">
      <c r="C48" s="121" t="str">
        <f>G10</f>
        <v>(e)</v>
      </c>
      <c r="D48" s="116" t="str">
        <f>"= "&amp;$F$10&amp;" x  (8.76 x "&amp;TEXT(G65,"0.0%")&amp;") + "&amp;$E$10</f>
        <v>= (d) x  (8.76 x 70.3%) + (c)</v>
      </c>
    </row>
    <row r="49" spans="3:15">
      <c r="C49" s="121" t="str">
        <f>H10</f>
        <v>(f)</v>
      </c>
      <c r="D49" s="116" t="str">
        <f>"= "&amp;D10&amp;" + "&amp;G10</f>
        <v>= (b) + (e)</v>
      </c>
    </row>
    <row r="50" spans="3:15">
      <c r="C50" s="121" t="str">
        <f>I10</f>
        <v>(g)</v>
      </c>
      <c r="D50" s="152" t="str">
        <f>'Table 4'!B3&amp;" - "&amp;'Table 4'!B4</f>
        <v>Table 4 - Burnertip Natural Gas Price Forecast</v>
      </c>
    </row>
    <row r="51" spans="3:15">
      <c r="C51" s="121" t="str">
        <f>J10</f>
        <v>(h)</v>
      </c>
      <c r="D51" s="116" t="str">
        <f>"= "&amp;TEXT(K65,"?,0")&amp;" MMBtu/MWH x "&amp;I9</f>
        <v>= 6,415 MMBtu/MWH x $/MMBtu</v>
      </c>
    </row>
    <row r="52" spans="3:15">
      <c r="C52" s="121" t="str">
        <f>K10</f>
        <v>(i)</v>
      </c>
      <c r="D52" s="116" t="str">
        <f>"= "&amp;H10&amp;" / (8.76 x 'Capacity Factor' ) + "&amp;J10</f>
        <v>= (f) / (8.76 x 'Capacity Factor' ) + (h)</v>
      </c>
    </row>
    <row r="53" spans="3:15" ht="13.5" thickBot="1"/>
    <row r="54" spans="3:15" ht="13.5" thickBot="1">
      <c r="C54" s="57" t="s">
        <v>94</v>
      </c>
      <c r="D54" s="54"/>
      <c r="E54" s="54"/>
      <c r="F54" s="54"/>
      <c r="G54" s="54"/>
      <c r="H54" s="54"/>
      <c r="I54" s="54"/>
      <c r="J54" s="55"/>
      <c r="K54" s="122"/>
    </row>
    <row r="55" spans="3:15" ht="5.25" customHeight="1"/>
    <row r="56" spans="3:15" ht="5.25" customHeight="1"/>
    <row r="57" spans="3:15">
      <c r="C57" s="41" t="s">
        <v>40</v>
      </c>
      <c r="D57" s="31"/>
      <c r="E57" s="41"/>
      <c r="F57" s="40" t="s">
        <v>41</v>
      </c>
      <c r="G57" s="40" t="s">
        <v>42</v>
      </c>
      <c r="H57" s="40" t="s">
        <v>43</v>
      </c>
      <c r="I57" s="40" t="s">
        <v>44</v>
      </c>
    </row>
    <row r="58" spans="3:15">
      <c r="C58" s="153" t="s">
        <v>95</v>
      </c>
      <c r="F58" s="123">
        <f>C69</f>
        <v>385.35346874999999</v>
      </c>
      <c r="G58" s="56">
        <f>F58/F60</f>
        <v>0.88311475045887722</v>
      </c>
      <c r="H58" s="137">
        <f>C70</f>
        <v>1484.338135058779</v>
      </c>
      <c r="I58" s="139">
        <f>C73</f>
        <v>44.501635407885907</v>
      </c>
      <c r="O58" s="200"/>
    </row>
    <row r="59" spans="3:15">
      <c r="C59" s="153" t="s">
        <v>96</v>
      </c>
      <c r="F59" s="47">
        <f>D69</f>
        <v>51.003718749999997</v>
      </c>
      <c r="G59" s="43">
        <f>1-G58</f>
        <v>0.11688524954112278</v>
      </c>
      <c r="H59" s="138">
        <f>D70</f>
        <v>443.00439708045104</v>
      </c>
      <c r="I59" s="140">
        <f>D73</f>
        <v>37.670659567999998</v>
      </c>
    </row>
    <row r="60" spans="3:15">
      <c r="C60" s="153" t="s">
        <v>45</v>
      </c>
      <c r="F60" s="123">
        <f>F58+F59</f>
        <v>436.35718750000001</v>
      </c>
      <c r="G60" s="56">
        <f>G58+G59</f>
        <v>1</v>
      </c>
      <c r="H60" s="137">
        <f>ROUND(((F58*H58)+(F59*H59))/F60,0)</f>
        <v>1363</v>
      </c>
      <c r="I60" s="139">
        <f>ROUND(((F58*I58)+(F59*I59))/F60,2)</f>
        <v>43.7</v>
      </c>
    </row>
    <row r="61" spans="3:15">
      <c r="C61" s="153"/>
      <c r="F61" s="123"/>
      <c r="G61" s="56"/>
      <c r="H61" s="124"/>
      <c r="I61" s="125"/>
    </row>
    <row r="62" spans="3:15">
      <c r="C62" s="154" t="s">
        <v>40</v>
      </c>
      <c r="D62" s="31"/>
      <c r="E62" s="41"/>
      <c r="F62" s="40" t="s">
        <v>41</v>
      </c>
      <c r="G62" s="40" t="s">
        <v>46</v>
      </c>
      <c r="H62" s="40" t="s">
        <v>47</v>
      </c>
      <c r="I62" s="40" t="s">
        <v>42</v>
      </c>
      <c r="J62" s="40" t="s">
        <v>48</v>
      </c>
      <c r="K62" s="40" t="s">
        <v>49</v>
      </c>
    </row>
    <row r="63" spans="3:15">
      <c r="C63" s="155" t="str">
        <f>C58</f>
        <v>CCCT Dry "G/H", 1x1 - Turbine</v>
      </c>
      <c r="D63" s="126"/>
      <c r="E63" s="126"/>
      <c r="F63" s="109">
        <f>C69</f>
        <v>385.35346874999999</v>
      </c>
      <c r="G63" s="56">
        <f>C77</f>
        <v>0.78</v>
      </c>
      <c r="H63" s="176">
        <f>G63*F63</f>
        <v>300.57570562500001</v>
      </c>
      <c r="I63" s="56">
        <f>H63/H65</f>
        <v>0.98004394182130306</v>
      </c>
      <c r="J63" s="125">
        <f>C74</f>
        <v>2.0592662948867351</v>
      </c>
      <c r="K63" s="127">
        <f>C75</f>
        <v>6362</v>
      </c>
    </row>
    <row r="64" spans="3:15">
      <c r="C64" s="155" t="str">
        <f>C59</f>
        <v>CCCT Dry "G/H", 1x1 - Duct Firing</v>
      </c>
      <c r="D64" s="126"/>
      <c r="E64" s="126"/>
      <c r="F64" s="42">
        <f>D69</f>
        <v>51.003718749999997</v>
      </c>
      <c r="G64" s="43">
        <f>D77</f>
        <v>0.12</v>
      </c>
      <c r="H64" s="177">
        <f>G64*F64</f>
        <v>6.1204462499999996</v>
      </c>
      <c r="I64" s="43">
        <f>1-I63</f>
        <v>1.9956058178696945E-2</v>
      </c>
      <c r="J64" s="44">
        <f>D74</f>
        <v>0.15</v>
      </c>
      <c r="K64" s="45">
        <f>D75</f>
        <v>9012</v>
      </c>
    </row>
    <row r="65" spans="2:12">
      <c r="C65" s="153" t="s">
        <v>50</v>
      </c>
      <c r="F65" s="109">
        <f>F63+F64</f>
        <v>436.35718750000001</v>
      </c>
      <c r="G65" s="128">
        <f>ROUND(H65/F65,3)</f>
        <v>0.70299999999999996</v>
      </c>
      <c r="H65" s="176">
        <f>SUM(H63:H64)</f>
        <v>306.696151875</v>
      </c>
      <c r="I65" s="56">
        <f>I63+I64</f>
        <v>1</v>
      </c>
      <c r="J65" s="125">
        <f>ROUND(($I63*J63)+($I64*J64),2)</f>
        <v>2.02</v>
      </c>
      <c r="K65" s="129">
        <f>ROUND(($I63*K63)+($I64*K64),0)</f>
        <v>6415</v>
      </c>
    </row>
    <row r="66" spans="2:12">
      <c r="G66" s="128"/>
      <c r="I66" s="56"/>
      <c r="J66" s="125"/>
      <c r="K66" s="46" t="s">
        <v>51</v>
      </c>
    </row>
    <row r="68" spans="2:12">
      <c r="C68" s="40" t="s">
        <v>34</v>
      </c>
      <c r="D68" s="40" t="s">
        <v>35</v>
      </c>
      <c r="E68" s="58" t="str">
        <f>D46</f>
        <v xml:space="preserve">Plant Costs  - 2017 IRP - Table 6.1 &amp; 6.2 </v>
      </c>
      <c r="F68" s="130"/>
      <c r="G68" s="130"/>
      <c r="H68" s="130"/>
      <c r="I68" s="130"/>
      <c r="J68" s="130"/>
      <c r="K68" s="131"/>
    </row>
    <row r="69" spans="2:12">
      <c r="C69" s="109">
        <v>385.35346874999999</v>
      </c>
      <c r="D69" s="109">
        <v>51.003718749999997</v>
      </c>
      <c r="E69" s="109" t="s">
        <v>77</v>
      </c>
      <c r="H69" s="132"/>
    </row>
    <row r="70" spans="2:12">
      <c r="B70" s="109" t="s">
        <v>103</v>
      </c>
      <c r="C70" s="124">
        <v>1484.338135058779</v>
      </c>
      <c r="D70" s="124">
        <v>443.00439708045104</v>
      </c>
      <c r="E70" s="109" t="s">
        <v>78</v>
      </c>
      <c r="L70" s="66"/>
    </row>
    <row r="71" spans="2:12">
      <c r="B71" s="109" t="s">
        <v>103</v>
      </c>
      <c r="C71" s="125">
        <v>21.713180439885903</v>
      </c>
      <c r="D71" s="125">
        <v>5.39</v>
      </c>
      <c r="E71" s="109" t="s">
        <v>79</v>
      </c>
      <c r="L71" s="66"/>
    </row>
    <row r="72" spans="2:12">
      <c r="B72" s="109" t="s">
        <v>103</v>
      </c>
      <c r="C72" s="48">
        <v>22.788454968000003</v>
      </c>
      <c r="D72" s="48">
        <v>32.280659567999997</v>
      </c>
      <c r="E72" s="109" t="s">
        <v>75</v>
      </c>
      <c r="L72" s="66"/>
    </row>
    <row r="73" spans="2:12">
      <c r="B73" s="109" t="s">
        <v>103</v>
      </c>
      <c r="C73" s="125">
        <f>C71+C72</f>
        <v>44.501635407885907</v>
      </c>
      <c r="D73" s="125">
        <f>D71+D72</f>
        <v>37.670659567999998</v>
      </c>
      <c r="E73" s="109" t="s">
        <v>80</v>
      </c>
    </row>
    <row r="74" spans="2:12">
      <c r="C74" s="125">
        <v>2.0592662948867351</v>
      </c>
      <c r="D74" s="125">
        <v>0.15</v>
      </c>
      <c r="E74" s="109" t="s">
        <v>81</v>
      </c>
    </row>
    <row r="75" spans="2:12">
      <c r="C75" s="129">
        <v>6362</v>
      </c>
      <c r="D75" s="129">
        <v>9012</v>
      </c>
      <c r="E75" s="109" t="s">
        <v>53</v>
      </c>
    </row>
    <row r="76" spans="2:12">
      <c r="C76" s="150">
        <v>7.2562879502455491E-2</v>
      </c>
      <c r="D76" s="150">
        <v>7.2562879502455491E-2</v>
      </c>
      <c r="E76" s="109" t="s">
        <v>54</v>
      </c>
    </row>
    <row r="77" spans="2:12">
      <c r="C77" s="133">
        <v>0.78</v>
      </c>
      <c r="D77" s="133">
        <v>0.12</v>
      </c>
      <c r="E77" s="109" t="s">
        <v>55</v>
      </c>
    </row>
    <row r="78" spans="2:12">
      <c r="D78" s="56">
        <f>ROUND(H65/F65,3)</f>
        <v>0.70299999999999996</v>
      </c>
      <c r="E78" s="109" t="s">
        <v>56</v>
      </c>
    </row>
    <row r="79" spans="2:12">
      <c r="D79" s="128"/>
      <c r="E79" s="65"/>
    </row>
    <row r="80" spans="2:12">
      <c r="C80" s="133"/>
      <c r="D80" s="133"/>
    </row>
    <row r="82" spans="3:15" ht="13.5" thickBot="1">
      <c r="C82" s="53" t="str">
        <f>"Company Official Inflation Forecast Dated "&amp;TEXT('Table 4'!G5,"mmmm dd, yyyy")</f>
        <v>Company Official Inflation Forecast Dated March 31, 2017</v>
      </c>
      <c r="D82" s="54"/>
      <c r="E82" s="54"/>
      <c r="F82" s="54"/>
      <c r="G82" s="54"/>
      <c r="H82" s="54"/>
      <c r="I82" s="54"/>
      <c r="J82" s="55"/>
      <c r="K82" s="122"/>
    </row>
    <row r="83" spans="3:15">
      <c r="C83" s="134">
        <v>2017</v>
      </c>
      <c r="D83" s="56">
        <v>2.2092462442320437E-2</v>
      </c>
      <c r="F83" s="134">
        <f>C91+1</f>
        <v>2026</v>
      </c>
      <c r="G83" s="56">
        <v>2.2944058791238842E-2</v>
      </c>
      <c r="I83" s="134">
        <f>F91+1</f>
        <v>2035</v>
      </c>
      <c r="J83" s="56">
        <v>2.4174683944208519E-2</v>
      </c>
    </row>
    <row r="84" spans="3:15">
      <c r="C84" s="134">
        <f t="shared" ref="C84:C91" si="48">C83+1</f>
        <v>2018</v>
      </c>
      <c r="D84" s="56">
        <v>2.1684070430924685E-2</v>
      </c>
      <c r="F84" s="134">
        <f t="shared" ref="F84:F91" si="49">F83+1</f>
        <v>2027</v>
      </c>
      <c r="G84" s="56">
        <v>2.3164081218836952E-2</v>
      </c>
      <c r="I84" s="134">
        <f t="shared" ref="I84:I91" si="50">I83+1</f>
        <v>2036</v>
      </c>
      <c r="J84" s="56">
        <v>2.4311492116604327E-2</v>
      </c>
    </row>
    <row r="85" spans="3:15">
      <c r="C85" s="134">
        <f t="shared" si="48"/>
        <v>2019</v>
      </c>
      <c r="D85" s="56">
        <v>2.0023445288848141E-2</v>
      </c>
      <c r="F85" s="134">
        <f t="shared" si="49"/>
        <v>2028</v>
      </c>
      <c r="G85" s="56">
        <v>2.3269517424980624E-2</v>
      </c>
      <c r="I85" s="134">
        <f t="shared" si="50"/>
        <v>2037</v>
      </c>
      <c r="J85" s="56">
        <v>2.4277391473133791E-2</v>
      </c>
    </row>
    <row r="86" spans="3:15">
      <c r="C86" s="134">
        <f t="shared" si="48"/>
        <v>2020</v>
      </c>
      <c r="D86" s="56">
        <v>2.1423649370385656E-2</v>
      </c>
      <c r="F86" s="134">
        <f t="shared" si="49"/>
        <v>2029</v>
      </c>
      <c r="G86" s="56">
        <v>2.3660062349176059E-2</v>
      </c>
      <c r="I86" s="134">
        <f t="shared" si="50"/>
        <v>2038</v>
      </c>
      <c r="J86" s="56">
        <v>2.4418737348747444E-2</v>
      </c>
    </row>
    <row r="87" spans="3:15">
      <c r="C87" s="134">
        <f t="shared" si="48"/>
        <v>2021</v>
      </c>
      <c r="D87" s="56">
        <v>2.2444603435442634E-2</v>
      </c>
      <c r="F87" s="134">
        <f t="shared" si="49"/>
        <v>2030</v>
      </c>
      <c r="G87" s="56">
        <v>2.3797996946838929E-2</v>
      </c>
      <c r="I87" s="134">
        <f t="shared" si="50"/>
        <v>2039</v>
      </c>
      <c r="J87" s="56">
        <v>2.4490791911648602E-2</v>
      </c>
    </row>
    <row r="88" spans="3:15">
      <c r="C88" s="134">
        <f t="shared" si="48"/>
        <v>2022</v>
      </c>
      <c r="D88" s="56">
        <v>2.2559296067847567E-2</v>
      </c>
      <c r="F88" s="134">
        <f t="shared" si="49"/>
        <v>2031</v>
      </c>
      <c r="G88" s="56">
        <v>2.4014000123530499E-2</v>
      </c>
      <c r="I88" s="134">
        <f t="shared" si="50"/>
        <v>2040</v>
      </c>
      <c r="J88" s="56">
        <v>2.442458536688985E-2</v>
      </c>
    </row>
    <row r="89" spans="3:15" s="111" customFormat="1">
      <c r="C89" s="134">
        <f t="shared" si="48"/>
        <v>2023</v>
      </c>
      <c r="D89" s="56">
        <v>2.3031082544693549E-2</v>
      </c>
      <c r="F89" s="134">
        <f t="shared" si="49"/>
        <v>2032</v>
      </c>
      <c r="G89" s="56">
        <v>2.4075090077113837E-2</v>
      </c>
      <c r="I89" s="134">
        <f t="shared" si="50"/>
        <v>2041</v>
      </c>
      <c r="J89" s="56">
        <v>2.4530694634797623E-2</v>
      </c>
      <c r="N89" s="109"/>
      <c r="O89" s="109"/>
    </row>
    <row r="90" spans="3:15" s="111" customFormat="1">
      <c r="C90" s="134">
        <f t="shared" si="48"/>
        <v>2024</v>
      </c>
      <c r="D90" s="56">
        <v>2.3134274986934988E-2</v>
      </c>
      <c r="F90" s="134">
        <f t="shared" si="49"/>
        <v>2033</v>
      </c>
      <c r="G90" s="56">
        <v>2.4191075903759129E-2</v>
      </c>
      <c r="I90" s="134">
        <f t="shared" si="50"/>
        <v>2042</v>
      </c>
      <c r="J90" s="56">
        <v>2.4630996146588036E-2</v>
      </c>
      <c r="N90" s="109"/>
      <c r="O90" s="109"/>
    </row>
    <row r="91" spans="3:15" s="111" customFormat="1">
      <c r="C91" s="134">
        <f t="shared" si="48"/>
        <v>2025</v>
      </c>
      <c r="D91" s="56">
        <v>2.3159080336675242E-2</v>
      </c>
      <c r="F91" s="134">
        <f t="shared" si="49"/>
        <v>2034</v>
      </c>
      <c r="G91" s="56">
        <v>2.4219456505286896E-2</v>
      </c>
      <c r="I91" s="134">
        <f t="shared" si="50"/>
        <v>2043</v>
      </c>
      <c r="J91" s="56">
        <v>2.4704209858992465E-2</v>
      </c>
      <c r="N91" s="109"/>
      <c r="O91" s="109"/>
    </row>
    <row r="92" spans="3:15" s="111" customFormat="1">
      <c r="N92" s="109"/>
      <c r="O92" s="109"/>
    </row>
    <row r="93" spans="3:15" s="111" customFormat="1">
      <c r="N93" s="109"/>
      <c r="O93" s="109"/>
    </row>
    <row r="94" spans="3:15">
      <c r="D94" s="141"/>
    </row>
    <row r="95" spans="3:15">
      <c r="D95" s="141"/>
    </row>
  </sheetData>
  <printOptions horizontalCentered="1"/>
  <pageMargins left="0.25" right="0.25" top="0.75" bottom="0.75" header="0.3" footer="0.3"/>
  <pageSetup scale="97" fitToHeight="0" orientation="portrait" r:id="rId1"/>
  <headerFooter alignWithMargins="0"/>
  <rowBreaks count="1" manualBreakCount="1">
    <brk id="52" max="10"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B1:O95"/>
  <sheetViews>
    <sheetView topLeftCell="A2" zoomScale="90" zoomScaleNormal="90" zoomScaleSheetLayoutView="85" workbookViewId="0">
      <pane xSplit="2" ySplit="9" topLeftCell="C11" activePane="bottomRight" state="frozen"/>
      <selection activeCell="E17" sqref="E17"/>
      <selection pane="topRight" activeCell="E17" sqref="E17"/>
      <selection pane="bottomLeft" activeCell="E17" sqref="E17"/>
      <selection pane="bottomRight" activeCell="B3" sqref="B3"/>
    </sheetView>
  </sheetViews>
  <sheetFormatPr defaultColWidth="9.33203125" defaultRowHeight="12.75"/>
  <cols>
    <col min="1" max="1" width="2.83203125" style="109" customWidth="1"/>
    <col min="2" max="2" width="10.83203125" style="109" customWidth="1"/>
    <col min="3" max="3" width="14.1640625" style="109" customWidth="1"/>
    <col min="4" max="4" width="12.33203125" style="109" customWidth="1"/>
    <col min="5" max="5" width="9.1640625" style="109" customWidth="1"/>
    <col min="6" max="6" width="10.5" style="109" customWidth="1"/>
    <col min="7" max="7" width="10.5" style="109" bestFit="1" customWidth="1"/>
    <col min="8" max="8" width="11.6640625" style="109" bestFit="1" customWidth="1"/>
    <col min="9" max="9" width="11.1640625" style="109" customWidth="1"/>
    <col min="10" max="10" width="12" style="109" bestFit="1" customWidth="1"/>
    <col min="11" max="11" width="12" style="109" customWidth="1"/>
    <col min="12" max="13" width="9.33203125" style="109"/>
    <col min="14" max="15" width="9.33203125" style="109" customWidth="1"/>
    <col min="16" max="16384" width="9.33203125" style="109"/>
  </cols>
  <sheetData>
    <row r="1" spans="2:14" ht="15.75" hidden="1">
      <c r="B1" s="1" t="s">
        <v>52</v>
      </c>
      <c r="C1" s="108"/>
      <c r="D1" s="108"/>
      <c r="E1" s="108"/>
      <c r="F1" s="108"/>
      <c r="G1" s="108"/>
      <c r="H1" s="108"/>
      <c r="I1" s="108"/>
      <c r="J1" s="108"/>
      <c r="K1" s="108"/>
    </row>
    <row r="2" spans="2:14" ht="5.25" hidden="1" customHeight="1">
      <c r="B2" s="1"/>
      <c r="C2" s="108"/>
      <c r="D2" s="108"/>
      <c r="E2" s="108"/>
      <c r="F2" s="108"/>
      <c r="G2" s="108"/>
      <c r="H2" s="108"/>
      <c r="I2" s="108"/>
      <c r="J2" s="108"/>
      <c r="K2" s="108"/>
    </row>
    <row r="3" spans="2:14" ht="15.75">
      <c r="B3" s="1" t="s">
        <v>85</v>
      </c>
      <c r="C3" s="108"/>
      <c r="D3" s="108"/>
      <c r="E3" s="108"/>
      <c r="F3" s="108"/>
      <c r="G3" s="108"/>
      <c r="H3" s="108"/>
      <c r="I3" s="108"/>
      <c r="J3" s="108"/>
      <c r="K3" s="108"/>
    </row>
    <row r="4" spans="2:14" ht="15.75">
      <c r="B4" s="1" t="s">
        <v>93</v>
      </c>
      <c r="C4" s="108"/>
      <c r="D4" s="108"/>
      <c r="E4" s="108"/>
      <c r="F4" s="108"/>
      <c r="G4" s="108"/>
      <c r="H4" s="108"/>
      <c r="I4" s="108"/>
      <c r="J4" s="108"/>
      <c r="K4" s="108"/>
    </row>
    <row r="5" spans="2:14" ht="15.75">
      <c r="B5" s="1" t="str">
        <f>C54</f>
        <v>WYNE  DJohns - 477 MW - CCCT Dry "J/HA.02", 1x1 - East Side Resource (5,050')</v>
      </c>
      <c r="C5" s="108"/>
      <c r="D5" s="108"/>
      <c r="E5" s="108"/>
      <c r="F5" s="108"/>
      <c r="G5" s="108"/>
      <c r="H5" s="108"/>
      <c r="I5" s="108"/>
      <c r="J5" s="108"/>
      <c r="K5" s="108"/>
    </row>
    <row r="6" spans="2:14" ht="15.75">
      <c r="B6" s="1"/>
      <c r="C6" s="108"/>
      <c r="D6" s="108"/>
      <c r="E6" s="108"/>
      <c r="F6" s="108"/>
      <c r="G6" s="108"/>
      <c r="H6" s="108"/>
      <c r="I6" s="108"/>
      <c r="K6" s="16"/>
    </row>
    <row r="7" spans="2:14">
      <c r="B7" s="110"/>
      <c r="C7" s="110"/>
      <c r="D7" s="110"/>
      <c r="E7" s="110"/>
      <c r="F7" s="110"/>
      <c r="G7" s="110"/>
      <c r="H7" s="110"/>
      <c r="I7" s="108"/>
      <c r="J7" s="111"/>
      <c r="K7" s="111"/>
      <c r="L7" s="111"/>
      <c r="M7" s="111"/>
      <c r="N7" s="111"/>
    </row>
    <row r="8" spans="2:14" ht="51.75" customHeight="1">
      <c r="B8" s="17" t="s">
        <v>0</v>
      </c>
      <c r="C8" s="18" t="s">
        <v>10</v>
      </c>
      <c r="D8" s="18" t="s">
        <v>11</v>
      </c>
      <c r="E8" s="18" t="s">
        <v>12</v>
      </c>
      <c r="F8" s="18" t="s">
        <v>13</v>
      </c>
      <c r="G8" s="18" t="s">
        <v>14</v>
      </c>
      <c r="H8" s="18" t="s">
        <v>15</v>
      </c>
      <c r="I8" s="19" t="s">
        <v>26</v>
      </c>
      <c r="J8" s="19" t="s">
        <v>72</v>
      </c>
      <c r="K8" s="18" t="s">
        <v>73</v>
      </c>
      <c r="L8" s="111"/>
    </row>
    <row r="9" spans="2:14" ht="18.75" customHeight="1">
      <c r="B9" s="20"/>
      <c r="C9" s="21" t="s">
        <v>8</v>
      </c>
      <c r="D9" s="22" t="s">
        <v>9</v>
      </c>
      <c r="E9" s="22" t="s">
        <v>9</v>
      </c>
      <c r="F9" s="21" t="s">
        <v>39</v>
      </c>
      <c r="G9" s="22" t="s">
        <v>9</v>
      </c>
      <c r="H9" s="22" t="s">
        <v>9</v>
      </c>
      <c r="I9" s="22" t="s">
        <v>27</v>
      </c>
      <c r="J9" s="21" t="s">
        <v>39</v>
      </c>
      <c r="K9" s="21" t="s">
        <v>39</v>
      </c>
      <c r="L9" s="111"/>
    </row>
    <row r="10" spans="2:14">
      <c r="C10" s="2" t="s">
        <v>1</v>
      </c>
      <c r="D10" s="2" t="s">
        <v>2</v>
      </c>
      <c r="E10" s="2" t="s">
        <v>3</v>
      </c>
      <c r="F10" s="2" t="s">
        <v>4</v>
      </c>
      <c r="G10" s="2" t="s">
        <v>5</v>
      </c>
      <c r="H10" s="2" t="s">
        <v>7</v>
      </c>
      <c r="I10" s="2" t="s">
        <v>28</v>
      </c>
      <c r="J10" s="2" t="s">
        <v>29</v>
      </c>
      <c r="K10" s="2" t="s">
        <v>30</v>
      </c>
    </row>
    <row r="11" spans="2:14" ht="6" customHeight="1"/>
    <row r="12" spans="2:14" ht="15.75">
      <c r="B12" s="59" t="str">
        <f>C54</f>
        <v>WYNE  DJohns - 477 MW - CCCT Dry "J/HA.02", 1x1 - East Side Resource (5,050')</v>
      </c>
      <c r="C12" s="111"/>
      <c r="E12" s="111"/>
      <c r="F12" s="111"/>
      <c r="G12" s="111"/>
      <c r="H12" s="111"/>
      <c r="I12" s="110"/>
      <c r="J12" s="110"/>
      <c r="K12" s="110"/>
      <c r="L12" s="111"/>
    </row>
    <row r="13" spans="2:14" ht="4.5" customHeight="1">
      <c r="B13" s="112"/>
      <c r="C13" s="113"/>
      <c r="D13" s="114"/>
      <c r="E13" s="115"/>
      <c r="F13" s="115"/>
      <c r="G13" s="116"/>
      <c r="H13" s="116"/>
      <c r="I13" s="116"/>
      <c r="J13" s="116"/>
      <c r="K13" s="116"/>
    </row>
    <row r="14" spans="2:14">
      <c r="B14" s="112">
        <v>2016</v>
      </c>
      <c r="C14" s="113">
        <f>$H$60</f>
        <v>1203</v>
      </c>
      <c r="D14" s="114">
        <f>ROUND(C14*$C$76,2)</f>
        <v>87.29</v>
      </c>
      <c r="E14" s="115">
        <f>$I$60</f>
        <v>57.97</v>
      </c>
      <c r="F14" s="115">
        <f>$J$65</f>
        <v>2.2200000000000002</v>
      </c>
      <c r="G14" s="116">
        <f t="shared" ref="G14:G24" si="0">ROUND(F14*(8.76*$G$65)+E14,2)</f>
        <v>71.45</v>
      </c>
      <c r="H14" s="116">
        <f t="shared" ref="H14:H24" si="1">ROUND(D14+G14,2)</f>
        <v>158.74</v>
      </c>
      <c r="I14" s="116"/>
      <c r="J14" s="116"/>
      <c r="K14" s="116"/>
    </row>
    <row r="15" spans="2:14">
      <c r="B15" s="112">
        <f t="shared" ref="B15:B40" si="2">B14+1</f>
        <v>2017</v>
      </c>
      <c r="C15" s="117"/>
      <c r="D15" s="114">
        <f t="shared" ref="D15:F17" si="3">ROUND(D14*(1+$D83),2)</f>
        <v>89.22</v>
      </c>
      <c r="E15" s="114">
        <f t="shared" si="3"/>
        <v>59.25</v>
      </c>
      <c r="F15" s="114">
        <f t="shared" si="3"/>
        <v>2.27</v>
      </c>
      <c r="G15" s="118">
        <f t="shared" si="0"/>
        <v>73.03</v>
      </c>
      <c r="H15" s="118">
        <f t="shared" si="1"/>
        <v>162.25</v>
      </c>
      <c r="I15" s="116"/>
      <c r="J15" s="116"/>
      <c r="K15" s="116"/>
      <c r="M15" s="56"/>
    </row>
    <row r="16" spans="2:14">
      <c r="B16" s="112">
        <f t="shared" si="2"/>
        <v>2018</v>
      </c>
      <c r="C16" s="117"/>
      <c r="D16" s="114">
        <f t="shared" si="3"/>
        <v>91.15</v>
      </c>
      <c r="E16" s="114">
        <f t="shared" si="3"/>
        <v>60.53</v>
      </c>
      <c r="F16" s="114">
        <f t="shared" si="3"/>
        <v>2.3199999999999998</v>
      </c>
      <c r="G16" s="116">
        <f t="shared" si="0"/>
        <v>74.61</v>
      </c>
      <c r="H16" s="116">
        <f t="shared" si="1"/>
        <v>165.76</v>
      </c>
      <c r="I16" s="116"/>
      <c r="J16" s="116"/>
      <c r="K16" s="116"/>
      <c r="M16" s="56"/>
    </row>
    <row r="17" spans="2:13">
      <c r="B17" s="112">
        <f t="shared" si="2"/>
        <v>2019</v>
      </c>
      <c r="C17" s="117"/>
      <c r="D17" s="114">
        <f t="shared" si="3"/>
        <v>92.98</v>
      </c>
      <c r="E17" s="114">
        <f t="shared" si="3"/>
        <v>61.74</v>
      </c>
      <c r="F17" s="114">
        <f t="shared" si="3"/>
        <v>2.37</v>
      </c>
      <c r="G17" s="116">
        <f t="shared" si="0"/>
        <v>76.13</v>
      </c>
      <c r="H17" s="116">
        <f t="shared" si="1"/>
        <v>169.11</v>
      </c>
      <c r="I17" s="116"/>
      <c r="J17" s="116"/>
      <c r="K17" s="116"/>
      <c r="M17" s="56"/>
    </row>
    <row r="18" spans="2:13">
      <c r="B18" s="112">
        <f t="shared" si="2"/>
        <v>2020</v>
      </c>
      <c r="C18" s="117"/>
      <c r="D18" s="114">
        <f t="shared" ref="D18:F18" si="4">ROUND(D17*(1+$D86),2)</f>
        <v>94.97</v>
      </c>
      <c r="E18" s="114">
        <f t="shared" si="4"/>
        <v>63.06</v>
      </c>
      <c r="F18" s="114">
        <f t="shared" si="4"/>
        <v>2.42</v>
      </c>
      <c r="G18" s="116">
        <f t="shared" ref="G18:G23" si="5">ROUND(F18*(8.76*$G$65)+E18,2)</f>
        <v>77.75</v>
      </c>
      <c r="H18" s="116">
        <f t="shared" ref="H18:H23" si="6">ROUND(D18+G18,2)</f>
        <v>172.72</v>
      </c>
      <c r="I18" s="116"/>
      <c r="J18" s="116"/>
      <c r="K18" s="116"/>
      <c r="M18" s="56"/>
    </row>
    <row r="19" spans="2:13">
      <c r="B19" s="112">
        <f t="shared" si="2"/>
        <v>2021</v>
      </c>
      <c r="C19" s="117"/>
      <c r="D19" s="114">
        <f t="shared" ref="D19:F19" si="7">ROUND(D18*(1+$D87),2)</f>
        <v>97.1</v>
      </c>
      <c r="E19" s="114">
        <f t="shared" si="7"/>
        <v>64.48</v>
      </c>
      <c r="F19" s="114">
        <f t="shared" si="7"/>
        <v>2.4700000000000002</v>
      </c>
      <c r="G19" s="116">
        <f t="shared" si="5"/>
        <v>79.47</v>
      </c>
      <c r="H19" s="116">
        <f t="shared" si="6"/>
        <v>176.57</v>
      </c>
      <c r="I19" s="116"/>
      <c r="J19" s="116"/>
      <c r="K19" s="116"/>
      <c r="M19" s="56"/>
    </row>
    <row r="20" spans="2:13">
      <c r="B20" s="112">
        <f t="shared" si="2"/>
        <v>2022</v>
      </c>
      <c r="C20" s="117"/>
      <c r="D20" s="114">
        <f t="shared" ref="D20:F20" si="8">ROUND(D19*(1+$D88),2)</f>
        <v>99.29</v>
      </c>
      <c r="E20" s="114">
        <f t="shared" si="8"/>
        <v>65.930000000000007</v>
      </c>
      <c r="F20" s="114">
        <f t="shared" si="8"/>
        <v>2.5299999999999998</v>
      </c>
      <c r="G20" s="116">
        <f t="shared" si="5"/>
        <v>81.290000000000006</v>
      </c>
      <c r="H20" s="116">
        <f t="shared" si="6"/>
        <v>180.58</v>
      </c>
      <c r="I20" s="116"/>
      <c r="J20" s="116"/>
      <c r="K20" s="116"/>
      <c r="M20" s="56"/>
    </row>
    <row r="21" spans="2:13">
      <c r="B21" s="112">
        <f t="shared" si="2"/>
        <v>2023</v>
      </c>
      <c r="C21" s="117"/>
      <c r="D21" s="114">
        <f t="shared" ref="D21:F21" si="9">ROUND(D20*(1+$D89),2)</f>
        <v>101.58</v>
      </c>
      <c r="E21" s="114">
        <f t="shared" si="9"/>
        <v>67.45</v>
      </c>
      <c r="F21" s="114">
        <f t="shared" si="9"/>
        <v>2.59</v>
      </c>
      <c r="G21" s="116">
        <f t="shared" si="5"/>
        <v>83.17</v>
      </c>
      <c r="H21" s="116">
        <f t="shared" si="6"/>
        <v>184.75</v>
      </c>
      <c r="I21" s="116"/>
      <c r="J21" s="116"/>
      <c r="K21" s="116"/>
      <c r="M21" s="56"/>
    </row>
    <row r="22" spans="2:13">
      <c r="B22" s="112">
        <f t="shared" si="2"/>
        <v>2024</v>
      </c>
      <c r="C22" s="117"/>
      <c r="D22" s="114">
        <f t="shared" ref="D22:F22" si="10">ROUND(D21*(1+$D90),2)</f>
        <v>103.93</v>
      </c>
      <c r="E22" s="114">
        <f t="shared" si="10"/>
        <v>69.010000000000005</v>
      </c>
      <c r="F22" s="114">
        <f t="shared" si="10"/>
        <v>2.65</v>
      </c>
      <c r="G22" s="116">
        <f t="shared" si="5"/>
        <v>85.1</v>
      </c>
      <c r="H22" s="116">
        <f t="shared" si="6"/>
        <v>189.03</v>
      </c>
      <c r="I22" s="116"/>
      <c r="J22" s="116"/>
      <c r="K22" s="116"/>
      <c r="M22" s="56"/>
    </row>
    <row r="23" spans="2:13">
      <c r="B23" s="112">
        <f t="shared" si="2"/>
        <v>2025</v>
      </c>
      <c r="C23" s="117"/>
      <c r="D23" s="114">
        <f t="shared" ref="D23:F23" si="11">ROUND(D22*(1+$D91),2)</f>
        <v>106.34</v>
      </c>
      <c r="E23" s="114">
        <f t="shared" si="11"/>
        <v>70.61</v>
      </c>
      <c r="F23" s="114">
        <f t="shared" si="11"/>
        <v>2.71</v>
      </c>
      <c r="G23" s="116">
        <f t="shared" si="5"/>
        <v>87.06</v>
      </c>
      <c r="H23" s="116">
        <f t="shared" si="6"/>
        <v>193.4</v>
      </c>
      <c r="I23" s="116"/>
      <c r="J23" s="116"/>
      <c r="K23" s="116"/>
      <c r="M23" s="56"/>
    </row>
    <row r="24" spans="2:13">
      <c r="B24" s="112">
        <f t="shared" si="2"/>
        <v>2026</v>
      </c>
      <c r="C24" s="117"/>
      <c r="D24" s="118">
        <f>ROUND(D23*(1+$G83),2)</f>
        <v>108.78</v>
      </c>
      <c r="E24" s="118">
        <f>ROUND(E23*(1+$G83),2)</f>
        <v>72.23</v>
      </c>
      <c r="F24" s="118">
        <f>ROUND(F23*(1+$G83),2)</f>
        <v>2.77</v>
      </c>
      <c r="G24" s="116">
        <f t="shared" si="0"/>
        <v>89.05</v>
      </c>
      <c r="H24" s="116">
        <f t="shared" si="1"/>
        <v>197.83</v>
      </c>
      <c r="I24" s="116"/>
      <c r="J24" s="116"/>
      <c r="K24" s="116"/>
      <c r="M24" s="56"/>
    </row>
    <row r="25" spans="2:13" ht="12" customHeight="1">
      <c r="B25" s="112">
        <f t="shared" si="2"/>
        <v>2027</v>
      </c>
      <c r="C25" s="117"/>
      <c r="D25" s="118">
        <f t="shared" ref="D25:F25" si="12">ROUND(D24*(1+$G84),2)</f>
        <v>111.3</v>
      </c>
      <c r="E25" s="118">
        <f t="shared" si="12"/>
        <v>73.900000000000006</v>
      </c>
      <c r="F25" s="118">
        <f t="shared" si="12"/>
        <v>2.83</v>
      </c>
      <c r="G25" s="116">
        <f t="shared" ref="G25:G30" si="13">ROUND(F25*(8.76*$G$65)+E25,2)</f>
        <v>91.08</v>
      </c>
      <c r="H25" s="116">
        <f t="shared" ref="H25:H30" si="14">ROUND(D25+G25,2)</f>
        <v>202.38</v>
      </c>
      <c r="I25" s="116"/>
      <c r="J25" s="116"/>
      <c r="K25" s="116"/>
      <c r="M25" s="56"/>
    </row>
    <row r="26" spans="2:13">
      <c r="B26" s="112">
        <f t="shared" si="2"/>
        <v>2028</v>
      </c>
      <c r="C26" s="117"/>
      <c r="D26" s="118">
        <f t="shared" ref="D26:F26" si="15">ROUND(D25*(1+$G85),2)</f>
        <v>113.89</v>
      </c>
      <c r="E26" s="118">
        <f t="shared" si="15"/>
        <v>75.62</v>
      </c>
      <c r="F26" s="118">
        <f t="shared" si="15"/>
        <v>2.9</v>
      </c>
      <c r="G26" s="116">
        <f t="shared" si="13"/>
        <v>93.22</v>
      </c>
      <c r="H26" s="116">
        <f t="shared" si="14"/>
        <v>207.11</v>
      </c>
      <c r="I26" s="116"/>
      <c r="J26" s="116"/>
      <c r="K26" s="116"/>
      <c r="M26" s="56"/>
    </row>
    <row r="27" spans="2:13">
      <c r="B27" s="112">
        <f t="shared" si="2"/>
        <v>2029</v>
      </c>
      <c r="C27" s="117"/>
      <c r="D27" s="118">
        <f t="shared" ref="D27:F27" si="16">ROUND(D26*(1+$G86),2)</f>
        <v>116.58</v>
      </c>
      <c r="E27" s="118">
        <f t="shared" si="16"/>
        <v>77.41</v>
      </c>
      <c r="F27" s="118">
        <f t="shared" si="16"/>
        <v>2.97</v>
      </c>
      <c r="G27" s="116">
        <f t="shared" si="13"/>
        <v>95.44</v>
      </c>
      <c r="H27" s="116">
        <f t="shared" si="14"/>
        <v>212.02</v>
      </c>
      <c r="I27" s="116"/>
      <c r="J27" s="116"/>
      <c r="K27" s="116"/>
      <c r="M27" s="56"/>
    </row>
    <row r="28" spans="2:13">
      <c r="B28" s="112">
        <f t="shared" si="2"/>
        <v>2030</v>
      </c>
      <c r="C28" s="117"/>
      <c r="D28" s="118">
        <f t="shared" ref="D28:D29" si="17">ROUND(D27*(1+$G87),2)</f>
        <v>119.35</v>
      </c>
      <c r="E28" s="118">
        <f t="shared" ref="E28:E29" si="18">ROUND(E27*(1+$G87),2)</f>
        <v>79.25</v>
      </c>
      <c r="F28" s="118">
        <f t="shared" ref="F28:F29" si="19">ROUND(F27*(1+$G87),2)</f>
        <v>3.04</v>
      </c>
      <c r="G28" s="116">
        <f t="shared" ref="G28:G29" si="20">ROUND(F28*(8.76*$G$65)+E28,2)</f>
        <v>97.7</v>
      </c>
      <c r="H28" s="116">
        <f t="shared" ref="H28:H29" si="21">ROUND(D28+G28,2)</f>
        <v>217.05</v>
      </c>
      <c r="I28" s="116"/>
      <c r="J28" s="116"/>
      <c r="K28" s="116"/>
      <c r="M28" s="56"/>
    </row>
    <row r="29" spans="2:13">
      <c r="B29" s="156">
        <f t="shared" si="2"/>
        <v>2031</v>
      </c>
      <c r="C29" s="157"/>
      <c r="D29" s="151">
        <f t="shared" si="17"/>
        <v>122.22</v>
      </c>
      <c r="E29" s="151">
        <f t="shared" si="18"/>
        <v>81.150000000000006</v>
      </c>
      <c r="F29" s="151">
        <f t="shared" si="19"/>
        <v>3.11</v>
      </c>
      <c r="G29" s="151">
        <f t="shared" si="20"/>
        <v>100.03</v>
      </c>
      <c r="H29" s="151">
        <f t="shared" si="21"/>
        <v>222.25</v>
      </c>
      <c r="I29" s="116"/>
      <c r="J29" s="116"/>
      <c r="K29" s="116"/>
      <c r="M29" s="56"/>
    </row>
    <row r="30" spans="2:13" s="153" customFormat="1">
      <c r="B30" s="156">
        <f t="shared" si="2"/>
        <v>2032</v>
      </c>
      <c r="C30" s="157"/>
      <c r="D30" s="203">
        <f t="shared" ref="D30:F30" si="22">ROUND(D29*(1+$G89),2)</f>
        <v>125.16</v>
      </c>
      <c r="E30" s="203">
        <f t="shared" si="22"/>
        <v>83.1</v>
      </c>
      <c r="F30" s="203">
        <f t="shared" si="22"/>
        <v>3.18</v>
      </c>
      <c r="G30" s="203">
        <f t="shared" si="13"/>
        <v>102.4</v>
      </c>
      <c r="H30" s="203">
        <f t="shared" si="14"/>
        <v>227.56</v>
      </c>
      <c r="I30" s="202"/>
      <c r="J30" s="202"/>
      <c r="K30" s="202"/>
      <c r="M30" s="56"/>
    </row>
    <row r="31" spans="2:13" s="153" customFormat="1">
      <c r="B31" s="156">
        <f t="shared" si="2"/>
        <v>2033</v>
      </c>
      <c r="C31" s="157"/>
      <c r="D31" s="151">
        <f t="shared" ref="D31:D32" si="23">ROUND(D30*(1+$G90),2)</f>
        <v>128.19</v>
      </c>
      <c r="E31" s="151">
        <f t="shared" ref="E31:E32" si="24">ROUND(E30*(1+$G90),2)</f>
        <v>85.11</v>
      </c>
      <c r="F31" s="151">
        <f t="shared" ref="F31:F32" si="25">ROUND(F30*(1+$G90),2)</f>
        <v>3.26</v>
      </c>
      <c r="G31" s="151">
        <f t="shared" ref="G31:G33" si="26">ROUND(F31*(8.76*$G$65)+E31,2)</f>
        <v>104.9</v>
      </c>
      <c r="H31" s="151">
        <f t="shared" ref="H31:H33" si="27">ROUND(D31+G31,2)</f>
        <v>233.09</v>
      </c>
      <c r="I31" s="116">
        <f>VLOOKUP(B31,'Table 4'!$B$13:$E$43,4,FALSE)</f>
        <v>5.62</v>
      </c>
      <c r="J31" s="116">
        <f t="shared" ref="J31:J40" si="28">ROUND($K$65*I31/1000,2)</f>
        <v>35.92</v>
      </c>
      <c r="K31" s="116">
        <f t="shared" ref="K31:K40" si="29">ROUND(H31*1000/8760/$G$65+J31,2)</f>
        <v>74.319999999999993</v>
      </c>
      <c r="M31" s="56"/>
    </row>
    <row r="32" spans="2:13" s="153" customFormat="1">
      <c r="B32" s="156">
        <f t="shared" si="2"/>
        <v>2034</v>
      </c>
      <c r="C32" s="157"/>
      <c r="D32" s="151">
        <f t="shared" si="23"/>
        <v>131.29</v>
      </c>
      <c r="E32" s="151">
        <f t="shared" si="24"/>
        <v>87.17</v>
      </c>
      <c r="F32" s="151">
        <f t="shared" si="25"/>
        <v>3.34</v>
      </c>
      <c r="G32" s="151">
        <f t="shared" si="26"/>
        <v>107.45</v>
      </c>
      <c r="H32" s="151">
        <f t="shared" si="27"/>
        <v>238.74</v>
      </c>
      <c r="I32" s="116">
        <f>VLOOKUP(B32,'Table 4'!$B$13:$E$43,4,FALSE)</f>
        <v>5.9</v>
      </c>
      <c r="J32" s="116">
        <f t="shared" si="28"/>
        <v>37.71</v>
      </c>
      <c r="K32" s="116">
        <f t="shared" si="29"/>
        <v>77.040000000000006</v>
      </c>
      <c r="M32" s="56"/>
    </row>
    <row r="33" spans="2:15">
      <c r="B33" s="112">
        <f t="shared" si="2"/>
        <v>2035</v>
      </c>
      <c r="C33" s="117"/>
      <c r="D33" s="116">
        <f>ROUND(D32*(1+$J83),2)</f>
        <v>134.46</v>
      </c>
      <c r="E33" s="114">
        <f>ROUND(E32*(1+$J83),2)</f>
        <v>89.28</v>
      </c>
      <c r="F33" s="114">
        <f>ROUND(F32*(1+$J83),2)</f>
        <v>3.42</v>
      </c>
      <c r="G33" s="116">
        <f t="shared" si="26"/>
        <v>110.04</v>
      </c>
      <c r="H33" s="116">
        <f t="shared" si="27"/>
        <v>244.5</v>
      </c>
      <c r="I33" s="116">
        <f>VLOOKUP(B33,'Table 4'!$B$13:$E$43,4,FALSE)</f>
        <v>6.23</v>
      </c>
      <c r="J33" s="116">
        <f t="shared" si="28"/>
        <v>39.82</v>
      </c>
      <c r="K33" s="116">
        <f t="shared" si="29"/>
        <v>80.099999999999994</v>
      </c>
      <c r="M33" s="56"/>
    </row>
    <row r="34" spans="2:15">
      <c r="B34" s="112">
        <f t="shared" si="2"/>
        <v>2036</v>
      </c>
      <c r="C34" s="117"/>
      <c r="D34" s="116">
        <f t="shared" ref="D34:F34" si="30">ROUND(D33*(1+$J84),2)</f>
        <v>137.72999999999999</v>
      </c>
      <c r="E34" s="114">
        <f t="shared" si="30"/>
        <v>91.45</v>
      </c>
      <c r="F34" s="114">
        <f t="shared" si="30"/>
        <v>3.5</v>
      </c>
      <c r="G34" s="116">
        <f t="shared" ref="G34:G40" si="31">ROUND(F34*(8.76*$G$65)+E34,2)</f>
        <v>112.7</v>
      </c>
      <c r="H34" s="116">
        <f t="shared" ref="H34:H40" si="32">ROUND(D34+G34,2)</f>
        <v>250.43</v>
      </c>
      <c r="I34" s="116">
        <f>VLOOKUP(B34,'Table 4'!$B$13:$E$43,4,FALSE)</f>
        <v>6.7</v>
      </c>
      <c r="J34" s="116">
        <f t="shared" si="28"/>
        <v>42.83</v>
      </c>
      <c r="K34" s="116">
        <f t="shared" si="29"/>
        <v>84.08</v>
      </c>
      <c r="M34" s="56"/>
    </row>
    <row r="35" spans="2:15">
      <c r="B35" s="112">
        <f t="shared" si="2"/>
        <v>2037</v>
      </c>
      <c r="C35" s="117"/>
      <c r="D35" s="116">
        <f t="shared" ref="D35:F35" si="33">ROUND(D34*(1+$J85),2)</f>
        <v>141.07</v>
      </c>
      <c r="E35" s="114">
        <f t="shared" si="33"/>
        <v>93.67</v>
      </c>
      <c r="F35" s="114">
        <f t="shared" si="33"/>
        <v>3.58</v>
      </c>
      <c r="G35" s="116">
        <f t="shared" si="31"/>
        <v>115.4</v>
      </c>
      <c r="H35" s="116">
        <f t="shared" si="32"/>
        <v>256.47000000000003</v>
      </c>
      <c r="I35" s="116">
        <f>VLOOKUP(B35,'Table 4'!$B$13:$E$43,4,FALSE)</f>
        <v>6.9</v>
      </c>
      <c r="J35" s="116">
        <f t="shared" si="28"/>
        <v>44.1</v>
      </c>
      <c r="K35" s="116">
        <f t="shared" si="29"/>
        <v>86.35</v>
      </c>
      <c r="M35" s="56"/>
    </row>
    <row r="36" spans="2:15">
      <c r="B36" s="112">
        <f t="shared" si="2"/>
        <v>2038</v>
      </c>
      <c r="C36" s="117"/>
      <c r="D36" s="116">
        <f t="shared" ref="D36:F36" si="34">ROUND(D35*(1+$J86),2)</f>
        <v>144.51</v>
      </c>
      <c r="E36" s="114">
        <f t="shared" si="34"/>
        <v>95.96</v>
      </c>
      <c r="F36" s="114">
        <f t="shared" si="34"/>
        <v>3.67</v>
      </c>
      <c r="G36" s="116">
        <f t="shared" si="31"/>
        <v>118.24</v>
      </c>
      <c r="H36" s="116">
        <f t="shared" si="32"/>
        <v>262.75</v>
      </c>
      <c r="I36" s="116">
        <f>VLOOKUP(B36,'Table 4'!$B$13:$E$43,4,FALSE)</f>
        <v>7.28</v>
      </c>
      <c r="J36" s="116">
        <f t="shared" si="28"/>
        <v>46.53</v>
      </c>
      <c r="K36" s="116">
        <f t="shared" si="29"/>
        <v>89.81</v>
      </c>
      <c r="M36" s="56"/>
    </row>
    <row r="37" spans="2:15">
      <c r="B37" s="112">
        <f t="shared" si="2"/>
        <v>2039</v>
      </c>
      <c r="C37" s="117"/>
      <c r="D37" s="116">
        <f t="shared" ref="D37:F37" si="35">ROUND(D36*(1+$J87),2)</f>
        <v>148.05000000000001</v>
      </c>
      <c r="E37" s="114">
        <f t="shared" si="35"/>
        <v>98.31</v>
      </c>
      <c r="F37" s="114">
        <f t="shared" si="35"/>
        <v>3.76</v>
      </c>
      <c r="G37" s="116">
        <f t="shared" si="31"/>
        <v>121.14</v>
      </c>
      <c r="H37" s="116">
        <f t="shared" si="32"/>
        <v>269.19</v>
      </c>
      <c r="I37" s="116">
        <f>VLOOKUP(B37,'Table 4'!$B$13:$E$43,4,FALSE)</f>
        <v>7.54</v>
      </c>
      <c r="J37" s="116">
        <f t="shared" si="28"/>
        <v>48.2</v>
      </c>
      <c r="K37" s="116">
        <f t="shared" si="29"/>
        <v>92.54</v>
      </c>
      <c r="M37" s="56"/>
    </row>
    <row r="38" spans="2:15">
      <c r="B38" s="112">
        <f t="shared" si="2"/>
        <v>2040</v>
      </c>
      <c r="C38" s="117"/>
      <c r="D38" s="116">
        <f t="shared" ref="D38:F38" si="36">ROUND(D37*(1+$J88),2)</f>
        <v>151.66999999999999</v>
      </c>
      <c r="E38" s="114">
        <f t="shared" si="36"/>
        <v>100.71</v>
      </c>
      <c r="F38" s="114">
        <f t="shared" si="36"/>
        <v>3.85</v>
      </c>
      <c r="G38" s="116">
        <f t="shared" si="31"/>
        <v>124.08</v>
      </c>
      <c r="H38" s="116">
        <f t="shared" si="32"/>
        <v>275.75</v>
      </c>
      <c r="I38" s="116">
        <f>VLOOKUP(B38,'Table 4'!$B$13:$E$43,4,FALSE)</f>
        <v>7.82</v>
      </c>
      <c r="J38" s="116">
        <f t="shared" si="28"/>
        <v>49.99</v>
      </c>
      <c r="K38" s="116">
        <f t="shared" si="29"/>
        <v>95.41</v>
      </c>
      <c r="M38" s="56"/>
    </row>
    <row r="39" spans="2:15">
      <c r="B39" s="112">
        <f t="shared" si="2"/>
        <v>2041</v>
      </c>
      <c r="C39" s="117"/>
      <c r="D39" s="116">
        <f t="shared" ref="D39:F39" si="37">ROUND(D38*(1+$J89),2)</f>
        <v>155.38999999999999</v>
      </c>
      <c r="E39" s="114">
        <f t="shared" si="37"/>
        <v>103.18</v>
      </c>
      <c r="F39" s="114">
        <f t="shared" si="37"/>
        <v>3.94</v>
      </c>
      <c r="G39" s="116">
        <f t="shared" si="31"/>
        <v>127.1</v>
      </c>
      <c r="H39" s="116">
        <f t="shared" si="32"/>
        <v>282.49</v>
      </c>
      <c r="I39" s="116">
        <f>VLOOKUP(B39,'Table 4'!$B$13:$E$43,4,FALSE)</f>
        <v>8.0299999999999994</v>
      </c>
      <c r="J39" s="116">
        <f t="shared" si="28"/>
        <v>51.33</v>
      </c>
      <c r="K39" s="116">
        <f t="shared" si="29"/>
        <v>97.86</v>
      </c>
      <c r="M39" s="56"/>
    </row>
    <row r="40" spans="2:15">
      <c r="B40" s="112">
        <f t="shared" si="2"/>
        <v>2042</v>
      </c>
      <c r="C40" s="117"/>
      <c r="D40" s="116">
        <f t="shared" ref="D40:F40" si="38">ROUND(D39*(1+$J90),2)</f>
        <v>159.22</v>
      </c>
      <c r="E40" s="114">
        <f t="shared" si="38"/>
        <v>105.72</v>
      </c>
      <c r="F40" s="114">
        <f t="shared" si="38"/>
        <v>4.04</v>
      </c>
      <c r="G40" s="116">
        <f t="shared" si="31"/>
        <v>130.25</v>
      </c>
      <c r="H40" s="116">
        <f t="shared" si="32"/>
        <v>289.47000000000003</v>
      </c>
      <c r="I40" s="116">
        <f>VLOOKUP(B40,'Table 4'!$B$13:$E$43,4,FALSE)</f>
        <v>8.24</v>
      </c>
      <c r="J40" s="116">
        <f t="shared" si="28"/>
        <v>52.67</v>
      </c>
      <c r="K40" s="116">
        <f t="shared" si="29"/>
        <v>100.35</v>
      </c>
      <c r="M40" s="56"/>
    </row>
    <row r="41" spans="2:15">
      <c r="B41" s="112"/>
      <c r="C41" s="117"/>
      <c r="D41" s="116"/>
      <c r="E41" s="114"/>
      <c r="F41" s="114"/>
      <c r="G41" s="116"/>
      <c r="H41" s="116"/>
      <c r="I41" s="116"/>
      <c r="J41" s="116"/>
      <c r="K41" s="116"/>
    </row>
    <row r="42" spans="2:15">
      <c r="B42" s="112"/>
      <c r="C42" s="117"/>
      <c r="D42" s="116"/>
      <c r="E42" s="114"/>
      <c r="F42" s="114"/>
      <c r="G42" s="116"/>
      <c r="H42" s="116"/>
      <c r="I42" s="116"/>
      <c r="J42" s="116"/>
      <c r="K42" s="116"/>
    </row>
    <row r="43" spans="2:15">
      <c r="M43" s="112"/>
      <c r="O43" s="119"/>
    </row>
    <row r="44" spans="2:15" ht="14.25">
      <c r="B44" s="5" t="s">
        <v>31</v>
      </c>
      <c r="C44" s="23"/>
      <c r="D44" s="23"/>
      <c r="E44" s="23"/>
      <c r="F44" s="23"/>
      <c r="G44" s="23"/>
      <c r="H44" s="23"/>
      <c r="I44" s="23"/>
      <c r="J44" s="23"/>
      <c r="K44" s="23"/>
      <c r="M44" s="112"/>
      <c r="N44" s="119"/>
      <c r="O44" s="119"/>
    </row>
    <row r="46" spans="2:15">
      <c r="B46" s="109" t="s">
        <v>16</v>
      </c>
      <c r="D46" s="120" t="s">
        <v>183</v>
      </c>
    </row>
    <row r="47" spans="2:15">
      <c r="C47" s="121" t="str">
        <f>D10</f>
        <v>(b)</v>
      </c>
      <c r="D47" s="116" t="str">
        <f>"= "&amp;C10&amp;" x "&amp;C76</f>
        <v>= (a) x 0.0725628795024555</v>
      </c>
    </row>
    <row r="48" spans="2:15">
      <c r="C48" s="121" t="str">
        <f>G10</f>
        <v>(e)</v>
      </c>
      <c r="D48" s="116" t="str">
        <f>"= "&amp;$F$10&amp;" x  (8.76 x "&amp;TEXT(G65,"0.0%")&amp;") + "&amp;$E$10</f>
        <v>= (d) x  (8.76 x 69.3%) + (c)</v>
      </c>
    </row>
    <row r="49" spans="3:11">
      <c r="C49" s="121" t="str">
        <f>H10</f>
        <v>(f)</v>
      </c>
      <c r="D49" s="116" t="str">
        <f>"= "&amp;D10&amp;" + "&amp;G10</f>
        <v>= (b) + (e)</v>
      </c>
    </row>
    <row r="50" spans="3:11">
      <c r="C50" s="121" t="str">
        <f>I10</f>
        <v>(g)</v>
      </c>
      <c r="D50" s="152" t="str">
        <f>'Table 4'!B3&amp;" - "&amp;'Table 4'!B4</f>
        <v>Table 4 - Burnertip Natural Gas Price Forecast</v>
      </c>
    </row>
    <row r="51" spans="3:11">
      <c r="C51" s="121" t="str">
        <f>J10</f>
        <v>(h)</v>
      </c>
      <c r="D51" s="116" t="str">
        <f>"= "&amp;TEXT(K65,"?,0")&amp;" MMBtu/MWH x "&amp;I9</f>
        <v>= 6,392 MMBtu/MWH x $/MMBtu</v>
      </c>
    </row>
    <row r="52" spans="3:11">
      <c r="C52" s="121" t="str">
        <f>K10</f>
        <v>(i)</v>
      </c>
      <c r="D52" s="116" t="str">
        <f>"= "&amp;H10&amp;" / (8.76 x 'Capacity Factor' ) + "&amp;J10</f>
        <v>= (f) / (8.76 x 'Capacity Factor' ) + (h)</v>
      </c>
    </row>
    <row r="53" spans="3:11" ht="13.5" thickBot="1"/>
    <row r="54" spans="3:11" ht="13.5" thickBot="1">
      <c r="C54" s="57" t="s">
        <v>107</v>
      </c>
      <c r="D54" s="54"/>
      <c r="E54" s="54"/>
      <c r="F54" s="54"/>
      <c r="G54" s="54"/>
      <c r="H54" s="54"/>
      <c r="I54" s="54"/>
      <c r="J54" s="55"/>
      <c r="K54" s="122"/>
    </row>
    <row r="55" spans="3:11" ht="5.25" customHeight="1"/>
    <row r="56" spans="3:11" ht="5.25" customHeight="1"/>
    <row r="57" spans="3:11">
      <c r="C57" s="41" t="s">
        <v>40</v>
      </c>
      <c r="D57" s="31"/>
      <c r="E57" s="41"/>
      <c r="F57" s="40" t="s">
        <v>41</v>
      </c>
      <c r="G57" s="40" t="s">
        <v>42</v>
      </c>
      <c r="H57" s="40" t="s">
        <v>43</v>
      </c>
      <c r="I57" s="40" t="s">
        <v>44</v>
      </c>
    </row>
    <row r="58" spans="3:11">
      <c r="C58" s="153" t="s">
        <v>82</v>
      </c>
      <c r="F58" s="123">
        <f>C69</f>
        <v>413.5678125</v>
      </c>
      <c r="G58" s="56">
        <f>F58/F60</f>
        <v>0.86778904695639725</v>
      </c>
      <c r="H58" s="137">
        <f>C70</f>
        <v>1334.2100235755099</v>
      </c>
      <c r="I58" s="139">
        <f>C73</f>
        <v>57.933984723786267</v>
      </c>
    </row>
    <row r="59" spans="3:11">
      <c r="C59" s="153" t="s">
        <v>83</v>
      </c>
      <c r="F59" s="47">
        <f>D69</f>
        <v>63.008625000000002</v>
      </c>
      <c r="G59" s="43">
        <f>1-G58</f>
        <v>0.13221095304360275</v>
      </c>
      <c r="H59" s="138">
        <f>D70</f>
        <v>341.60689307865113</v>
      </c>
      <c r="I59" s="140">
        <f>D73</f>
        <v>58.211939462399997</v>
      </c>
    </row>
    <row r="60" spans="3:11">
      <c r="C60" s="153" t="s">
        <v>45</v>
      </c>
      <c r="F60" s="123">
        <f>F58+F59</f>
        <v>476.5764375</v>
      </c>
      <c r="G60" s="56">
        <f>G58+G59</f>
        <v>1</v>
      </c>
      <c r="H60" s="137">
        <f>ROUND(((F58*H58)+(F59*H59))/F60,0)</f>
        <v>1203</v>
      </c>
      <c r="I60" s="139">
        <f>ROUND(((F58*I58)+(F59*I59))/F60,2)</f>
        <v>57.97</v>
      </c>
    </row>
    <row r="61" spans="3:11">
      <c r="C61" s="153"/>
      <c r="F61" s="123"/>
      <c r="G61" s="56"/>
      <c r="H61" s="124"/>
      <c r="I61" s="125"/>
    </row>
    <row r="62" spans="3:11">
      <c r="C62" s="154" t="s">
        <v>40</v>
      </c>
      <c r="D62" s="31"/>
      <c r="E62" s="41"/>
      <c r="F62" s="40" t="s">
        <v>41</v>
      </c>
      <c r="G62" s="40" t="s">
        <v>46</v>
      </c>
      <c r="H62" s="40" t="s">
        <v>47</v>
      </c>
      <c r="I62" s="40" t="s">
        <v>42</v>
      </c>
      <c r="J62" s="40" t="s">
        <v>48</v>
      </c>
      <c r="K62" s="40" t="s">
        <v>49</v>
      </c>
    </row>
    <row r="63" spans="3:11">
      <c r="C63" s="155" t="str">
        <f>C58</f>
        <v>CCCT Dry "J" - Turbine</v>
      </c>
      <c r="D63" s="126"/>
      <c r="E63" s="126"/>
      <c r="F63" s="109">
        <f>C69</f>
        <v>413.5678125</v>
      </c>
      <c r="G63" s="56">
        <f>C77</f>
        <v>0.78</v>
      </c>
      <c r="H63" s="176">
        <f>G63*F63</f>
        <v>322.58289375000004</v>
      </c>
      <c r="I63" s="56">
        <f>H63/H65</f>
        <v>0.97709776148654981</v>
      </c>
      <c r="J63" s="125">
        <f>C74</f>
        <v>2.2696214540418311</v>
      </c>
      <c r="K63" s="127">
        <f>C75</f>
        <v>6326</v>
      </c>
    </row>
    <row r="64" spans="3:11">
      <c r="C64" s="155" t="str">
        <f>C59</f>
        <v>CCCT Dry "J" - Duct Firing</v>
      </c>
      <c r="D64" s="126"/>
      <c r="E64" s="126"/>
      <c r="F64" s="42">
        <f>D69</f>
        <v>63.008625000000002</v>
      </c>
      <c r="G64" s="43">
        <f>D77</f>
        <v>0.12</v>
      </c>
      <c r="H64" s="177">
        <f>G64*F64</f>
        <v>7.5610350000000004</v>
      </c>
      <c r="I64" s="43">
        <f>1-I63</f>
        <v>2.290223851345019E-2</v>
      </c>
      <c r="J64" s="44">
        <f>D74</f>
        <v>0.16</v>
      </c>
      <c r="K64" s="45">
        <f>D75</f>
        <v>9211</v>
      </c>
    </row>
    <row r="65" spans="3:11">
      <c r="C65" s="153" t="s">
        <v>50</v>
      </c>
      <c r="F65" s="109">
        <f>F63+F64</f>
        <v>476.5764375</v>
      </c>
      <c r="G65" s="128">
        <f>ROUND(H65/F65,3)</f>
        <v>0.69299999999999995</v>
      </c>
      <c r="H65" s="176">
        <f>SUM(H63:H64)</f>
        <v>330.14392875000004</v>
      </c>
      <c r="I65" s="56">
        <f>I63+I64</f>
        <v>1</v>
      </c>
      <c r="J65" s="125">
        <f>ROUND(($I63*J63)+($I64*J64),2)</f>
        <v>2.2200000000000002</v>
      </c>
      <c r="K65" s="129">
        <f>ROUND(($I63*K63)+($I64*K64),0)</f>
        <v>6392</v>
      </c>
    </row>
    <row r="66" spans="3:11">
      <c r="G66" s="128"/>
      <c r="I66" s="56"/>
      <c r="J66" s="125"/>
      <c r="K66" s="46" t="s">
        <v>51</v>
      </c>
    </row>
    <row r="68" spans="3:11">
      <c r="C68" s="40" t="s">
        <v>34</v>
      </c>
      <c r="D68" s="40" t="s">
        <v>35</v>
      </c>
      <c r="E68" s="58" t="str">
        <f>D46</f>
        <v>Plant Costs  - 2017 IRP - Table 6.1 &amp; 6.2</v>
      </c>
      <c r="F68" s="130"/>
      <c r="G68" s="130"/>
      <c r="H68" s="130"/>
      <c r="I68" s="130"/>
      <c r="J68" s="130"/>
      <c r="K68" s="131"/>
    </row>
    <row r="69" spans="3:11">
      <c r="C69" s="109">
        <v>413.5678125</v>
      </c>
      <c r="D69" s="109">
        <v>63.008625000000002</v>
      </c>
      <c r="E69" s="109" t="s">
        <v>77</v>
      </c>
      <c r="H69" s="132"/>
    </row>
    <row r="70" spans="3:11">
      <c r="C70" s="124">
        <v>1334.2100235755099</v>
      </c>
      <c r="D70" s="124">
        <v>341.60689307865113</v>
      </c>
      <c r="E70" s="109" t="s">
        <v>78</v>
      </c>
    </row>
    <row r="71" spans="3:11">
      <c r="C71" s="125">
        <v>21.292537645386268</v>
      </c>
      <c r="D71" s="125">
        <v>4.8600000000000003</v>
      </c>
      <c r="E71" s="109" t="s">
        <v>79</v>
      </c>
    </row>
    <row r="72" spans="3:11">
      <c r="C72" s="48">
        <v>36.641447078399999</v>
      </c>
      <c r="D72" s="48">
        <v>53.351939462399997</v>
      </c>
      <c r="E72" s="109" t="s">
        <v>75</v>
      </c>
    </row>
    <row r="73" spans="3:11">
      <c r="C73" s="125">
        <f>C71+C72</f>
        <v>57.933984723786267</v>
      </c>
      <c r="D73" s="125">
        <f>D71+D72</f>
        <v>58.211939462399997</v>
      </c>
      <c r="E73" s="109" t="s">
        <v>80</v>
      </c>
    </row>
    <row r="74" spans="3:11">
      <c r="C74" s="125">
        <v>2.2696214540418311</v>
      </c>
      <c r="D74" s="125">
        <v>0.16</v>
      </c>
      <c r="E74" s="109" t="s">
        <v>81</v>
      </c>
    </row>
    <row r="75" spans="3:11">
      <c r="C75" s="129">
        <v>6326</v>
      </c>
      <c r="D75" s="129">
        <v>9211</v>
      </c>
      <c r="E75" s="109" t="s">
        <v>53</v>
      </c>
    </row>
    <row r="76" spans="3:11">
      <c r="C76" s="150">
        <v>7.2562879502455491E-2</v>
      </c>
      <c r="D76" s="150">
        <v>7.2562879502455491E-2</v>
      </c>
      <c r="E76" s="109" t="s">
        <v>54</v>
      </c>
    </row>
    <row r="77" spans="3:11">
      <c r="C77" s="133">
        <v>0.78</v>
      </c>
      <c r="D77" s="133">
        <v>0.12</v>
      </c>
      <c r="E77" s="109" t="s">
        <v>55</v>
      </c>
    </row>
    <row r="78" spans="3:11">
      <c r="D78" s="56">
        <f>ROUND(H65/F65,3)</f>
        <v>0.69299999999999995</v>
      </c>
      <c r="E78" s="109" t="s">
        <v>56</v>
      </c>
    </row>
    <row r="79" spans="3:11">
      <c r="D79" s="128"/>
      <c r="E79" s="65"/>
    </row>
    <row r="80" spans="3:11">
      <c r="C80" s="133"/>
      <c r="D80" s="133"/>
    </row>
    <row r="82" spans="3:15" ht="13.5" thickBot="1">
      <c r="C82" s="53" t="str">
        <f>"Company Official Inflation Forecast Dated "&amp;TEXT('Table 4'!G5,"mmmm dd, yyyy")</f>
        <v>Company Official Inflation Forecast Dated March 31, 2017</v>
      </c>
      <c r="D82" s="54"/>
      <c r="E82" s="54"/>
      <c r="F82" s="54"/>
      <c r="G82" s="54"/>
      <c r="H82" s="54"/>
      <c r="I82" s="54"/>
      <c r="J82" s="55"/>
      <c r="K82" s="122"/>
    </row>
    <row r="83" spans="3:15">
      <c r="C83" s="134">
        <v>2017</v>
      </c>
      <c r="D83" s="56">
        <v>2.2092462442320437E-2</v>
      </c>
      <c r="F83" s="134">
        <f>C91+1</f>
        <v>2026</v>
      </c>
      <c r="G83" s="56">
        <v>2.2944058791238842E-2</v>
      </c>
      <c r="I83" s="134">
        <f>F91+1</f>
        <v>2035</v>
      </c>
      <c r="J83" s="56">
        <v>2.4174683944208519E-2</v>
      </c>
    </row>
    <row r="84" spans="3:15">
      <c r="C84" s="134">
        <f t="shared" ref="C84:C91" si="39">C83+1</f>
        <v>2018</v>
      </c>
      <c r="D84" s="56">
        <v>2.1684070430924685E-2</v>
      </c>
      <c r="F84" s="134">
        <f t="shared" ref="F84:F91" si="40">F83+1</f>
        <v>2027</v>
      </c>
      <c r="G84" s="56">
        <v>2.3164081218836952E-2</v>
      </c>
      <c r="I84" s="134">
        <f t="shared" ref="I84:I91" si="41">I83+1</f>
        <v>2036</v>
      </c>
      <c r="J84" s="56">
        <v>2.4311492116604327E-2</v>
      </c>
    </row>
    <row r="85" spans="3:15">
      <c r="C85" s="134">
        <f t="shared" si="39"/>
        <v>2019</v>
      </c>
      <c r="D85" s="56">
        <v>2.0023445288848141E-2</v>
      </c>
      <c r="F85" s="134">
        <f t="shared" si="40"/>
        <v>2028</v>
      </c>
      <c r="G85" s="56">
        <v>2.3269517424980624E-2</v>
      </c>
      <c r="I85" s="134">
        <f t="shared" si="41"/>
        <v>2037</v>
      </c>
      <c r="J85" s="56">
        <v>2.4277391473133791E-2</v>
      </c>
    </row>
    <row r="86" spans="3:15">
      <c r="C86" s="134">
        <f t="shared" si="39"/>
        <v>2020</v>
      </c>
      <c r="D86" s="56">
        <v>2.1423649370385656E-2</v>
      </c>
      <c r="F86" s="134">
        <f t="shared" si="40"/>
        <v>2029</v>
      </c>
      <c r="G86" s="56">
        <v>2.3660062349176059E-2</v>
      </c>
      <c r="I86" s="134">
        <f t="shared" si="41"/>
        <v>2038</v>
      </c>
      <c r="J86" s="56">
        <v>2.4418737348747444E-2</v>
      </c>
    </row>
    <row r="87" spans="3:15">
      <c r="C87" s="134">
        <f t="shared" si="39"/>
        <v>2021</v>
      </c>
      <c r="D87" s="56">
        <v>2.2444603435442634E-2</v>
      </c>
      <c r="F87" s="134">
        <f t="shared" si="40"/>
        <v>2030</v>
      </c>
      <c r="G87" s="56">
        <v>2.3797996946838929E-2</v>
      </c>
      <c r="I87" s="134">
        <f t="shared" si="41"/>
        <v>2039</v>
      </c>
      <c r="J87" s="56">
        <v>2.4490791911648602E-2</v>
      </c>
    </row>
    <row r="88" spans="3:15">
      <c r="C88" s="134">
        <f t="shared" si="39"/>
        <v>2022</v>
      </c>
      <c r="D88" s="56">
        <v>2.2559296067847567E-2</v>
      </c>
      <c r="F88" s="134">
        <f t="shared" si="40"/>
        <v>2031</v>
      </c>
      <c r="G88" s="56">
        <v>2.4014000123530499E-2</v>
      </c>
      <c r="I88" s="134">
        <f t="shared" si="41"/>
        <v>2040</v>
      </c>
      <c r="J88" s="56">
        <v>2.442458536688985E-2</v>
      </c>
    </row>
    <row r="89" spans="3:15" s="111" customFormat="1">
      <c r="C89" s="134">
        <f t="shared" si="39"/>
        <v>2023</v>
      </c>
      <c r="D89" s="56">
        <v>2.3031082544693549E-2</v>
      </c>
      <c r="F89" s="134">
        <f t="shared" si="40"/>
        <v>2032</v>
      </c>
      <c r="G89" s="56">
        <v>2.4075090077113837E-2</v>
      </c>
      <c r="I89" s="134">
        <f t="shared" si="41"/>
        <v>2041</v>
      </c>
      <c r="J89" s="56">
        <v>2.4530694634797623E-2</v>
      </c>
      <c r="N89" s="109"/>
      <c r="O89" s="109"/>
    </row>
    <row r="90" spans="3:15" s="111" customFormat="1">
      <c r="C90" s="134">
        <f t="shared" si="39"/>
        <v>2024</v>
      </c>
      <c r="D90" s="56">
        <v>2.3134274986934988E-2</v>
      </c>
      <c r="F90" s="134">
        <f t="shared" si="40"/>
        <v>2033</v>
      </c>
      <c r="G90" s="56">
        <v>2.4191075903759129E-2</v>
      </c>
      <c r="I90" s="134">
        <f t="shared" si="41"/>
        <v>2042</v>
      </c>
      <c r="J90" s="56">
        <v>2.4630996146588036E-2</v>
      </c>
      <c r="N90" s="109"/>
      <c r="O90" s="109"/>
    </row>
    <row r="91" spans="3:15" s="111" customFormat="1">
      <c r="C91" s="134">
        <f t="shared" si="39"/>
        <v>2025</v>
      </c>
      <c r="D91" s="56">
        <v>2.3159080336675242E-2</v>
      </c>
      <c r="F91" s="134">
        <f t="shared" si="40"/>
        <v>2034</v>
      </c>
      <c r="G91" s="56">
        <v>2.4219456505286896E-2</v>
      </c>
      <c r="I91" s="134">
        <f t="shared" si="41"/>
        <v>2043</v>
      </c>
      <c r="J91" s="56">
        <v>2.4704209858992465E-2</v>
      </c>
      <c r="N91" s="109"/>
      <c r="O91" s="109"/>
    </row>
    <row r="92" spans="3:15" s="111" customFormat="1">
      <c r="N92" s="109"/>
      <c r="O92" s="109"/>
    </row>
    <row r="93" spans="3:15" s="111" customFormat="1">
      <c r="N93" s="109"/>
      <c r="O93" s="109"/>
    </row>
    <row r="94" spans="3:15">
      <c r="D94" s="141"/>
    </row>
    <row r="95" spans="3:15">
      <c r="D95" s="141"/>
    </row>
  </sheetData>
  <printOptions horizontalCentered="1"/>
  <pageMargins left="0.25" right="0.25" top="0.75" bottom="0.75" header="0.3" footer="0.3"/>
  <pageSetup scale="96" fitToHeight="0" orientation="portrait" r:id="rId1"/>
  <headerFooter alignWithMargins="0"/>
  <rowBreaks count="1" manualBreakCount="1">
    <brk id="52" max="10"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95"/>
  <sheetViews>
    <sheetView zoomScale="90" zoomScaleNormal="90" zoomScaleSheetLayoutView="85" workbookViewId="0">
      <pane xSplit="3" ySplit="10" topLeftCell="D11" activePane="bottomRight" state="frozen"/>
      <selection activeCell="E15" sqref="E15"/>
      <selection pane="topRight" activeCell="E15" sqref="E15"/>
      <selection pane="bottomLeft" activeCell="E15" sqref="E15"/>
      <selection pane="bottomRight" activeCell="C36" sqref="C36"/>
    </sheetView>
  </sheetViews>
  <sheetFormatPr defaultColWidth="9.33203125" defaultRowHeight="12.75"/>
  <cols>
    <col min="1" max="1" width="2.83203125" style="109" customWidth="1"/>
    <col min="2" max="2" width="10.83203125" style="109" customWidth="1"/>
    <col min="3" max="3" width="14.1640625" style="109" customWidth="1"/>
    <col min="4" max="4" width="12.33203125" style="109" customWidth="1"/>
    <col min="5" max="5" width="9.1640625" style="109" customWidth="1"/>
    <col min="6" max="6" width="10.5" style="109" customWidth="1"/>
    <col min="7" max="7" width="10.5" style="109" bestFit="1" customWidth="1"/>
    <col min="8" max="8" width="11.6640625" style="109" bestFit="1" customWidth="1"/>
    <col min="9" max="9" width="11.1640625" style="109" customWidth="1"/>
    <col min="10" max="10" width="12" style="109" bestFit="1" customWidth="1"/>
    <col min="11" max="11" width="12" style="109" customWidth="1"/>
    <col min="12" max="13" width="9.33203125" style="109"/>
    <col min="14" max="15" width="9.33203125" style="109" customWidth="1"/>
    <col min="16" max="16384" width="9.33203125" style="109"/>
  </cols>
  <sheetData>
    <row r="1" spans="2:14" ht="15.75" hidden="1">
      <c r="B1" s="1" t="s">
        <v>52</v>
      </c>
      <c r="C1" s="108"/>
      <c r="D1" s="108"/>
      <c r="E1" s="108"/>
      <c r="F1" s="108"/>
      <c r="G1" s="108"/>
      <c r="H1" s="108"/>
      <c r="I1" s="108"/>
      <c r="J1" s="108"/>
      <c r="K1" s="108"/>
    </row>
    <row r="2" spans="2:14" ht="15.75">
      <c r="B2" s="1"/>
      <c r="C2" s="108"/>
      <c r="D2" s="108"/>
      <c r="E2" s="108"/>
      <c r="F2" s="108"/>
      <c r="G2" s="108"/>
      <c r="H2" s="108"/>
      <c r="I2" s="108"/>
      <c r="J2" s="108"/>
      <c r="K2" s="108"/>
    </row>
    <row r="3" spans="2:14" ht="15.75">
      <c r="B3" s="1" t="s">
        <v>85</v>
      </c>
      <c r="C3" s="108"/>
      <c r="D3" s="108"/>
      <c r="E3" s="108"/>
      <c r="F3" s="108"/>
      <c r="G3" s="108"/>
      <c r="H3" s="108"/>
      <c r="I3" s="108"/>
      <c r="J3" s="108"/>
      <c r="K3" s="108"/>
    </row>
    <row r="4" spans="2:14" ht="15.75">
      <c r="B4" s="1" t="s">
        <v>184</v>
      </c>
      <c r="C4" s="108"/>
      <c r="D4" s="108"/>
      <c r="E4" s="108"/>
      <c r="F4" s="108"/>
      <c r="G4" s="108"/>
      <c r="H4" s="108"/>
      <c r="I4" s="108"/>
      <c r="J4" s="108"/>
      <c r="K4" s="108"/>
    </row>
    <row r="5" spans="2:14" ht="15.75">
      <c r="B5" s="1" t="str">
        <f>C54</f>
        <v>WYNE DJohns- 200 MW - SCCT Frame "F" x1 - East Side Resource (5,050')</v>
      </c>
      <c r="C5" s="108"/>
      <c r="D5" s="108"/>
      <c r="E5" s="108"/>
      <c r="F5" s="108"/>
      <c r="G5" s="108"/>
      <c r="H5" s="108"/>
      <c r="I5" s="108"/>
      <c r="J5" s="108"/>
      <c r="K5" s="108"/>
    </row>
    <row r="6" spans="2:14" ht="15.75">
      <c r="B6" s="1"/>
      <c r="C6" s="108"/>
      <c r="D6" s="108"/>
      <c r="E6" s="108"/>
      <c r="F6" s="108"/>
      <c r="G6" s="108"/>
      <c r="H6" s="108"/>
      <c r="I6" s="108"/>
      <c r="K6" s="16"/>
    </row>
    <row r="7" spans="2:14">
      <c r="B7" s="110"/>
      <c r="C7" s="110"/>
      <c r="D7" s="110"/>
      <c r="E7" s="110"/>
      <c r="F7" s="110"/>
      <c r="G7" s="110"/>
      <c r="H7" s="110"/>
      <c r="I7" s="108"/>
      <c r="J7" s="111"/>
      <c r="K7" s="111"/>
      <c r="L7" s="111"/>
      <c r="M7" s="111"/>
      <c r="N7" s="111"/>
    </row>
    <row r="8" spans="2:14" ht="51.75" customHeight="1">
      <c r="B8" s="17" t="s">
        <v>0</v>
      </c>
      <c r="C8" s="18" t="s">
        <v>10</v>
      </c>
      <c r="D8" s="18" t="s">
        <v>11</v>
      </c>
      <c r="E8" s="18" t="s">
        <v>12</v>
      </c>
      <c r="F8" s="18" t="s">
        <v>13</v>
      </c>
      <c r="G8" s="18" t="s">
        <v>14</v>
      </c>
      <c r="H8" s="18" t="s">
        <v>15</v>
      </c>
      <c r="I8" s="19" t="s">
        <v>26</v>
      </c>
      <c r="J8" s="19" t="s">
        <v>72</v>
      </c>
      <c r="K8" s="18" t="s">
        <v>73</v>
      </c>
      <c r="L8" s="111"/>
    </row>
    <row r="9" spans="2:14" ht="18.75" customHeight="1">
      <c r="B9" s="20"/>
      <c r="C9" s="21" t="s">
        <v>8</v>
      </c>
      <c r="D9" s="22" t="s">
        <v>9</v>
      </c>
      <c r="E9" s="22" t="s">
        <v>9</v>
      </c>
      <c r="F9" s="21" t="s">
        <v>39</v>
      </c>
      <c r="G9" s="22" t="s">
        <v>9</v>
      </c>
      <c r="H9" s="22" t="s">
        <v>9</v>
      </c>
      <c r="I9" s="22" t="s">
        <v>27</v>
      </c>
      <c r="J9" s="21" t="s">
        <v>39</v>
      </c>
      <c r="K9" s="21" t="s">
        <v>39</v>
      </c>
      <c r="L9" s="111"/>
    </row>
    <row r="10" spans="2:14">
      <c r="C10" s="2" t="s">
        <v>1</v>
      </c>
      <c r="D10" s="2" t="s">
        <v>2</v>
      </c>
      <c r="E10" s="2" t="s">
        <v>3</v>
      </c>
      <c r="F10" s="2" t="s">
        <v>4</v>
      </c>
      <c r="G10" s="2" t="s">
        <v>5</v>
      </c>
      <c r="H10" s="2" t="s">
        <v>7</v>
      </c>
      <c r="I10" s="2" t="s">
        <v>28</v>
      </c>
      <c r="J10" s="2" t="s">
        <v>29</v>
      </c>
      <c r="K10" s="2" t="s">
        <v>30</v>
      </c>
    </row>
    <row r="11" spans="2:14" ht="6" customHeight="1"/>
    <row r="12" spans="2:14" ht="15.75">
      <c r="B12" s="59" t="str">
        <f>C54</f>
        <v>WYNE DJohns- 200 MW - SCCT Frame "F" x1 - East Side Resource (5,050')</v>
      </c>
      <c r="C12" s="111"/>
      <c r="E12" s="111"/>
      <c r="F12" s="111"/>
      <c r="G12" s="111"/>
      <c r="H12" s="111"/>
      <c r="I12" s="110"/>
      <c r="J12" s="110"/>
      <c r="K12" s="110"/>
      <c r="L12" s="111"/>
    </row>
    <row r="13" spans="2:14" ht="4.5" customHeight="1">
      <c r="B13" s="112"/>
      <c r="C13" s="113"/>
      <c r="D13" s="114"/>
      <c r="E13" s="115"/>
      <c r="F13" s="115"/>
      <c r="G13" s="116"/>
      <c r="H13" s="116"/>
      <c r="I13" s="116"/>
      <c r="J13" s="116"/>
      <c r="K13" s="116"/>
    </row>
    <row r="14" spans="2:14">
      <c r="B14" s="112">
        <v>2016</v>
      </c>
      <c r="C14" s="113">
        <f>$H$60</f>
        <v>589</v>
      </c>
      <c r="D14" s="114">
        <f>ROUND(C14*$C$76,2)</f>
        <v>43.42</v>
      </c>
      <c r="E14" s="115">
        <f>$I$60</f>
        <v>71.7</v>
      </c>
      <c r="F14" s="115">
        <f>$J$65</f>
        <v>7.53</v>
      </c>
      <c r="G14" s="116">
        <f t="shared" ref="G14:G40" si="0">ROUND(F14*(8.76*$G$65)+E14,2)</f>
        <v>93.47</v>
      </c>
      <c r="H14" s="116">
        <f t="shared" ref="H14:H40" si="1">ROUND(D14+G14,2)</f>
        <v>136.88999999999999</v>
      </c>
      <c r="I14" s="116"/>
      <c r="J14" s="116"/>
      <c r="K14" s="116"/>
    </row>
    <row r="15" spans="2:14">
      <c r="B15" s="112">
        <f t="shared" ref="B15:B40" si="2">B14+1</f>
        <v>2017</v>
      </c>
      <c r="C15" s="117"/>
      <c r="D15" s="114">
        <f t="shared" ref="D15:F23" si="3">ROUND(D14*(1+$D83),2)</f>
        <v>44.38</v>
      </c>
      <c r="E15" s="114">
        <f t="shared" si="3"/>
        <v>73.28</v>
      </c>
      <c r="F15" s="114">
        <f t="shared" si="3"/>
        <v>7.7</v>
      </c>
      <c r="G15" s="118">
        <f t="shared" si="0"/>
        <v>95.54</v>
      </c>
      <c r="H15" s="118">
        <f t="shared" si="1"/>
        <v>139.91999999999999</v>
      </c>
      <c r="I15" s="116"/>
      <c r="J15" s="116"/>
      <c r="K15" s="116"/>
      <c r="M15" s="56"/>
    </row>
    <row r="16" spans="2:14">
      <c r="B16" s="112">
        <f t="shared" si="2"/>
        <v>2018</v>
      </c>
      <c r="C16" s="117"/>
      <c r="D16" s="114">
        <f t="shared" si="3"/>
        <v>45.34</v>
      </c>
      <c r="E16" s="114">
        <f t="shared" si="3"/>
        <v>74.87</v>
      </c>
      <c r="F16" s="114">
        <f t="shared" si="3"/>
        <v>7.87</v>
      </c>
      <c r="G16" s="116">
        <f t="shared" si="0"/>
        <v>97.62</v>
      </c>
      <c r="H16" s="116">
        <f t="shared" si="1"/>
        <v>142.96</v>
      </c>
      <c r="I16" s="116"/>
      <c r="J16" s="116"/>
      <c r="K16" s="116"/>
      <c r="M16" s="56"/>
    </row>
    <row r="17" spans="2:13">
      <c r="B17" s="112">
        <f t="shared" si="2"/>
        <v>2019</v>
      </c>
      <c r="C17" s="117"/>
      <c r="D17" s="114">
        <f t="shared" si="3"/>
        <v>46.25</v>
      </c>
      <c r="E17" s="114">
        <f t="shared" si="3"/>
        <v>76.37</v>
      </c>
      <c r="F17" s="114">
        <f t="shared" si="3"/>
        <v>8.0299999999999994</v>
      </c>
      <c r="G17" s="116">
        <f t="shared" si="0"/>
        <v>99.58</v>
      </c>
      <c r="H17" s="116">
        <f t="shared" si="1"/>
        <v>145.83000000000001</v>
      </c>
      <c r="I17" s="116"/>
      <c r="J17" s="116"/>
      <c r="K17" s="116"/>
      <c r="M17" s="56"/>
    </row>
    <row r="18" spans="2:13">
      <c r="B18" s="112">
        <f t="shared" si="2"/>
        <v>2020</v>
      </c>
      <c r="C18" s="117"/>
      <c r="D18" s="114">
        <f t="shared" si="3"/>
        <v>47.24</v>
      </c>
      <c r="E18" s="114">
        <f t="shared" si="3"/>
        <v>78.010000000000005</v>
      </c>
      <c r="F18" s="114">
        <f t="shared" si="3"/>
        <v>8.1999999999999993</v>
      </c>
      <c r="G18" s="116">
        <f t="shared" si="0"/>
        <v>101.71</v>
      </c>
      <c r="H18" s="116">
        <f t="shared" si="1"/>
        <v>148.94999999999999</v>
      </c>
      <c r="I18" s="116"/>
      <c r="J18" s="116"/>
      <c r="K18" s="116"/>
      <c r="M18" s="56"/>
    </row>
    <row r="19" spans="2:13">
      <c r="B19" s="112">
        <f t="shared" si="2"/>
        <v>2021</v>
      </c>
      <c r="C19" s="117"/>
      <c r="D19" s="114">
        <f t="shared" si="3"/>
        <v>48.3</v>
      </c>
      <c r="E19" s="114">
        <f t="shared" si="3"/>
        <v>79.760000000000005</v>
      </c>
      <c r="F19" s="114">
        <f t="shared" si="3"/>
        <v>8.3800000000000008</v>
      </c>
      <c r="G19" s="116">
        <f t="shared" si="0"/>
        <v>103.98</v>
      </c>
      <c r="H19" s="116">
        <f t="shared" si="1"/>
        <v>152.28</v>
      </c>
      <c r="I19" s="116"/>
      <c r="J19" s="116"/>
      <c r="K19" s="116"/>
      <c r="M19" s="56"/>
    </row>
    <row r="20" spans="2:13">
      <c r="B20" s="112">
        <f t="shared" si="2"/>
        <v>2022</v>
      </c>
      <c r="C20" s="117"/>
      <c r="D20" s="114">
        <f t="shared" si="3"/>
        <v>49.39</v>
      </c>
      <c r="E20" s="114">
        <f t="shared" si="3"/>
        <v>81.56</v>
      </c>
      <c r="F20" s="114">
        <f t="shared" si="3"/>
        <v>8.57</v>
      </c>
      <c r="G20" s="116">
        <f t="shared" si="0"/>
        <v>106.33</v>
      </c>
      <c r="H20" s="116">
        <f t="shared" si="1"/>
        <v>155.72</v>
      </c>
      <c r="I20" s="116"/>
      <c r="J20" s="116"/>
      <c r="K20" s="116"/>
      <c r="M20" s="56"/>
    </row>
    <row r="21" spans="2:13">
      <c r="B21" s="112">
        <f t="shared" si="2"/>
        <v>2023</v>
      </c>
      <c r="C21" s="117"/>
      <c r="D21" s="114">
        <f t="shared" si="3"/>
        <v>50.53</v>
      </c>
      <c r="E21" s="114">
        <f t="shared" si="3"/>
        <v>83.44</v>
      </c>
      <c r="F21" s="114">
        <f t="shared" si="3"/>
        <v>8.77</v>
      </c>
      <c r="G21" s="116">
        <f t="shared" si="0"/>
        <v>108.79</v>
      </c>
      <c r="H21" s="116">
        <f t="shared" si="1"/>
        <v>159.32</v>
      </c>
      <c r="I21" s="116"/>
      <c r="J21" s="116"/>
      <c r="K21" s="116"/>
      <c r="M21" s="56"/>
    </row>
    <row r="22" spans="2:13">
      <c r="B22" s="112">
        <f t="shared" si="2"/>
        <v>2024</v>
      </c>
      <c r="C22" s="117"/>
      <c r="D22" s="114">
        <f t="shared" si="3"/>
        <v>51.7</v>
      </c>
      <c r="E22" s="114">
        <f t="shared" si="3"/>
        <v>85.37</v>
      </c>
      <c r="F22" s="114">
        <f t="shared" si="3"/>
        <v>8.9700000000000006</v>
      </c>
      <c r="G22" s="116">
        <f t="shared" si="0"/>
        <v>111.3</v>
      </c>
      <c r="H22" s="116">
        <f t="shared" si="1"/>
        <v>163</v>
      </c>
      <c r="I22" s="116"/>
      <c r="J22" s="116"/>
      <c r="K22" s="116"/>
      <c r="M22" s="56"/>
    </row>
    <row r="23" spans="2:13">
      <c r="B23" s="112">
        <f t="shared" si="2"/>
        <v>2025</v>
      </c>
      <c r="C23" s="117"/>
      <c r="D23" s="114">
        <f t="shared" si="3"/>
        <v>52.9</v>
      </c>
      <c r="E23" s="114">
        <f t="shared" si="3"/>
        <v>87.35</v>
      </c>
      <c r="F23" s="114">
        <f t="shared" si="3"/>
        <v>9.18</v>
      </c>
      <c r="G23" s="116">
        <f t="shared" si="0"/>
        <v>113.89</v>
      </c>
      <c r="H23" s="116">
        <f t="shared" si="1"/>
        <v>166.79</v>
      </c>
      <c r="I23" s="116"/>
      <c r="J23" s="116"/>
      <c r="K23" s="116"/>
      <c r="M23" s="56"/>
    </row>
    <row r="24" spans="2:13">
      <c r="B24" s="112">
        <f t="shared" si="2"/>
        <v>2026</v>
      </c>
      <c r="C24" s="117"/>
      <c r="D24" s="118">
        <f>ROUND(D23*(1+$G83),2)</f>
        <v>54.11</v>
      </c>
      <c r="E24" s="118">
        <f>ROUND(E23*(1+$G83),2)</f>
        <v>89.35</v>
      </c>
      <c r="F24" s="118">
        <f>ROUND(F23*(1+$G83),2)</f>
        <v>9.39</v>
      </c>
      <c r="G24" s="116">
        <f t="shared" si="0"/>
        <v>116.49</v>
      </c>
      <c r="H24" s="116">
        <f t="shared" si="1"/>
        <v>170.6</v>
      </c>
      <c r="I24" s="116"/>
      <c r="J24" s="116"/>
      <c r="K24" s="116"/>
      <c r="M24" s="56"/>
    </row>
    <row r="25" spans="2:13">
      <c r="B25" s="112">
        <f t="shared" si="2"/>
        <v>2027</v>
      </c>
      <c r="C25" s="117"/>
      <c r="D25" s="118">
        <f t="shared" ref="D25:F32" si="4">ROUND(D24*(1+$G84),2)</f>
        <v>55.36</v>
      </c>
      <c r="E25" s="118">
        <f t="shared" si="4"/>
        <v>91.42</v>
      </c>
      <c r="F25" s="118">
        <f t="shared" si="4"/>
        <v>9.61</v>
      </c>
      <c r="G25" s="116">
        <f t="shared" si="0"/>
        <v>119.2</v>
      </c>
      <c r="H25" s="116">
        <f t="shared" si="1"/>
        <v>174.56</v>
      </c>
      <c r="I25" s="116"/>
      <c r="J25" s="116"/>
      <c r="K25" s="116"/>
      <c r="M25" s="56"/>
    </row>
    <row r="26" spans="2:13">
      <c r="B26" s="112">
        <f t="shared" si="2"/>
        <v>2028</v>
      </c>
      <c r="C26" s="117"/>
      <c r="D26" s="118">
        <f t="shared" si="4"/>
        <v>56.65</v>
      </c>
      <c r="E26" s="118">
        <f t="shared" si="4"/>
        <v>93.55</v>
      </c>
      <c r="F26" s="118">
        <f t="shared" si="4"/>
        <v>9.83</v>
      </c>
      <c r="G26" s="116">
        <f t="shared" si="0"/>
        <v>121.97</v>
      </c>
      <c r="H26" s="116">
        <f t="shared" si="1"/>
        <v>178.62</v>
      </c>
      <c r="I26" s="116"/>
      <c r="J26" s="116"/>
      <c r="K26" s="116"/>
      <c r="M26" s="56"/>
    </row>
    <row r="27" spans="2:13">
      <c r="B27" s="112">
        <f t="shared" si="2"/>
        <v>2029</v>
      </c>
      <c r="C27" s="117"/>
      <c r="D27" s="118">
        <f t="shared" si="4"/>
        <v>57.99</v>
      </c>
      <c r="E27" s="118">
        <f t="shared" si="4"/>
        <v>95.76</v>
      </c>
      <c r="F27" s="118">
        <f t="shared" si="4"/>
        <v>10.06</v>
      </c>
      <c r="G27" s="116">
        <f t="shared" si="0"/>
        <v>124.84</v>
      </c>
      <c r="H27" s="116">
        <f t="shared" si="1"/>
        <v>182.83</v>
      </c>
      <c r="I27" s="116"/>
      <c r="J27" s="116"/>
      <c r="K27" s="116"/>
      <c r="M27" s="56"/>
    </row>
    <row r="28" spans="2:13" s="153" customFormat="1">
      <c r="B28" s="156">
        <f t="shared" si="2"/>
        <v>2030</v>
      </c>
      <c r="C28" s="157"/>
      <c r="D28" s="151">
        <f t="shared" si="4"/>
        <v>59.37</v>
      </c>
      <c r="E28" s="151">
        <f t="shared" si="4"/>
        <v>98.04</v>
      </c>
      <c r="F28" s="151">
        <f t="shared" si="4"/>
        <v>10.3</v>
      </c>
      <c r="G28" s="151">
        <f t="shared" si="0"/>
        <v>127.82</v>
      </c>
      <c r="H28" s="151">
        <f t="shared" si="1"/>
        <v>187.19</v>
      </c>
      <c r="I28" s="116"/>
      <c r="J28" s="116"/>
      <c r="K28" s="116"/>
      <c r="M28" s="65"/>
    </row>
    <row r="29" spans="2:13" s="153" customFormat="1">
      <c r="B29" s="156">
        <f t="shared" si="2"/>
        <v>2031</v>
      </c>
      <c r="C29" s="157"/>
      <c r="D29" s="151">
        <f t="shared" si="4"/>
        <v>60.8</v>
      </c>
      <c r="E29" s="151">
        <f t="shared" si="4"/>
        <v>100.39</v>
      </c>
      <c r="F29" s="151">
        <f t="shared" si="4"/>
        <v>10.55</v>
      </c>
      <c r="G29" s="151">
        <f t="shared" si="0"/>
        <v>130.88999999999999</v>
      </c>
      <c r="H29" s="151">
        <f t="shared" si="1"/>
        <v>191.69</v>
      </c>
      <c r="I29" s="116"/>
      <c r="J29" s="116"/>
      <c r="K29" s="116"/>
      <c r="M29" s="65"/>
    </row>
    <row r="30" spans="2:13" s="153" customFormat="1">
      <c r="B30" s="156">
        <f t="shared" si="2"/>
        <v>2032</v>
      </c>
      <c r="C30" s="157"/>
      <c r="D30" s="203">
        <f t="shared" si="4"/>
        <v>62.26</v>
      </c>
      <c r="E30" s="203">
        <f t="shared" si="4"/>
        <v>102.81</v>
      </c>
      <c r="F30" s="203">
        <f t="shared" si="4"/>
        <v>10.8</v>
      </c>
      <c r="G30" s="203">
        <f t="shared" si="0"/>
        <v>134.03</v>
      </c>
      <c r="H30" s="203">
        <f t="shared" si="1"/>
        <v>196.29</v>
      </c>
      <c r="I30" s="202"/>
      <c r="J30" s="202"/>
      <c r="K30" s="202"/>
      <c r="M30" s="65"/>
    </row>
    <row r="31" spans="2:13" s="153" customFormat="1">
      <c r="B31" s="156">
        <f t="shared" si="2"/>
        <v>2033</v>
      </c>
      <c r="C31" s="157"/>
      <c r="D31" s="151">
        <f t="shared" si="4"/>
        <v>63.77</v>
      </c>
      <c r="E31" s="151">
        <f t="shared" si="4"/>
        <v>105.3</v>
      </c>
      <c r="F31" s="151">
        <f t="shared" si="4"/>
        <v>11.06</v>
      </c>
      <c r="G31" s="151">
        <f t="shared" si="0"/>
        <v>137.27000000000001</v>
      </c>
      <c r="H31" s="151">
        <f t="shared" si="1"/>
        <v>201.04</v>
      </c>
      <c r="I31" s="116">
        <f>VLOOKUP(B31,'Table 4'!$B$13:$E$43,4,FALSE)</f>
        <v>5.62</v>
      </c>
      <c r="J31" s="116">
        <f t="shared" ref="J31:J40" si="5">ROUND($K$65*I31/1000,2)</f>
        <v>54.03</v>
      </c>
      <c r="K31" s="116">
        <f t="shared" ref="K31:K40" si="6">ROUND(H31*1000/8760/$G$65+J31,2)</f>
        <v>123.57</v>
      </c>
      <c r="M31" s="65"/>
    </row>
    <row r="32" spans="2:13" s="153" customFormat="1">
      <c r="B32" s="156">
        <f t="shared" si="2"/>
        <v>2034</v>
      </c>
      <c r="C32" s="157"/>
      <c r="D32" s="151">
        <f t="shared" si="4"/>
        <v>65.31</v>
      </c>
      <c r="E32" s="151">
        <f t="shared" si="4"/>
        <v>107.85</v>
      </c>
      <c r="F32" s="151">
        <f t="shared" si="4"/>
        <v>11.33</v>
      </c>
      <c r="G32" s="151">
        <f t="shared" si="0"/>
        <v>140.6</v>
      </c>
      <c r="H32" s="151">
        <f t="shared" si="1"/>
        <v>205.91</v>
      </c>
      <c r="I32" s="116">
        <f>VLOOKUP(B32,'Table 4'!$B$13:$E$43,4,FALSE)</f>
        <v>5.9</v>
      </c>
      <c r="J32" s="116">
        <f t="shared" si="5"/>
        <v>56.72</v>
      </c>
      <c r="K32" s="116">
        <f t="shared" si="6"/>
        <v>127.95</v>
      </c>
      <c r="M32" s="65"/>
    </row>
    <row r="33" spans="2:15">
      <c r="B33" s="112">
        <f t="shared" si="2"/>
        <v>2035</v>
      </c>
      <c r="C33" s="117"/>
      <c r="D33" s="116">
        <f>ROUND(D32*(1+$J83),2)</f>
        <v>66.89</v>
      </c>
      <c r="E33" s="114">
        <f>ROUND(E32*(1+$J83),2)</f>
        <v>110.46</v>
      </c>
      <c r="F33" s="114">
        <f>ROUND(F32*(1+$J83),2)</f>
        <v>11.6</v>
      </c>
      <c r="G33" s="116">
        <f t="shared" si="0"/>
        <v>143.99</v>
      </c>
      <c r="H33" s="116">
        <f t="shared" si="1"/>
        <v>210.88</v>
      </c>
      <c r="I33" s="116">
        <f>VLOOKUP(B33,'Table 4'!$B$13:$E$43,4,FALSE)</f>
        <v>6.23</v>
      </c>
      <c r="J33" s="116">
        <f t="shared" si="5"/>
        <v>59.9</v>
      </c>
      <c r="K33" s="116">
        <f t="shared" si="6"/>
        <v>132.85</v>
      </c>
      <c r="M33" s="65"/>
    </row>
    <row r="34" spans="2:15">
      <c r="B34" s="112">
        <f t="shared" si="2"/>
        <v>2036</v>
      </c>
      <c r="C34" s="117"/>
      <c r="D34" s="116">
        <f t="shared" ref="D34:F40" si="7">ROUND(D33*(1+$J84),2)</f>
        <v>68.52</v>
      </c>
      <c r="E34" s="114">
        <f t="shared" si="7"/>
        <v>113.15</v>
      </c>
      <c r="F34" s="114">
        <f t="shared" si="7"/>
        <v>11.88</v>
      </c>
      <c r="G34" s="116">
        <f t="shared" si="0"/>
        <v>147.49</v>
      </c>
      <c r="H34" s="116">
        <f t="shared" si="1"/>
        <v>216.01</v>
      </c>
      <c r="I34" s="116">
        <f>VLOOKUP(B34,'Table 4'!$B$13:$E$43,4,FALSE)</f>
        <v>6.7</v>
      </c>
      <c r="J34" s="116">
        <f t="shared" si="5"/>
        <v>64.41</v>
      </c>
      <c r="K34" s="116">
        <f t="shared" si="6"/>
        <v>139.13</v>
      </c>
      <c r="M34" s="65"/>
    </row>
    <row r="35" spans="2:15">
      <c r="B35" s="112">
        <f t="shared" si="2"/>
        <v>2037</v>
      </c>
      <c r="C35" s="117"/>
      <c r="D35" s="116">
        <f t="shared" si="7"/>
        <v>70.180000000000007</v>
      </c>
      <c r="E35" s="114">
        <f t="shared" si="7"/>
        <v>115.9</v>
      </c>
      <c r="F35" s="114">
        <f t="shared" si="7"/>
        <v>12.17</v>
      </c>
      <c r="G35" s="116">
        <f t="shared" si="0"/>
        <v>151.08000000000001</v>
      </c>
      <c r="H35" s="116">
        <f t="shared" si="1"/>
        <v>221.26</v>
      </c>
      <c r="I35" s="116">
        <f>VLOOKUP(B35,'Table 4'!$B$13:$E$43,4,FALSE)</f>
        <v>6.9</v>
      </c>
      <c r="J35" s="116">
        <f t="shared" si="5"/>
        <v>66.34</v>
      </c>
      <c r="K35" s="116">
        <f t="shared" si="6"/>
        <v>142.88</v>
      </c>
      <c r="M35" s="65"/>
    </row>
    <row r="36" spans="2:15">
      <c r="B36" s="112">
        <f t="shared" si="2"/>
        <v>2038</v>
      </c>
      <c r="C36" s="117"/>
      <c r="D36" s="116">
        <f t="shared" si="7"/>
        <v>71.89</v>
      </c>
      <c r="E36" s="114">
        <f t="shared" si="7"/>
        <v>118.73</v>
      </c>
      <c r="F36" s="114">
        <f t="shared" si="7"/>
        <v>12.47</v>
      </c>
      <c r="G36" s="116">
        <f t="shared" si="0"/>
        <v>154.78</v>
      </c>
      <c r="H36" s="116">
        <f t="shared" si="1"/>
        <v>226.67</v>
      </c>
      <c r="I36" s="116">
        <f>VLOOKUP(B36,'Table 4'!$B$13:$E$43,4,FALSE)</f>
        <v>7.28</v>
      </c>
      <c r="J36" s="116">
        <f t="shared" si="5"/>
        <v>69.989999999999995</v>
      </c>
      <c r="K36" s="116">
        <f t="shared" si="6"/>
        <v>148.4</v>
      </c>
      <c r="M36" s="65"/>
    </row>
    <row r="37" spans="2:15">
      <c r="B37" s="112">
        <f t="shared" si="2"/>
        <v>2039</v>
      </c>
      <c r="C37" s="117"/>
      <c r="D37" s="116">
        <f t="shared" si="7"/>
        <v>73.650000000000006</v>
      </c>
      <c r="E37" s="114">
        <f t="shared" si="7"/>
        <v>121.64</v>
      </c>
      <c r="F37" s="114">
        <f t="shared" si="7"/>
        <v>12.78</v>
      </c>
      <c r="G37" s="116">
        <f t="shared" si="0"/>
        <v>158.58000000000001</v>
      </c>
      <c r="H37" s="116">
        <f t="shared" si="1"/>
        <v>232.23</v>
      </c>
      <c r="I37" s="116">
        <f>VLOOKUP(B37,'Table 4'!$B$13:$E$43,4,FALSE)</f>
        <v>7.54</v>
      </c>
      <c r="J37" s="116">
        <f t="shared" si="5"/>
        <v>72.489999999999995</v>
      </c>
      <c r="K37" s="116">
        <f t="shared" si="6"/>
        <v>152.82</v>
      </c>
      <c r="M37" s="65"/>
    </row>
    <row r="38" spans="2:15">
      <c r="B38" s="112">
        <f t="shared" si="2"/>
        <v>2040</v>
      </c>
      <c r="C38" s="117"/>
      <c r="D38" s="116">
        <f t="shared" si="7"/>
        <v>75.45</v>
      </c>
      <c r="E38" s="114">
        <f t="shared" si="7"/>
        <v>124.61</v>
      </c>
      <c r="F38" s="114">
        <f t="shared" si="7"/>
        <v>13.09</v>
      </c>
      <c r="G38" s="116">
        <f t="shared" si="0"/>
        <v>162.44999999999999</v>
      </c>
      <c r="H38" s="116">
        <f t="shared" si="1"/>
        <v>237.9</v>
      </c>
      <c r="I38" s="116">
        <f>VLOOKUP(B38,'Table 4'!$B$13:$E$43,4,FALSE)</f>
        <v>7.82</v>
      </c>
      <c r="J38" s="116">
        <f t="shared" si="5"/>
        <v>75.180000000000007</v>
      </c>
      <c r="K38" s="116">
        <f t="shared" si="6"/>
        <v>157.47999999999999</v>
      </c>
      <c r="M38" s="65"/>
    </row>
    <row r="39" spans="2:15">
      <c r="B39" s="112">
        <f t="shared" si="2"/>
        <v>2041</v>
      </c>
      <c r="C39" s="117"/>
      <c r="D39" s="116">
        <f t="shared" si="7"/>
        <v>77.3</v>
      </c>
      <c r="E39" s="114">
        <f t="shared" si="7"/>
        <v>127.67</v>
      </c>
      <c r="F39" s="114">
        <f t="shared" si="7"/>
        <v>13.41</v>
      </c>
      <c r="G39" s="116">
        <f t="shared" si="0"/>
        <v>166.44</v>
      </c>
      <c r="H39" s="116">
        <f t="shared" si="1"/>
        <v>243.74</v>
      </c>
      <c r="I39" s="116">
        <f>VLOOKUP(B39,'Table 4'!$B$13:$E$43,4,FALSE)</f>
        <v>8.0299999999999994</v>
      </c>
      <c r="J39" s="116">
        <f t="shared" si="5"/>
        <v>77.2</v>
      </c>
      <c r="K39" s="116">
        <f t="shared" si="6"/>
        <v>161.52000000000001</v>
      </c>
      <c r="M39" s="65"/>
    </row>
    <row r="40" spans="2:15">
      <c r="B40" s="112">
        <f t="shared" si="2"/>
        <v>2042</v>
      </c>
      <c r="C40" s="117"/>
      <c r="D40" s="116">
        <f t="shared" si="7"/>
        <v>79.2</v>
      </c>
      <c r="E40" s="114">
        <f t="shared" si="7"/>
        <v>130.81</v>
      </c>
      <c r="F40" s="114">
        <f t="shared" si="7"/>
        <v>13.74</v>
      </c>
      <c r="G40" s="116">
        <f t="shared" si="0"/>
        <v>170.53</v>
      </c>
      <c r="H40" s="116">
        <f t="shared" si="1"/>
        <v>249.73</v>
      </c>
      <c r="I40" s="116">
        <f>VLOOKUP(B40,'Table 4'!$B$13:$E$43,4,FALSE)</f>
        <v>8.24</v>
      </c>
      <c r="J40" s="116">
        <f t="shared" si="5"/>
        <v>79.22</v>
      </c>
      <c r="K40" s="116">
        <f t="shared" si="6"/>
        <v>165.61</v>
      </c>
      <c r="M40" s="65"/>
    </row>
    <row r="41" spans="2:15">
      <c r="B41" s="112"/>
      <c r="C41" s="117"/>
      <c r="D41" s="116"/>
      <c r="E41" s="114"/>
      <c r="F41" s="114"/>
      <c r="G41" s="116"/>
      <c r="H41" s="116"/>
      <c r="I41" s="116"/>
      <c r="J41" s="116"/>
      <c r="K41" s="116"/>
    </row>
    <row r="42" spans="2:15">
      <c r="B42" s="112"/>
      <c r="C42" s="117"/>
      <c r="D42" s="116"/>
      <c r="E42" s="114"/>
      <c r="F42" s="114"/>
      <c r="G42" s="116"/>
      <c r="H42" s="116"/>
      <c r="I42" s="116"/>
      <c r="J42" s="116"/>
      <c r="K42" s="116"/>
    </row>
    <row r="43" spans="2:15">
      <c r="M43" s="112"/>
      <c r="O43" s="119"/>
    </row>
    <row r="44" spans="2:15" ht="14.25">
      <c r="B44" s="5" t="s">
        <v>31</v>
      </c>
      <c r="C44" s="23"/>
      <c r="D44" s="23"/>
      <c r="E44" s="23"/>
      <c r="F44" s="23"/>
      <c r="G44" s="23"/>
      <c r="H44" s="23"/>
      <c r="I44" s="23"/>
      <c r="J44" s="23"/>
      <c r="K44" s="23"/>
      <c r="M44" s="112"/>
      <c r="N44" s="119"/>
      <c r="O44" s="119"/>
    </row>
    <row r="46" spans="2:15">
      <c r="B46" s="109" t="s">
        <v>16</v>
      </c>
      <c r="D46" s="120" t="str">
        <f>'Table 3 436MW (West M) 2030'!D46</f>
        <v xml:space="preserve">Plant Costs  - 2017 IRP - Table 6.1 &amp; 6.2 </v>
      </c>
    </row>
    <row r="47" spans="2:15">
      <c r="C47" s="121" t="str">
        <f>D10</f>
        <v>(b)</v>
      </c>
      <c r="D47" s="116" t="str">
        <f>"= "&amp;C10&amp;" x "&amp;C76</f>
        <v>= (a) x 0.0737263117964292</v>
      </c>
    </row>
    <row r="48" spans="2:15">
      <c r="C48" s="121" t="str">
        <f>G10</f>
        <v>(e)</v>
      </c>
      <c r="D48" s="116" t="str">
        <f>"= "&amp;$F$10&amp;" x  (8.76 x "&amp;TEXT(G65,"0.0%")&amp;") + "&amp;$E$10</f>
        <v>= (d) x  (8.76 x 33.0%) + (c)</v>
      </c>
    </row>
    <row r="49" spans="3:11">
      <c r="C49" s="121" t="str">
        <f>H10</f>
        <v>(f)</v>
      </c>
      <c r="D49" s="116" t="str">
        <f>"= "&amp;D10&amp;" + "&amp;G10</f>
        <v>= (b) + (e)</v>
      </c>
    </row>
    <row r="50" spans="3:11">
      <c r="C50" s="121" t="str">
        <f>I10</f>
        <v>(g)</v>
      </c>
      <c r="D50" s="152" t="str">
        <f>'Table 4'!B3&amp;" - "&amp;'Table 4'!B4</f>
        <v>Table 4 - Burnertip Natural Gas Price Forecast</v>
      </c>
    </row>
    <row r="51" spans="3:11">
      <c r="C51" s="121" t="str">
        <f>J10</f>
        <v>(h)</v>
      </c>
      <c r="D51" s="116" t="str">
        <f>"= "&amp;TEXT(K65,"?,0")&amp;" MMBtu/MWH x "&amp;I9</f>
        <v>= 9,614 MMBtu/MWH x $/MMBtu</v>
      </c>
    </row>
    <row r="52" spans="3:11">
      <c r="C52" s="121" t="str">
        <f>K10</f>
        <v>(i)</v>
      </c>
      <c r="D52" s="116" t="str">
        <f>"= "&amp;H10&amp;" / (8.76 x 'Capacity Factor' ) + "&amp;J10</f>
        <v>= (f) / (8.76 x 'Capacity Factor' ) + (h)</v>
      </c>
    </row>
    <row r="53" spans="3:11" ht="13.5" thickBot="1"/>
    <row r="54" spans="3:11" ht="13.5" thickBot="1">
      <c r="C54" s="57" t="s">
        <v>108</v>
      </c>
      <c r="D54" s="54"/>
      <c r="E54" s="54"/>
      <c r="F54" s="54"/>
      <c r="G54" s="54"/>
      <c r="H54" s="54"/>
      <c r="I54" s="54"/>
      <c r="J54" s="55"/>
      <c r="K54" s="122"/>
    </row>
    <row r="55" spans="3:11" ht="5.25" customHeight="1"/>
    <row r="56" spans="3:11" ht="5.25" customHeight="1"/>
    <row r="57" spans="3:11">
      <c r="C57" s="41" t="s">
        <v>182</v>
      </c>
      <c r="D57" s="31"/>
      <c r="E57" s="41"/>
      <c r="F57" s="40" t="s">
        <v>41</v>
      </c>
      <c r="G57" s="40" t="s">
        <v>42</v>
      </c>
      <c r="H57" s="40" t="s">
        <v>43</v>
      </c>
      <c r="I57" s="40" t="s">
        <v>44</v>
      </c>
    </row>
    <row r="58" spans="3:11">
      <c r="C58" s="153" t="s">
        <v>106</v>
      </c>
      <c r="F58" s="123">
        <f>C69</f>
        <v>199.924125</v>
      </c>
      <c r="G58" s="56">
        <f>F58/F60</f>
        <v>1</v>
      </c>
      <c r="H58" s="137">
        <f>C70</f>
        <v>589.49609575732859</v>
      </c>
      <c r="I58" s="139">
        <f>C73</f>
        <v>71.702024758449483</v>
      </c>
    </row>
    <row r="59" spans="3:11">
      <c r="C59" s="153"/>
      <c r="F59" s="47">
        <f>D69</f>
        <v>0</v>
      </c>
      <c r="G59" s="43">
        <f>1-G58</f>
        <v>0</v>
      </c>
      <c r="H59" s="138">
        <f>D70</f>
        <v>0</v>
      </c>
      <c r="I59" s="140">
        <f>D73</f>
        <v>0</v>
      </c>
    </row>
    <row r="60" spans="3:11">
      <c r="C60" s="153" t="s">
        <v>45</v>
      </c>
      <c r="F60" s="123">
        <f>F58+F59</f>
        <v>199.924125</v>
      </c>
      <c r="G60" s="56">
        <f>G58+G59</f>
        <v>1</v>
      </c>
      <c r="H60" s="137">
        <f>ROUND(((F58*H58)+(F59*H59))/F60,0)</f>
        <v>589</v>
      </c>
      <c r="I60" s="139">
        <f>ROUND(((F58*I58)+(F59*I59))/F60,2)</f>
        <v>71.7</v>
      </c>
    </row>
    <row r="61" spans="3:11">
      <c r="C61" s="153"/>
      <c r="F61" s="123"/>
      <c r="G61" s="56"/>
      <c r="H61" s="124"/>
      <c r="I61" s="125"/>
    </row>
    <row r="62" spans="3:11">
      <c r="C62" s="154" t="s">
        <v>182</v>
      </c>
      <c r="D62" s="31"/>
      <c r="E62" s="41"/>
      <c r="F62" s="40" t="s">
        <v>41</v>
      </c>
      <c r="G62" s="40" t="s">
        <v>46</v>
      </c>
      <c r="H62" s="40" t="s">
        <v>47</v>
      </c>
      <c r="I62" s="40" t="s">
        <v>42</v>
      </c>
      <c r="J62" s="40" t="s">
        <v>48</v>
      </c>
      <c r="K62" s="40" t="s">
        <v>49</v>
      </c>
    </row>
    <row r="63" spans="3:11">
      <c r="C63" s="155" t="str">
        <f>C58</f>
        <v>SCCT Dry "F" - Turbine</v>
      </c>
      <c r="D63" s="126"/>
      <c r="E63" s="126"/>
      <c r="F63" s="109">
        <f>C69</f>
        <v>199.924125</v>
      </c>
      <c r="G63" s="56">
        <f>C77</f>
        <v>0.33</v>
      </c>
      <c r="H63" s="176">
        <f>G63*F63</f>
        <v>65.974961250000007</v>
      </c>
      <c r="I63" s="56">
        <f>H63/H65</f>
        <v>1</v>
      </c>
      <c r="J63" s="125">
        <f>C74</f>
        <v>7.5299874286936257</v>
      </c>
      <c r="K63" s="127">
        <f>C75</f>
        <v>9614</v>
      </c>
    </row>
    <row r="64" spans="3:11">
      <c r="C64" s="155">
        <f>C59</f>
        <v>0</v>
      </c>
      <c r="D64" s="126"/>
      <c r="E64" s="126"/>
      <c r="F64" s="42">
        <f>D69</f>
        <v>0</v>
      </c>
      <c r="G64" s="43">
        <f>D77</f>
        <v>0</v>
      </c>
      <c r="H64" s="177">
        <f>G64*F64</f>
        <v>0</v>
      </c>
      <c r="I64" s="43">
        <f>1-I63</f>
        <v>0</v>
      </c>
      <c r="J64" s="44">
        <f>D74</f>
        <v>0</v>
      </c>
      <c r="K64" s="45">
        <f>D75</f>
        <v>0</v>
      </c>
    </row>
    <row r="65" spans="2:11">
      <c r="C65" s="153" t="s">
        <v>50</v>
      </c>
      <c r="F65" s="109">
        <f>F63+F64</f>
        <v>199.924125</v>
      </c>
      <c r="G65" s="128">
        <f>ROUND(H65/F65,3)</f>
        <v>0.33</v>
      </c>
      <c r="H65" s="176">
        <f>SUM(H63:H64)</f>
        <v>65.974961250000007</v>
      </c>
      <c r="I65" s="56">
        <f>I63+I64</f>
        <v>1</v>
      </c>
      <c r="J65" s="125">
        <f>ROUND(($I63*J63)+($I64*J64),2)</f>
        <v>7.53</v>
      </c>
      <c r="K65" s="129">
        <f>ROUND(($I63*K63)+($I64*K64),0)</f>
        <v>9614</v>
      </c>
    </row>
    <row r="66" spans="2:11">
      <c r="G66" s="128"/>
      <c r="I66" s="56"/>
      <c r="J66" s="125"/>
      <c r="K66" s="46" t="s">
        <v>51</v>
      </c>
    </row>
    <row r="68" spans="2:11">
      <c r="C68" s="40" t="s">
        <v>105</v>
      </c>
      <c r="D68" s="40" t="s">
        <v>35</v>
      </c>
      <c r="E68" s="58" t="str">
        <f>D46</f>
        <v xml:space="preserve">Plant Costs  - 2017 IRP - Table 6.1 &amp; 6.2 </v>
      </c>
      <c r="F68" s="130"/>
      <c r="G68" s="130"/>
      <c r="H68" s="130"/>
      <c r="I68" s="130"/>
      <c r="J68" s="130"/>
      <c r="K68" s="131"/>
    </row>
    <row r="69" spans="2:11">
      <c r="C69" s="109">
        <v>199.924125</v>
      </c>
      <c r="E69" s="109" t="s">
        <v>77</v>
      </c>
      <c r="H69" s="132"/>
    </row>
    <row r="70" spans="2:11">
      <c r="B70" s="109" t="s">
        <v>103</v>
      </c>
      <c r="C70" s="124">
        <v>589.49609575732859</v>
      </c>
      <c r="D70" s="124"/>
      <c r="E70" s="109" t="s">
        <v>78</v>
      </c>
    </row>
    <row r="71" spans="2:11">
      <c r="B71" s="109" t="s">
        <v>103</v>
      </c>
      <c r="C71" s="125">
        <v>16.0158293408495</v>
      </c>
      <c r="D71" s="125"/>
      <c r="E71" s="109" t="s">
        <v>79</v>
      </c>
    </row>
    <row r="72" spans="2:11">
      <c r="B72" s="109" t="s">
        <v>103</v>
      </c>
      <c r="C72" s="48">
        <v>55.68619541759999</v>
      </c>
      <c r="D72" s="48"/>
      <c r="E72" s="109" t="s">
        <v>75</v>
      </c>
    </row>
    <row r="73" spans="2:11">
      <c r="B73" s="109" t="s">
        <v>103</v>
      </c>
      <c r="C73" s="125">
        <f>C71+C72</f>
        <v>71.702024758449483</v>
      </c>
      <c r="D73" s="125"/>
      <c r="E73" s="109" t="s">
        <v>80</v>
      </c>
    </row>
    <row r="74" spans="2:11">
      <c r="B74" s="109" t="s">
        <v>103</v>
      </c>
      <c r="C74" s="125">
        <v>7.5299874286936257</v>
      </c>
      <c r="D74" s="125"/>
      <c r="E74" s="109" t="s">
        <v>81</v>
      </c>
    </row>
    <row r="75" spans="2:11">
      <c r="C75" s="129">
        <v>9614</v>
      </c>
      <c r="D75" s="129"/>
      <c r="E75" s="109" t="s">
        <v>53</v>
      </c>
    </row>
    <row r="76" spans="2:11">
      <c r="C76" s="150">
        <v>7.3726311796429175E-2</v>
      </c>
      <c r="D76" s="150"/>
      <c r="E76" s="109" t="s">
        <v>54</v>
      </c>
    </row>
    <row r="77" spans="2:11">
      <c r="C77" s="133">
        <v>0.33</v>
      </c>
      <c r="D77" s="133"/>
      <c r="E77" s="109" t="s">
        <v>55</v>
      </c>
    </row>
    <row r="78" spans="2:11">
      <c r="D78" s="56">
        <f>ROUND(H65/F65,3)</f>
        <v>0.33</v>
      </c>
      <c r="E78" s="109" t="s">
        <v>56</v>
      </c>
    </row>
    <row r="79" spans="2:11">
      <c r="D79" s="128"/>
      <c r="E79" s="65"/>
    </row>
    <row r="80" spans="2:11">
      <c r="C80" s="133"/>
      <c r="D80" s="133"/>
    </row>
    <row r="82" spans="3:15" ht="13.5" thickBot="1">
      <c r="C82" s="53" t="str">
        <f>"Company Official Inflation Forecast Dated "&amp;TEXT('Table 4'!$G$5,"mmmm dd, yyyy")</f>
        <v>Company Official Inflation Forecast Dated March 31, 2017</v>
      </c>
      <c r="D82" s="54"/>
      <c r="E82" s="54"/>
      <c r="F82" s="54"/>
      <c r="G82" s="54"/>
      <c r="H82" s="54"/>
      <c r="I82" s="54"/>
      <c r="J82" s="55"/>
      <c r="K82" s="122"/>
    </row>
    <row r="83" spans="3:15">
      <c r="C83" s="134">
        <v>2017</v>
      </c>
      <c r="D83" s="56">
        <v>2.2092462442320437E-2</v>
      </c>
      <c r="F83" s="134">
        <f>C91+1</f>
        <v>2026</v>
      </c>
      <c r="G83" s="56">
        <v>2.2944058791238842E-2</v>
      </c>
      <c r="I83" s="134">
        <f>F91+1</f>
        <v>2035</v>
      </c>
      <c r="J83" s="56">
        <v>2.4174683944208519E-2</v>
      </c>
    </row>
    <row r="84" spans="3:15">
      <c r="C84" s="134">
        <f t="shared" ref="C84:C91" si="8">C83+1</f>
        <v>2018</v>
      </c>
      <c r="D84" s="56">
        <v>2.1684070430924685E-2</v>
      </c>
      <c r="F84" s="134">
        <f t="shared" ref="F84:F91" si="9">F83+1</f>
        <v>2027</v>
      </c>
      <c r="G84" s="56">
        <v>2.3164081218836952E-2</v>
      </c>
      <c r="I84" s="134">
        <f t="shared" ref="I84:I91" si="10">I83+1</f>
        <v>2036</v>
      </c>
      <c r="J84" s="56">
        <v>2.4311492116604327E-2</v>
      </c>
    </row>
    <row r="85" spans="3:15">
      <c r="C85" s="134">
        <f t="shared" si="8"/>
        <v>2019</v>
      </c>
      <c r="D85" s="56">
        <v>2.0023445288848141E-2</v>
      </c>
      <c r="F85" s="134">
        <f t="shared" si="9"/>
        <v>2028</v>
      </c>
      <c r="G85" s="56">
        <v>2.3269517424980624E-2</v>
      </c>
      <c r="I85" s="134">
        <f t="shared" si="10"/>
        <v>2037</v>
      </c>
      <c r="J85" s="56">
        <v>2.4277391473133791E-2</v>
      </c>
    </row>
    <row r="86" spans="3:15">
      <c r="C86" s="134">
        <f t="shared" si="8"/>
        <v>2020</v>
      </c>
      <c r="D86" s="56">
        <v>2.1423649370385656E-2</v>
      </c>
      <c r="F86" s="134">
        <f t="shared" si="9"/>
        <v>2029</v>
      </c>
      <c r="G86" s="56">
        <v>2.3660062349176059E-2</v>
      </c>
      <c r="I86" s="134">
        <f t="shared" si="10"/>
        <v>2038</v>
      </c>
      <c r="J86" s="56">
        <v>2.4418737348747444E-2</v>
      </c>
    </row>
    <row r="87" spans="3:15">
      <c r="C87" s="134">
        <f t="shared" si="8"/>
        <v>2021</v>
      </c>
      <c r="D87" s="56">
        <v>2.2444603435442634E-2</v>
      </c>
      <c r="F87" s="134">
        <f t="shared" si="9"/>
        <v>2030</v>
      </c>
      <c r="G87" s="56">
        <v>2.3797996946838929E-2</v>
      </c>
      <c r="I87" s="134">
        <f t="shared" si="10"/>
        <v>2039</v>
      </c>
      <c r="J87" s="56">
        <v>2.4490791911648602E-2</v>
      </c>
    </row>
    <row r="88" spans="3:15">
      <c r="C88" s="134">
        <f t="shared" si="8"/>
        <v>2022</v>
      </c>
      <c r="D88" s="56">
        <v>2.2559296067847567E-2</v>
      </c>
      <c r="F88" s="134">
        <f t="shared" si="9"/>
        <v>2031</v>
      </c>
      <c r="G88" s="56">
        <v>2.4014000123530499E-2</v>
      </c>
      <c r="I88" s="134">
        <f t="shared" si="10"/>
        <v>2040</v>
      </c>
      <c r="J88" s="56">
        <v>2.442458536688985E-2</v>
      </c>
    </row>
    <row r="89" spans="3:15" s="111" customFormat="1">
      <c r="C89" s="134">
        <f t="shared" si="8"/>
        <v>2023</v>
      </c>
      <c r="D89" s="56">
        <v>2.3031082544693549E-2</v>
      </c>
      <c r="F89" s="134">
        <f t="shared" si="9"/>
        <v>2032</v>
      </c>
      <c r="G89" s="56">
        <v>2.4075090077113837E-2</v>
      </c>
      <c r="I89" s="134">
        <f t="shared" si="10"/>
        <v>2041</v>
      </c>
      <c r="J89" s="56">
        <v>2.4530694634797623E-2</v>
      </c>
      <c r="N89" s="109"/>
      <c r="O89" s="109"/>
    </row>
    <row r="90" spans="3:15" s="111" customFormat="1">
      <c r="C90" s="134">
        <f t="shared" si="8"/>
        <v>2024</v>
      </c>
      <c r="D90" s="56">
        <v>2.3134274986934988E-2</v>
      </c>
      <c r="F90" s="134">
        <f t="shared" si="9"/>
        <v>2033</v>
      </c>
      <c r="G90" s="56">
        <v>2.4191075903759129E-2</v>
      </c>
      <c r="I90" s="134">
        <f t="shared" si="10"/>
        <v>2042</v>
      </c>
      <c r="J90" s="56">
        <v>2.4630996146588036E-2</v>
      </c>
      <c r="N90" s="109"/>
      <c r="O90" s="109"/>
    </row>
    <row r="91" spans="3:15" s="111" customFormat="1">
      <c r="C91" s="134">
        <f t="shared" si="8"/>
        <v>2025</v>
      </c>
      <c r="D91" s="56">
        <v>2.3159080336675242E-2</v>
      </c>
      <c r="F91" s="134">
        <f t="shared" si="9"/>
        <v>2034</v>
      </c>
      <c r="G91" s="56">
        <v>2.4219456505286896E-2</v>
      </c>
      <c r="I91" s="134">
        <f t="shared" si="10"/>
        <v>2043</v>
      </c>
      <c r="J91" s="56">
        <v>2.4704209858992465E-2</v>
      </c>
      <c r="N91" s="109"/>
      <c r="O91" s="109"/>
    </row>
    <row r="92" spans="3:15" s="111" customFormat="1">
      <c r="N92" s="109"/>
      <c r="O92" s="109"/>
    </row>
    <row r="93" spans="3:15" s="111" customFormat="1">
      <c r="N93" s="109"/>
      <c r="O93" s="109"/>
    </row>
    <row r="94" spans="3:15">
      <c r="D94" s="141"/>
    </row>
    <row r="95" spans="3:15">
      <c r="D95" s="141"/>
    </row>
  </sheetData>
  <printOptions horizontalCentered="1"/>
  <pageMargins left="0.25" right="0.25" top="0.75" bottom="0.75" header="0.3" footer="0.3"/>
  <pageSetup scale="97" fitToHeight="0" orientation="portrait" r:id="rId1"/>
  <headerFooter alignWithMargins="0"/>
  <rowBreaks count="1" manualBreakCount="1">
    <brk id="52"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102"/>
  <sheetViews>
    <sheetView zoomScaleNormal="100" workbookViewId="0">
      <selection activeCell="B2" sqref="B2"/>
    </sheetView>
  </sheetViews>
  <sheetFormatPr defaultColWidth="9.33203125" defaultRowHeight="12.75"/>
  <cols>
    <col min="1" max="1" width="1.5" style="206" customWidth="1"/>
    <col min="2" max="2" width="10.83203125" style="206" customWidth="1"/>
    <col min="3" max="3" width="14.1640625" style="206" customWidth="1"/>
    <col min="4" max="4" width="12.33203125" style="206" customWidth="1"/>
    <col min="5" max="5" width="9.1640625" style="206" customWidth="1"/>
    <col min="6" max="6" width="9.83203125" style="206" bestFit="1" customWidth="1"/>
    <col min="7" max="7" width="9.83203125" style="206" customWidth="1"/>
    <col min="8" max="8" width="10.5" style="206" customWidth="1"/>
    <col min="9" max="10" width="12.5" style="206" customWidth="1"/>
    <col min="11" max="11" width="11.6640625" style="206" customWidth="1"/>
    <col min="12" max="15" width="9.33203125" style="206"/>
    <col min="16" max="16" width="0" style="206" hidden="1" customWidth="1"/>
    <col min="17" max="16384" width="9.33203125" style="206"/>
  </cols>
  <sheetData>
    <row r="1" spans="2:18" ht="15.75">
      <c r="B1" s="204" t="s">
        <v>85</v>
      </c>
      <c r="C1" s="205"/>
      <c r="D1" s="205"/>
      <c r="E1" s="205"/>
      <c r="F1" s="205"/>
      <c r="G1" s="205"/>
      <c r="H1" s="205"/>
      <c r="I1" s="205"/>
      <c r="J1" s="205"/>
    </row>
    <row r="2" spans="2:18" ht="15.75">
      <c r="B2" s="204" t="s">
        <v>185</v>
      </c>
      <c r="C2" s="205"/>
      <c r="D2" s="205"/>
      <c r="E2" s="205"/>
      <c r="F2" s="205"/>
      <c r="G2" s="205"/>
      <c r="H2" s="205"/>
      <c r="I2" s="205"/>
      <c r="J2" s="205"/>
    </row>
    <row r="3" spans="2:18" ht="15.75">
      <c r="B3" s="204" t="str">
        <f>TEXT($C$63,"0%")&amp;" Capacity Factor"</f>
        <v>38% Capacity Factor</v>
      </c>
      <c r="C3" s="205"/>
      <c r="D3" s="205"/>
      <c r="E3" s="205"/>
      <c r="F3" s="205"/>
      <c r="G3" s="205"/>
      <c r="H3" s="205"/>
      <c r="I3" s="205"/>
      <c r="J3" s="205"/>
    </row>
    <row r="4" spans="2:18">
      <c r="B4" s="207"/>
      <c r="C4" s="207"/>
      <c r="D4" s="207"/>
      <c r="E4" s="207"/>
      <c r="F4" s="207"/>
      <c r="G4" s="207"/>
      <c r="H4" s="207"/>
      <c r="I4" s="208"/>
      <c r="J4" s="208"/>
      <c r="K4" s="208"/>
    </row>
    <row r="5" spans="2:18" ht="51.75" customHeight="1">
      <c r="B5" s="209" t="s">
        <v>0</v>
      </c>
      <c r="C5" s="210" t="s">
        <v>10</v>
      </c>
      <c r="D5" s="210" t="s">
        <v>11</v>
      </c>
      <c r="E5" s="210" t="s">
        <v>12</v>
      </c>
      <c r="F5" s="210" t="s">
        <v>109</v>
      </c>
      <c r="G5" s="18" t="s">
        <v>13</v>
      </c>
      <c r="H5" s="210" t="s">
        <v>110</v>
      </c>
      <c r="I5" s="18" t="s">
        <v>73</v>
      </c>
      <c r="J5" s="18" t="s">
        <v>73</v>
      </c>
      <c r="K5" s="210" t="s">
        <v>111</v>
      </c>
      <c r="P5" s="210" t="s">
        <v>110</v>
      </c>
    </row>
    <row r="6" spans="2:18" ht="24" customHeight="1">
      <c r="B6" s="211"/>
      <c r="C6" s="212" t="s">
        <v>8</v>
      </c>
      <c r="D6" s="213" t="s">
        <v>9</v>
      </c>
      <c r="E6" s="213" t="s">
        <v>9</v>
      </c>
      <c r="F6" s="212" t="s">
        <v>39</v>
      </c>
      <c r="G6" s="21" t="s">
        <v>39</v>
      </c>
      <c r="H6" s="212" t="s">
        <v>39</v>
      </c>
      <c r="I6" s="212" t="s">
        <v>39</v>
      </c>
      <c r="J6" s="22" t="s">
        <v>9</v>
      </c>
      <c r="K6" s="212" t="s">
        <v>39</v>
      </c>
    </row>
    <row r="7" spans="2:18">
      <c r="C7" s="214" t="s">
        <v>1</v>
      </c>
      <c r="D7" s="214" t="s">
        <v>2</v>
      </c>
      <c r="E7" s="214" t="s">
        <v>3</v>
      </c>
      <c r="F7" s="214" t="s">
        <v>4</v>
      </c>
      <c r="G7" s="214" t="s">
        <v>5</v>
      </c>
      <c r="H7" s="214" t="s">
        <v>7</v>
      </c>
      <c r="I7" s="214" t="s">
        <v>28</v>
      </c>
      <c r="J7" s="214" t="s">
        <v>29</v>
      </c>
      <c r="K7" s="214" t="s">
        <v>29</v>
      </c>
    </row>
    <row r="8" spans="2:18" ht="6" customHeight="1">
      <c r="K8" s="208"/>
    </row>
    <row r="9" spans="2:18" ht="15.75">
      <c r="B9" s="59" t="str">
        <f>C52</f>
        <v>2017 IRP ID Wind Resource - 38% Capacity Factor</v>
      </c>
      <c r="C9" s="208"/>
      <c r="E9" s="208"/>
      <c r="F9" s="208"/>
      <c r="G9" s="208"/>
      <c r="H9" s="208"/>
      <c r="I9" s="208"/>
      <c r="J9" s="208"/>
      <c r="K9" s="208"/>
    </row>
    <row r="10" spans="2:18">
      <c r="B10" s="215">
        <v>2016</v>
      </c>
      <c r="C10" s="216">
        <f>C55</f>
        <v>1811.0329095752811</v>
      </c>
      <c r="D10" s="217">
        <f>C10*$C$62</f>
        <v>127.99449484849457</v>
      </c>
      <c r="E10" s="217">
        <f>C56</f>
        <v>37.565582271006477</v>
      </c>
      <c r="F10" s="218">
        <f t="shared" ref="F10:F36" si="0">(D10+E10)/(8.76*$C$63)</f>
        <v>49.735663638398542</v>
      </c>
      <c r="G10" s="218">
        <f>C58</f>
        <v>0</v>
      </c>
      <c r="H10" s="265">
        <f>C59</f>
        <v>0</v>
      </c>
      <c r="I10" s="219">
        <f>F10+H10+G10</f>
        <v>49.735663638398542</v>
      </c>
      <c r="J10" s="219">
        <f>ROUND(I10*$C$63*8.76,2)</f>
        <v>165.56</v>
      </c>
      <c r="K10" s="217">
        <f>$C$57</f>
        <v>0.57299999999999995</v>
      </c>
      <c r="N10" s="220"/>
      <c r="P10" s="258">
        <f>$C$59</f>
        <v>0</v>
      </c>
    </row>
    <row r="11" spans="2:18">
      <c r="B11" s="215">
        <f t="shared" ref="B11:B36" si="1">B10+1</f>
        <v>2017</v>
      </c>
      <c r="C11" s="221"/>
      <c r="D11" s="217">
        <f>ROUND(D10*(1+$D66),2)</f>
        <v>130.82</v>
      </c>
      <c r="E11" s="217">
        <f>ROUND(E10*(1+$D66),2)</f>
        <v>38.4</v>
      </c>
      <c r="F11" s="218">
        <f t="shared" si="0"/>
        <v>50.835135784667152</v>
      </c>
      <c r="G11" s="217">
        <f>ROUND(G10*(1+$D66),2)</f>
        <v>0</v>
      </c>
      <c r="H11" s="217">
        <f>ROUND(H10*(1+$D66),2)</f>
        <v>0</v>
      </c>
      <c r="I11" s="219">
        <f>F11+H11+G11</f>
        <v>50.835135784667152</v>
      </c>
      <c r="J11" s="219">
        <f t="shared" ref="J11:J36" si="2">ROUND(I11*$C$63*8.76,2)</f>
        <v>169.22</v>
      </c>
      <c r="K11" s="217">
        <f>ROUND(K10*(1+$D66),2)</f>
        <v>0.59</v>
      </c>
      <c r="N11" s="220"/>
      <c r="P11" s="258">
        <f>ROUND(P10*(1+$D66),2)</f>
        <v>0</v>
      </c>
    </row>
    <row r="12" spans="2:18">
      <c r="B12" s="228">
        <f t="shared" si="1"/>
        <v>2018</v>
      </c>
      <c r="C12" s="229"/>
      <c r="D12" s="217">
        <f t="shared" ref="D12:G19" si="3">ROUND(D11*(1+$D67),2)</f>
        <v>133.66</v>
      </c>
      <c r="E12" s="217">
        <f t="shared" si="3"/>
        <v>39.229999999999997</v>
      </c>
      <c r="F12" s="219">
        <f t="shared" si="0"/>
        <v>51.937635183850034</v>
      </c>
      <c r="G12" s="217">
        <f t="shared" si="3"/>
        <v>0</v>
      </c>
      <c r="H12" s="217">
        <f t="shared" ref="H12" si="4">ROUND(H11*(1+$D67),2)</f>
        <v>0</v>
      </c>
      <c r="I12" s="219">
        <f t="shared" ref="I12:I36" si="5">F12+H12+G12</f>
        <v>51.937635183850034</v>
      </c>
      <c r="J12" s="219">
        <f t="shared" si="2"/>
        <v>172.89</v>
      </c>
      <c r="K12" s="217">
        <f t="shared" ref="K12:K19" si="6">ROUND(K11*(1+$D67),2)</f>
        <v>0.6</v>
      </c>
      <c r="L12" s="208"/>
      <c r="N12" s="220"/>
      <c r="P12" s="258">
        <f t="shared" ref="P12:P19" si="7">ROUND(P11*(1+$D67),2)</f>
        <v>0</v>
      </c>
    </row>
    <row r="13" spans="2:18">
      <c r="B13" s="228">
        <f t="shared" si="1"/>
        <v>2019</v>
      </c>
      <c r="C13" s="229"/>
      <c r="D13" s="217">
        <f t="shared" si="3"/>
        <v>136.34</v>
      </c>
      <c r="E13" s="217">
        <f t="shared" si="3"/>
        <v>40.020000000000003</v>
      </c>
      <c r="F13" s="219">
        <f t="shared" si="0"/>
        <v>52.980052871905798</v>
      </c>
      <c r="G13" s="217">
        <f t="shared" si="3"/>
        <v>0</v>
      </c>
      <c r="H13" s="217">
        <f t="shared" ref="H13" si="8">ROUND(H12*(1+$D68),2)</f>
        <v>0</v>
      </c>
      <c r="I13" s="219">
        <f t="shared" si="5"/>
        <v>52.980052871905798</v>
      </c>
      <c r="J13" s="219">
        <f t="shared" si="2"/>
        <v>176.36</v>
      </c>
      <c r="K13" s="217">
        <f t="shared" si="6"/>
        <v>0.61</v>
      </c>
      <c r="L13" s="208"/>
      <c r="N13" s="220"/>
      <c r="P13" s="258">
        <f t="shared" si="7"/>
        <v>0</v>
      </c>
    </row>
    <row r="14" spans="2:18">
      <c r="B14" s="228">
        <f t="shared" si="1"/>
        <v>2020</v>
      </c>
      <c r="C14" s="229"/>
      <c r="D14" s="217">
        <f t="shared" si="3"/>
        <v>139.26</v>
      </c>
      <c r="E14" s="217">
        <f t="shared" si="3"/>
        <v>40.880000000000003</v>
      </c>
      <c r="F14" s="219">
        <f t="shared" si="0"/>
        <v>54.115597212208606</v>
      </c>
      <c r="G14" s="217">
        <f t="shared" si="3"/>
        <v>0</v>
      </c>
      <c r="H14" s="217">
        <f t="shared" ref="H14" si="9">ROUND(H13*(1+$D69),2)</f>
        <v>0</v>
      </c>
      <c r="I14" s="219">
        <f t="shared" si="5"/>
        <v>54.115597212208606</v>
      </c>
      <c r="J14" s="219">
        <f t="shared" si="2"/>
        <v>180.14</v>
      </c>
      <c r="K14" s="217">
        <f t="shared" si="6"/>
        <v>0.62</v>
      </c>
      <c r="L14" s="208"/>
      <c r="N14" s="220"/>
      <c r="O14" s="225"/>
      <c r="P14" s="258">
        <f t="shared" si="7"/>
        <v>0</v>
      </c>
      <c r="Q14" s="226"/>
      <c r="R14" s="227"/>
    </row>
    <row r="15" spans="2:18">
      <c r="B15" s="228">
        <f t="shared" si="1"/>
        <v>2021</v>
      </c>
      <c r="C15" s="229"/>
      <c r="D15" s="217">
        <f t="shared" si="3"/>
        <v>142.38999999999999</v>
      </c>
      <c r="E15" s="217">
        <f t="shared" si="3"/>
        <v>41.8</v>
      </c>
      <c r="F15" s="219">
        <f t="shared" si="0"/>
        <v>55.332251862533049</v>
      </c>
      <c r="G15" s="217">
        <f t="shared" si="3"/>
        <v>0</v>
      </c>
      <c r="H15" s="217">
        <f t="shared" ref="H15" si="10">ROUND(H14*(1+$D70),2)</f>
        <v>0</v>
      </c>
      <c r="I15" s="219">
        <f t="shared" si="5"/>
        <v>55.332251862533049</v>
      </c>
      <c r="J15" s="219">
        <f t="shared" si="2"/>
        <v>184.19</v>
      </c>
      <c r="K15" s="217">
        <f t="shared" si="6"/>
        <v>0.63</v>
      </c>
      <c r="L15" s="208"/>
      <c r="N15" s="226"/>
      <c r="O15" s="226"/>
      <c r="P15" s="258">
        <f t="shared" si="7"/>
        <v>0</v>
      </c>
      <c r="Q15" s="226"/>
      <c r="R15" s="227"/>
    </row>
    <row r="16" spans="2:18">
      <c r="B16" s="228">
        <f t="shared" si="1"/>
        <v>2022</v>
      </c>
      <c r="C16" s="229"/>
      <c r="D16" s="217">
        <f t="shared" si="3"/>
        <v>145.6</v>
      </c>
      <c r="E16" s="217">
        <f t="shared" si="3"/>
        <v>42.74</v>
      </c>
      <c r="F16" s="219">
        <f t="shared" si="0"/>
        <v>56.578947368421055</v>
      </c>
      <c r="G16" s="217">
        <f t="shared" si="3"/>
        <v>0</v>
      </c>
      <c r="H16" s="217">
        <f t="shared" ref="H16" si="11">ROUND(H15*(1+$D71),2)</f>
        <v>0</v>
      </c>
      <c r="I16" s="219">
        <f t="shared" si="5"/>
        <v>56.578947368421055</v>
      </c>
      <c r="J16" s="219">
        <f t="shared" si="2"/>
        <v>188.34</v>
      </c>
      <c r="K16" s="217">
        <f t="shared" si="6"/>
        <v>0.64</v>
      </c>
      <c r="L16" s="208"/>
      <c r="N16" s="220"/>
      <c r="P16" s="258">
        <f t="shared" si="7"/>
        <v>0</v>
      </c>
    </row>
    <row r="17" spans="2:16">
      <c r="B17" s="228">
        <f t="shared" si="1"/>
        <v>2023</v>
      </c>
      <c r="C17" s="229"/>
      <c r="D17" s="217">
        <f t="shared" si="3"/>
        <v>148.94999999999999</v>
      </c>
      <c r="E17" s="217">
        <f t="shared" si="3"/>
        <v>43.72</v>
      </c>
      <c r="F17" s="219">
        <f t="shared" si="0"/>
        <v>57.879716414323482</v>
      </c>
      <c r="G17" s="217">
        <f t="shared" si="3"/>
        <v>0</v>
      </c>
      <c r="H17" s="217">
        <f t="shared" ref="H17" si="12">ROUND(H16*(1+$D72),2)</f>
        <v>0</v>
      </c>
      <c r="I17" s="219">
        <f t="shared" si="5"/>
        <v>57.879716414323482</v>
      </c>
      <c r="J17" s="219">
        <f t="shared" si="2"/>
        <v>192.67</v>
      </c>
      <c r="K17" s="217">
        <f t="shared" si="6"/>
        <v>0.65</v>
      </c>
      <c r="L17" s="208"/>
      <c r="N17" s="220"/>
      <c r="O17" s="225"/>
      <c r="P17" s="258">
        <f t="shared" si="7"/>
        <v>0</v>
      </c>
    </row>
    <row r="18" spans="2:16">
      <c r="B18" s="228">
        <f t="shared" si="1"/>
        <v>2024</v>
      </c>
      <c r="C18" s="229"/>
      <c r="D18" s="217">
        <f t="shared" si="3"/>
        <v>152.4</v>
      </c>
      <c r="E18" s="217">
        <f t="shared" si="3"/>
        <v>44.73</v>
      </c>
      <c r="F18" s="219">
        <f t="shared" si="0"/>
        <v>59.219538572458546</v>
      </c>
      <c r="G18" s="217">
        <f t="shared" si="3"/>
        <v>0</v>
      </c>
      <c r="H18" s="217">
        <f t="shared" ref="H18" si="13">ROUND(H17*(1+$D73),2)</f>
        <v>0</v>
      </c>
      <c r="I18" s="219">
        <f t="shared" si="5"/>
        <v>59.219538572458546</v>
      </c>
      <c r="J18" s="219">
        <f t="shared" si="2"/>
        <v>197.13</v>
      </c>
      <c r="K18" s="217">
        <f t="shared" si="6"/>
        <v>0.67</v>
      </c>
      <c r="L18" s="208"/>
      <c r="N18" s="220"/>
      <c r="O18" s="225"/>
      <c r="P18" s="258">
        <f t="shared" si="7"/>
        <v>0</v>
      </c>
    </row>
    <row r="19" spans="2:16">
      <c r="B19" s="228">
        <f t="shared" si="1"/>
        <v>2025</v>
      </c>
      <c r="C19" s="229"/>
      <c r="D19" s="217">
        <f t="shared" si="3"/>
        <v>155.93</v>
      </c>
      <c r="E19" s="217">
        <f t="shared" si="3"/>
        <v>45.77</v>
      </c>
      <c r="F19" s="219">
        <f t="shared" si="0"/>
        <v>60.592405671713543</v>
      </c>
      <c r="G19" s="217">
        <f t="shared" si="3"/>
        <v>0</v>
      </c>
      <c r="H19" s="217">
        <f t="shared" ref="H19" si="14">ROUND(H18*(1+$D74),2)</f>
        <v>0</v>
      </c>
      <c r="I19" s="219">
        <f t="shared" si="5"/>
        <v>60.592405671713543</v>
      </c>
      <c r="J19" s="219">
        <f t="shared" si="2"/>
        <v>201.7</v>
      </c>
      <c r="K19" s="217">
        <f t="shared" si="6"/>
        <v>0.69</v>
      </c>
      <c r="L19" s="208"/>
      <c r="N19" s="220"/>
      <c r="O19" s="225"/>
      <c r="P19" s="258">
        <f t="shared" si="7"/>
        <v>0</v>
      </c>
    </row>
    <row r="20" spans="2:16">
      <c r="B20" s="228">
        <f t="shared" si="1"/>
        <v>2026</v>
      </c>
      <c r="C20" s="229"/>
      <c r="D20" s="217">
        <f>ROUND(D19*(1+$G66),2)</f>
        <v>159.51</v>
      </c>
      <c r="E20" s="217">
        <f>ROUND(E19*(1+$G66),2)</f>
        <v>46.82</v>
      </c>
      <c r="F20" s="219">
        <f t="shared" si="0"/>
        <v>61.983297284306659</v>
      </c>
      <c r="G20" s="217">
        <f>ROUND(G19*(1+$G66),2)</f>
        <v>0</v>
      </c>
      <c r="H20" s="217">
        <f>ROUND(H19*(1+$G66),2)</f>
        <v>0</v>
      </c>
      <c r="I20" s="219">
        <f t="shared" si="5"/>
        <v>61.983297284306659</v>
      </c>
      <c r="J20" s="219">
        <f t="shared" si="2"/>
        <v>206.33</v>
      </c>
      <c r="K20" s="217">
        <f>ROUND(K19*(1+$G66),2)</f>
        <v>0.71</v>
      </c>
      <c r="L20" s="208"/>
      <c r="N20" s="220"/>
      <c r="O20" s="225"/>
      <c r="P20" s="258">
        <f>ROUND(P19*(1+$G66),2)</f>
        <v>0</v>
      </c>
    </row>
    <row r="21" spans="2:16">
      <c r="B21" s="228">
        <f t="shared" si="1"/>
        <v>2027</v>
      </c>
      <c r="C21" s="229"/>
      <c r="D21" s="217">
        <f t="shared" ref="D21:G28" si="15">ROUND(D20*(1+$G67),2)</f>
        <v>163.19999999999999</v>
      </c>
      <c r="E21" s="217">
        <f t="shared" si="15"/>
        <v>47.9</v>
      </c>
      <c r="F21" s="219">
        <f t="shared" si="0"/>
        <v>63.41624609468878</v>
      </c>
      <c r="G21" s="217">
        <f t="shared" si="15"/>
        <v>0</v>
      </c>
      <c r="H21" s="217">
        <f t="shared" ref="H21" si="16">ROUND(H20*(1+$G67),2)</f>
        <v>0</v>
      </c>
      <c r="I21" s="219">
        <f t="shared" si="5"/>
        <v>63.41624609468878</v>
      </c>
      <c r="J21" s="219">
        <f t="shared" si="2"/>
        <v>211.1</v>
      </c>
      <c r="K21" s="217">
        <f t="shared" ref="K21:K28" si="17">ROUND(K20*(1+$G67),2)</f>
        <v>0.73</v>
      </c>
      <c r="L21" s="208"/>
      <c r="N21" s="220"/>
      <c r="O21" s="225"/>
      <c r="P21" s="258">
        <f t="shared" ref="P21:P28" si="18">ROUND(P20*(1+$G67),2)</f>
        <v>0</v>
      </c>
    </row>
    <row r="22" spans="2:16">
      <c r="B22" s="228">
        <f t="shared" si="1"/>
        <v>2028</v>
      </c>
      <c r="C22" s="229"/>
      <c r="D22" s="217">
        <f t="shared" si="15"/>
        <v>167</v>
      </c>
      <c r="E22" s="217">
        <f t="shared" si="15"/>
        <v>49.01</v>
      </c>
      <c r="F22" s="219">
        <f t="shared" si="0"/>
        <v>64.891252102859895</v>
      </c>
      <c r="G22" s="217">
        <f t="shared" si="15"/>
        <v>0</v>
      </c>
      <c r="H22" s="217">
        <f t="shared" ref="H22" si="19">ROUND(H21*(1+$G68),2)</f>
        <v>0</v>
      </c>
      <c r="I22" s="219">
        <f t="shared" si="5"/>
        <v>64.891252102859895</v>
      </c>
      <c r="J22" s="219">
        <f t="shared" si="2"/>
        <v>216.01</v>
      </c>
      <c r="K22" s="217">
        <f t="shared" si="17"/>
        <v>0.75</v>
      </c>
      <c r="L22" s="208"/>
      <c r="N22" s="220"/>
      <c r="O22" s="225"/>
      <c r="P22" s="258">
        <f t="shared" si="18"/>
        <v>0</v>
      </c>
    </row>
    <row r="23" spans="2:16">
      <c r="B23" s="228">
        <f t="shared" si="1"/>
        <v>2029</v>
      </c>
      <c r="C23" s="229"/>
      <c r="D23" s="217">
        <f t="shared" si="15"/>
        <v>170.95</v>
      </c>
      <c r="E23" s="217">
        <f t="shared" si="15"/>
        <v>50.17</v>
      </c>
      <c r="F23" s="219">
        <f t="shared" si="0"/>
        <v>66.426339822158141</v>
      </c>
      <c r="G23" s="217">
        <f t="shared" si="15"/>
        <v>0</v>
      </c>
      <c r="H23" s="217">
        <f t="shared" ref="H23" si="20">ROUND(H22*(1+$G69),2)</f>
        <v>0</v>
      </c>
      <c r="I23" s="219">
        <f t="shared" si="5"/>
        <v>66.426339822158141</v>
      </c>
      <c r="J23" s="219">
        <f t="shared" si="2"/>
        <v>221.12</v>
      </c>
      <c r="K23" s="217">
        <f t="shared" si="17"/>
        <v>0.77</v>
      </c>
      <c r="L23" s="208"/>
      <c r="N23" s="220"/>
      <c r="O23" s="225"/>
      <c r="P23" s="258">
        <f t="shared" si="18"/>
        <v>0</v>
      </c>
    </row>
    <row r="24" spans="2:16">
      <c r="B24" s="228">
        <f t="shared" si="1"/>
        <v>2030</v>
      </c>
      <c r="C24" s="229"/>
      <c r="D24" s="217">
        <f t="shared" si="15"/>
        <v>175.02</v>
      </c>
      <c r="E24" s="217">
        <f t="shared" si="15"/>
        <v>51.36</v>
      </c>
      <c r="F24" s="219">
        <f t="shared" si="0"/>
        <v>68.006488824801735</v>
      </c>
      <c r="G24" s="217">
        <f t="shared" si="15"/>
        <v>0</v>
      </c>
      <c r="H24" s="217">
        <f t="shared" ref="H24" si="21">ROUND(H23*(1+$G70),2)</f>
        <v>0</v>
      </c>
      <c r="I24" s="219">
        <f t="shared" si="5"/>
        <v>68.006488824801735</v>
      </c>
      <c r="J24" s="219">
        <f t="shared" si="2"/>
        <v>226.38</v>
      </c>
      <c r="K24" s="217">
        <f t="shared" si="17"/>
        <v>0.79</v>
      </c>
      <c r="L24" s="208"/>
      <c r="N24" s="220"/>
      <c r="O24" s="225"/>
      <c r="P24" s="258">
        <f t="shared" si="18"/>
        <v>0</v>
      </c>
    </row>
    <row r="25" spans="2:16">
      <c r="B25" s="228">
        <f t="shared" si="1"/>
        <v>2031</v>
      </c>
      <c r="C25" s="229"/>
      <c r="D25" s="217">
        <f t="shared" si="15"/>
        <v>179.22</v>
      </c>
      <c r="E25" s="217">
        <f t="shared" si="15"/>
        <v>52.59</v>
      </c>
      <c r="F25" s="219">
        <f t="shared" si="0"/>
        <v>69.637707281903388</v>
      </c>
      <c r="G25" s="217">
        <f t="shared" si="15"/>
        <v>0</v>
      </c>
      <c r="H25" s="217">
        <f t="shared" ref="H25" si="22">ROUND(H24*(1+$G71),2)</f>
        <v>0</v>
      </c>
      <c r="I25" s="219">
        <f t="shared" si="5"/>
        <v>69.637707281903388</v>
      </c>
      <c r="J25" s="219">
        <f t="shared" si="2"/>
        <v>231.81</v>
      </c>
      <c r="K25" s="217">
        <f t="shared" si="17"/>
        <v>0.81</v>
      </c>
      <c r="L25" s="208"/>
      <c r="N25" s="220"/>
      <c r="O25" s="225"/>
      <c r="P25" s="258">
        <f t="shared" si="18"/>
        <v>0</v>
      </c>
    </row>
    <row r="26" spans="2:16">
      <c r="B26" s="228">
        <f t="shared" si="1"/>
        <v>2032</v>
      </c>
      <c r="C26" s="229"/>
      <c r="D26" s="217">
        <f t="shared" si="15"/>
        <v>183.53</v>
      </c>
      <c r="E26" s="217">
        <f t="shared" si="15"/>
        <v>53.86</v>
      </c>
      <c r="F26" s="219">
        <f t="shared" si="0"/>
        <v>71.313987022350403</v>
      </c>
      <c r="G26" s="217">
        <f t="shared" si="15"/>
        <v>0</v>
      </c>
      <c r="H26" s="217">
        <f t="shared" ref="H26" si="23">ROUND(H25*(1+$G72),2)</f>
        <v>0</v>
      </c>
      <c r="I26" s="219">
        <f t="shared" si="5"/>
        <v>71.313987022350403</v>
      </c>
      <c r="J26" s="219">
        <f t="shared" si="2"/>
        <v>237.39</v>
      </c>
      <c r="K26" s="217">
        <f t="shared" si="17"/>
        <v>0.83</v>
      </c>
      <c r="L26" s="208"/>
      <c r="N26" s="220"/>
      <c r="O26" s="225"/>
      <c r="P26" s="258">
        <f t="shared" si="18"/>
        <v>0</v>
      </c>
    </row>
    <row r="27" spans="2:16">
      <c r="B27" s="228">
        <f t="shared" si="1"/>
        <v>2033</v>
      </c>
      <c r="C27" s="229"/>
      <c r="D27" s="217">
        <f t="shared" si="15"/>
        <v>187.97</v>
      </c>
      <c r="E27" s="217">
        <f t="shared" si="15"/>
        <v>55.16</v>
      </c>
      <c r="F27" s="219">
        <f t="shared" si="0"/>
        <v>73.038332131699121</v>
      </c>
      <c r="G27" s="217">
        <f t="shared" si="15"/>
        <v>0</v>
      </c>
      <c r="H27" s="217">
        <f t="shared" ref="H27" si="24">ROUND(H26*(1+$G73),2)</f>
        <v>0</v>
      </c>
      <c r="I27" s="219">
        <f t="shared" si="5"/>
        <v>73.038332131699121</v>
      </c>
      <c r="J27" s="219">
        <f t="shared" si="2"/>
        <v>243.13</v>
      </c>
      <c r="K27" s="217">
        <f t="shared" si="17"/>
        <v>0.85</v>
      </c>
      <c r="L27" s="208"/>
      <c r="P27" s="258">
        <f t="shared" si="18"/>
        <v>0</v>
      </c>
    </row>
    <row r="28" spans="2:16">
      <c r="B28" s="228">
        <f t="shared" si="1"/>
        <v>2034</v>
      </c>
      <c r="C28" s="229"/>
      <c r="D28" s="217">
        <f t="shared" si="15"/>
        <v>192.52</v>
      </c>
      <c r="E28" s="217">
        <f t="shared" si="15"/>
        <v>56.5</v>
      </c>
      <c r="F28" s="219">
        <f t="shared" si="0"/>
        <v>74.807738524393187</v>
      </c>
      <c r="G28" s="217">
        <f t="shared" si="15"/>
        <v>0</v>
      </c>
      <c r="H28" s="217">
        <f t="shared" ref="H28" si="25">ROUND(H27*(1+$G74),2)</f>
        <v>0</v>
      </c>
      <c r="I28" s="219">
        <f t="shared" si="5"/>
        <v>74.807738524393187</v>
      </c>
      <c r="J28" s="219">
        <f t="shared" si="2"/>
        <v>249.02</v>
      </c>
      <c r="K28" s="217">
        <f t="shared" si="17"/>
        <v>0.87</v>
      </c>
      <c r="L28" s="208"/>
      <c r="P28" s="258">
        <f t="shared" si="18"/>
        <v>0</v>
      </c>
    </row>
    <row r="29" spans="2:16">
      <c r="B29" s="228">
        <f t="shared" si="1"/>
        <v>2035</v>
      </c>
      <c r="C29" s="229"/>
      <c r="D29" s="217">
        <f t="shared" ref="D29:E36" si="26">ROUND(D28*(1+$K66),2)</f>
        <v>197.17</v>
      </c>
      <c r="E29" s="217">
        <f t="shared" si="26"/>
        <v>57.87</v>
      </c>
      <c r="F29" s="219">
        <f t="shared" si="0"/>
        <v>76.616198029319875</v>
      </c>
      <c r="G29" s="217">
        <f t="shared" ref="G29:H36" si="27">ROUND(G28*(1+$K66),2)</f>
        <v>0</v>
      </c>
      <c r="H29" s="217">
        <f t="shared" si="27"/>
        <v>0</v>
      </c>
      <c r="I29" s="219">
        <f t="shared" si="5"/>
        <v>76.616198029319875</v>
      </c>
      <c r="J29" s="219">
        <f t="shared" si="2"/>
        <v>255.04</v>
      </c>
      <c r="K29" s="217">
        <f>ROUND(K28*(1+$K66),2)</f>
        <v>0.89</v>
      </c>
      <c r="L29" s="208"/>
      <c r="P29" s="258">
        <f>ROUND(P28*(1+$K66),2)</f>
        <v>0</v>
      </c>
    </row>
    <row r="30" spans="2:16">
      <c r="B30" s="228">
        <f t="shared" si="1"/>
        <v>2036</v>
      </c>
      <c r="C30" s="229"/>
      <c r="D30" s="217">
        <f t="shared" si="26"/>
        <v>201.96</v>
      </c>
      <c r="E30" s="217">
        <f t="shared" si="26"/>
        <v>59.28</v>
      </c>
      <c r="F30" s="219">
        <f t="shared" si="0"/>
        <v>78.478731074261006</v>
      </c>
      <c r="G30" s="217">
        <f t="shared" si="27"/>
        <v>0</v>
      </c>
      <c r="H30" s="217">
        <f t="shared" si="27"/>
        <v>0</v>
      </c>
      <c r="I30" s="219">
        <f t="shared" si="5"/>
        <v>78.478731074261006</v>
      </c>
      <c r="J30" s="219">
        <f t="shared" si="2"/>
        <v>261.24</v>
      </c>
      <c r="K30" s="217">
        <f t="shared" ref="K30:K36" si="28">ROUND(K29*(1+$K67),2)</f>
        <v>0.91</v>
      </c>
      <c r="L30" s="208"/>
      <c r="P30" s="258">
        <f t="shared" ref="P30:P36" si="29">ROUND(P29*(1+$K67),2)</f>
        <v>0</v>
      </c>
    </row>
    <row r="31" spans="2:16">
      <c r="B31" s="228">
        <f t="shared" si="1"/>
        <v>2037</v>
      </c>
      <c r="C31" s="229"/>
      <c r="D31" s="217">
        <f t="shared" si="26"/>
        <v>206.86</v>
      </c>
      <c r="E31" s="217">
        <f t="shared" si="26"/>
        <v>60.72</v>
      </c>
      <c r="F31" s="219">
        <f t="shared" si="0"/>
        <v>80.383321316991129</v>
      </c>
      <c r="G31" s="217">
        <f t="shared" si="27"/>
        <v>0</v>
      </c>
      <c r="H31" s="217">
        <f t="shared" si="27"/>
        <v>0</v>
      </c>
      <c r="I31" s="219">
        <f t="shared" si="5"/>
        <v>80.383321316991129</v>
      </c>
      <c r="J31" s="219">
        <f t="shared" si="2"/>
        <v>267.58</v>
      </c>
      <c r="K31" s="217">
        <f t="shared" si="28"/>
        <v>0.93</v>
      </c>
      <c r="L31" s="208"/>
      <c r="P31" s="258">
        <f t="shared" si="29"/>
        <v>0</v>
      </c>
    </row>
    <row r="32" spans="2:16">
      <c r="B32" s="228">
        <f t="shared" si="1"/>
        <v>2038</v>
      </c>
      <c r="C32" s="229"/>
      <c r="D32" s="217">
        <f t="shared" si="26"/>
        <v>211.91</v>
      </c>
      <c r="E32" s="217">
        <f t="shared" si="26"/>
        <v>62.2</v>
      </c>
      <c r="F32" s="219">
        <f t="shared" si="0"/>
        <v>82.344989185292008</v>
      </c>
      <c r="G32" s="217">
        <f t="shared" si="27"/>
        <v>0</v>
      </c>
      <c r="H32" s="217">
        <f t="shared" si="27"/>
        <v>0</v>
      </c>
      <c r="I32" s="219">
        <f t="shared" si="5"/>
        <v>82.344989185292008</v>
      </c>
      <c r="J32" s="219">
        <f t="shared" si="2"/>
        <v>274.11</v>
      </c>
      <c r="K32" s="217">
        <f t="shared" si="28"/>
        <v>0.95</v>
      </c>
      <c r="L32" s="208"/>
      <c r="P32" s="258">
        <f t="shared" si="29"/>
        <v>0</v>
      </c>
    </row>
    <row r="33" spans="2:16">
      <c r="B33" s="228">
        <f t="shared" si="1"/>
        <v>2039</v>
      </c>
      <c r="C33" s="229"/>
      <c r="D33" s="217">
        <f t="shared" si="26"/>
        <v>217.1</v>
      </c>
      <c r="E33" s="217">
        <f t="shared" si="26"/>
        <v>63.72</v>
      </c>
      <c r="F33" s="219">
        <f t="shared" si="0"/>
        <v>84.360730593607315</v>
      </c>
      <c r="G33" s="217">
        <f t="shared" si="27"/>
        <v>0</v>
      </c>
      <c r="H33" s="217">
        <f t="shared" si="27"/>
        <v>0</v>
      </c>
      <c r="I33" s="219">
        <f t="shared" si="5"/>
        <v>84.360730593607315</v>
      </c>
      <c r="J33" s="219">
        <f t="shared" si="2"/>
        <v>280.82</v>
      </c>
      <c r="K33" s="217">
        <f t="shared" si="28"/>
        <v>0.97</v>
      </c>
      <c r="L33" s="208"/>
      <c r="P33" s="258">
        <f t="shared" si="29"/>
        <v>0</v>
      </c>
    </row>
    <row r="34" spans="2:16">
      <c r="B34" s="228">
        <f t="shared" si="1"/>
        <v>2040</v>
      </c>
      <c r="C34" s="229"/>
      <c r="D34" s="217">
        <f t="shared" si="26"/>
        <v>222.4</v>
      </c>
      <c r="E34" s="217">
        <f t="shared" si="26"/>
        <v>65.28</v>
      </c>
      <c r="F34" s="219">
        <f t="shared" si="0"/>
        <v>86.421533285267969</v>
      </c>
      <c r="G34" s="217">
        <f t="shared" si="27"/>
        <v>0</v>
      </c>
      <c r="H34" s="217">
        <f t="shared" si="27"/>
        <v>0</v>
      </c>
      <c r="I34" s="219">
        <f t="shared" si="5"/>
        <v>86.421533285267969</v>
      </c>
      <c r="J34" s="219">
        <f t="shared" si="2"/>
        <v>287.68</v>
      </c>
      <c r="K34" s="217">
        <f t="shared" si="28"/>
        <v>0.99</v>
      </c>
      <c r="L34" s="208"/>
      <c r="P34" s="258">
        <f t="shared" si="29"/>
        <v>0</v>
      </c>
    </row>
    <row r="35" spans="2:16">
      <c r="B35" s="228">
        <f t="shared" si="1"/>
        <v>2041</v>
      </c>
      <c r="C35" s="229"/>
      <c r="D35" s="217">
        <f t="shared" si="26"/>
        <v>227.86</v>
      </c>
      <c r="E35" s="217">
        <f t="shared" si="26"/>
        <v>66.88</v>
      </c>
      <c r="F35" s="219">
        <f t="shared" si="0"/>
        <v>88.542417688055764</v>
      </c>
      <c r="G35" s="217">
        <f t="shared" si="27"/>
        <v>0</v>
      </c>
      <c r="H35" s="217">
        <f t="shared" si="27"/>
        <v>0</v>
      </c>
      <c r="I35" s="219">
        <f t="shared" si="5"/>
        <v>88.542417688055764</v>
      </c>
      <c r="J35" s="219">
        <f t="shared" si="2"/>
        <v>294.74</v>
      </c>
      <c r="K35" s="217">
        <f t="shared" si="28"/>
        <v>1.01</v>
      </c>
      <c r="L35" s="208"/>
      <c r="P35" s="258">
        <f t="shared" si="29"/>
        <v>0</v>
      </c>
    </row>
    <row r="36" spans="2:16">
      <c r="B36" s="228">
        <f t="shared" si="1"/>
        <v>2042</v>
      </c>
      <c r="C36" s="229"/>
      <c r="D36" s="217">
        <f t="shared" si="26"/>
        <v>233.47</v>
      </c>
      <c r="E36" s="217">
        <f t="shared" si="26"/>
        <v>68.53</v>
      </c>
      <c r="F36" s="219">
        <f t="shared" si="0"/>
        <v>90.723383801970684</v>
      </c>
      <c r="G36" s="217">
        <f t="shared" si="27"/>
        <v>0</v>
      </c>
      <c r="H36" s="217">
        <f t="shared" si="27"/>
        <v>0</v>
      </c>
      <c r="I36" s="219">
        <f t="shared" si="5"/>
        <v>90.723383801970684</v>
      </c>
      <c r="J36" s="219">
        <f t="shared" si="2"/>
        <v>302</v>
      </c>
      <c r="K36" s="217">
        <f t="shared" si="28"/>
        <v>1.03</v>
      </c>
      <c r="L36" s="208"/>
      <c r="P36" s="258">
        <f t="shared" si="29"/>
        <v>0</v>
      </c>
    </row>
    <row r="37" spans="2:16">
      <c r="B37" s="228"/>
      <c r="C37" s="221"/>
      <c r="D37" s="217"/>
      <c r="E37" s="217"/>
      <c r="F37" s="218"/>
      <c r="G37" s="217"/>
      <c r="H37" s="217"/>
      <c r="I37" s="219"/>
      <c r="J37" s="219"/>
      <c r="K37" s="231"/>
    </row>
    <row r="38" spans="2:16">
      <c r="B38" s="215"/>
      <c r="C38" s="221"/>
      <c r="D38" s="217"/>
      <c r="E38" s="217"/>
      <c r="F38" s="218"/>
      <c r="G38" s="217"/>
      <c r="H38" s="217"/>
      <c r="I38" s="219"/>
      <c r="J38" s="219"/>
      <c r="K38" s="231"/>
    </row>
    <row r="39" spans="2:16">
      <c r="B39" s="215"/>
      <c r="C39" s="221"/>
      <c r="D39" s="217"/>
      <c r="E39" s="217"/>
      <c r="F39" s="218"/>
      <c r="G39" s="217"/>
      <c r="H39" s="217"/>
      <c r="I39" s="219"/>
      <c r="J39" s="219"/>
      <c r="K39" s="231"/>
    </row>
    <row r="40" spans="2:16">
      <c r="B40" s="215"/>
      <c r="C40" s="221"/>
      <c r="D40" s="217"/>
      <c r="E40" s="217"/>
      <c r="F40" s="218"/>
      <c r="G40" s="217"/>
      <c r="H40" s="217"/>
      <c r="I40" s="219"/>
      <c r="J40" s="219"/>
      <c r="K40" s="231"/>
    </row>
    <row r="42" spans="2:16" ht="14.25">
      <c r="B42" s="232" t="s">
        <v>31</v>
      </c>
      <c r="C42" s="233"/>
      <c r="D42" s="233"/>
      <c r="E42" s="233"/>
      <c r="F42" s="233"/>
      <c r="G42" s="233"/>
      <c r="H42" s="233"/>
    </row>
    <row r="44" spans="2:16">
      <c r="B44" s="206" t="s">
        <v>112</v>
      </c>
      <c r="C44" s="234" t="s">
        <v>113</v>
      </c>
      <c r="D44" s="235" t="str">
        <f>'Table 3 200 MW (Wyo) 2033'!E68</f>
        <v xml:space="preserve">Plant Costs  - 2017 IRP - Table 6.1 &amp; 6.2 </v>
      </c>
    </row>
    <row r="45" spans="2:16">
      <c r="C45" s="234" t="str">
        <f>C7</f>
        <v>(a)</v>
      </c>
      <c r="D45" s="206" t="s">
        <v>114</v>
      </c>
    </row>
    <row r="46" spans="2:16">
      <c r="C46" s="234" t="str">
        <f>D7</f>
        <v>(b)</v>
      </c>
      <c r="D46" s="219" t="str">
        <f>"= "&amp;C7&amp;" x "&amp;C62</f>
        <v>= (a) x 0.0706748586244695</v>
      </c>
    </row>
    <row r="47" spans="2:16">
      <c r="C47" s="234" t="str">
        <f>F7</f>
        <v>(d)</v>
      </c>
      <c r="D47" s="219" t="str">
        <f>"= ("&amp;$D$7&amp;" + "&amp;$E$7&amp;") /  (8.76 x "&amp;TEXT(C63,"0.0%")&amp;")"</f>
        <v>= ((b) + (c)) /  (8.76 x 38.0%)</v>
      </c>
    </row>
    <row r="48" spans="2:16">
      <c r="C48" s="234" t="str">
        <f>I7</f>
        <v>(g)</v>
      </c>
      <c r="D48" s="219" t="str">
        <f>"= "&amp;$F$7&amp;" + "&amp;$H$7</f>
        <v>= (d) + (f)</v>
      </c>
    </row>
    <row r="49" spans="2:24">
      <c r="C49" s="234" t="str">
        <f>K7</f>
        <v>(h)</v>
      </c>
      <c r="D49" s="109" t="str">
        <f>D44</f>
        <v xml:space="preserve">Plant Costs  - 2017 IRP - Table 6.1 &amp; 6.2 </v>
      </c>
    </row>
    <row r="50" spans="2:24">
      <c r="C50" s="234"/>
      <c r="D50" s="219"/>
    </row>
    <row r="51" spans="2:24" ht="13.5" thickBot="1"/>
    <row r="52" spans="2:24" ht="13.5" thickBot="1">
      <c r="C52" s="57" t="str">
        <f>B2&amp;" - "&amp;B3</f>
        <v>2017 IRP ID Wind Resource - 38% Capacity Factor</v>
      </c>
      <c r="D52" s="236"/>
      <c r="E52" s="236"/>
      <c r="F52" s="236"/>
      <c r="G52" s="236"/>
      <c r="H52" s="236"/>
      <c r="I52" s="237"/>
      <c r="J52" s="237"/>
      <c r="K52" s="238"/>
    </row>
    <row r="53" spans="2:24" ht="13.5" thickBot="1">
      <c r="C53" s="239" t="s">
        <v>115</v>
      </c>
      <c r="D53" s="240" t="s">
        <v>116</v>
      </c>
      <c r="E53" s="240"/>
      <c r="F53" s="240"/>
      <c r="G53" s="240"/>
      <c r="H53" s="241"/>
      <c r="I53" s="237"/>
      <c r="J53" s="237"/>
      <c r="K53" s="238"/>
    </row>
    <row r="55" spans="2:24">
      <c r="B55" s="109" t="s">
        <v>103</v>
      </c>
      <c r="C55" s="242">
        <v>1811.0329095752811</v>
      </c>
      <c r="D55" s="206" t="s">
        <v>114</v>
      </c>
      <c r="H55" s="206" t="s">
        <v>9</v>
      </c>
    </row>
    <row r="56" spans="2:24">
      <c r="B56" s="109" t="s">
        <v>103</v>
      </c>
      <c r="C56" s="243">
        <v>37.565582271006477</v>
      </c>
      <c r="D56" s="206" t="s">
        <v>117</v>
      </c>
      <c r="H56" s="206" t="s">
        <v>9</v>
      </c>
    </row>
    <row r="57" spans="2:24">
      <c r="B57" s="109" t="s">
        <v>103</v>
      </c>
      <c r="C57" s="248">
        <v>0.57299999999999995</v>
      </c>
      <c r="D57" s="206" t="s">
        <v>122</v>
      </c>
      <c r="H57" s="206" t="s">
        <v>119</v>
      </c>
    </row>
    <row r="58" spans="2:24">
      <c r="B58" s="109" t="s">
        <v>103</v>
      </c>
      <c r="C58" s="243">
        <v>0</v>
      </c>
      <c r="D58" s="206" t="s">
        <v>118</v>
      </c>
      <c r="H58" s="206" t="s">
        <v>119</v>
      </c>
      <c r="K58" s="208"/>
      <c r="L58" s="244"/>
      <c r="M58" s="67"/>
      <c r="N58" s="245"/>
      <c r="O58" s="67"/>
      <c r="P58" s="245"/>
      <c r="Q58" s="67"/>
      <c r="R58" s="208"/>
      <c r="S58" s="208"/>
      <c r="T58" s="208"/>
      <c r="U58" s="208"/>
      <c r="V58" s="208"/>
      <c r="W58" s="208"/>
      <c r="X58" s="208"/>
    </row>
    <row r="59" spans="2:24">
      <c r="B59" s="109" t="s">
        <v>103</v>
      </c>
      <c r="C59" s="256"/>
      <c r="D59" s="206" t="s">
        <v>120</v>
      </c>
      <c r="H59" s="206" t="s">
        <v>119</v>
      </c>
      <c r="K59" s="246"/>
      <c r="L59" s="246"/>
      <c r="M59" s="247"/>
      <c r="N59" s="248"/>
      <c r="O59" s="245"/>
      <c r="P59" s="249"/>
      <c r="Q59" s="208"/>
      <c r="R59" s="208"/>
      <c r="S59" s="208"/>
      <c r="T59" s="208"/>
      <c r="U59" s="208"/>
      <c r="V59" s="208"/>
      <c r="W59" s="208"/>
      <c r="X59" s="208"/>
    </row>
    <row r="60" spans="2:24">
      <c r="K60" s="246"/>
      <c r="L60" s="246"/>
      <c r="M60" s="246"/>
      <c r="N60" s="208"/>
      <c r="O60" s="245"/>
      <c r="P60" s="249"/>
      <c r="Q60" s="208"/>
      <c r="R60" s="208"/>
      <c r="S60" s="208"/>
      <c r="T60" s="208"/>
      <c r="U60" s="208"/>
      <c r="V60" s="208"/>
      <c r="W60" s="208"/>
      <c r="X60" s="208"/>
    </row>
    <row r="61" spans="2:24">
      <c r="C61" s="250"/>
      <c r="K61" s="246"/>
      <c r="L61" s="246"/>
      <c r="M61" s="246"/>
      <c r="N61" s="208"/>
      <c r="O61" s="246"/>
      <c r="P61" s="249"/>
      <c r="S61" s="208"/>
      <c r="T61" s="208"/>
      <c r="U61" s="208"/>
      <c r="V61" s="208"/>
      <c r="W61" s="208"/>
      <c r="X61" s="208"/>
    </row>
    <row r="62" spans="2:24">
      <c r="C62" s="251">
        <v>7.0674858624469455E-2</v>
      </c>
      <c r="D62" s="206" t="s">
        <v>54</v>
      </c>
      <c r="K62" s="252"/>
      <c r="L62" s="253"/>
      <c r="M62" s="253"/>
      <c r="O62" s="254"/>
    </row>
    <row r="63" spans="2:24">
      <c r="C63" s="255">
        <v>0.38</v>
      </c>
      <c r="D63" s="206" t="s">
        <v>55</v>
      </c>
    </row>
    <row r="64" spans="2:24" ht="13.5" thickBot="1">
      <c r="D64" s="249"/>
    </row>
    <row r="65" spans="3:11" ht="13.5" thickBot="1">
      <c r="C65" s="53" t="str">
        <f>"Company Official Inflation Forecast Dated "&amp;TEXT('Table 4'!$G$5,"mmmm dd, yyyy")</f>
        <v>Company Official Inflation Forecast Dated March 31, 2017</v>
      </c>
      <c r="D65" s="236"/>
      <c r="E65" s="236"/>
      <c r="F65" s="236"/>
      <c r="G65" s="236"/>
      <c r="H65" s="236"/>
      <c r="I65" s="236"/>
      <c r="J65" s="236"/>
      <c r="K65" s="238"/>
    </row>
    <row r="66" spans="3:11">
      <c r="C66" s="134">
        <v>2017</v>
      </c>
      <c r="D66" s="56">
        <v>2.2092462442320437E-2</v>
      </c>
      <c r="E66" s="109"/>
      <c r="F66" s="134">
        <f>C74+1</f>
        <v>2026</v>
      </c>
      <c r="G66" s="56">
        <v>2.2944058791238842E-2</v>
      </c>
      <c r="H66" s="109"/>
      <c r="I66" s="134">
        <f>F74+1</f>
        <v>2035</v>
      </c>
      <c r="J66" s="134"/>
      <c r="K66" s="56">
        <v>2.4174683944208519E-2</v>
      </c>
    </row>
    <row r="67" spans="3:11">
      <c r="C67" s="134">
        <f t="shared" ref="C67:C74" si="30">C66+1</f>
        <v>2018</v>
      </c>
      <c r="D67" s="56">
        <v>2.1684070430924685E-2</v>
      </c>
      <c r="E67" s="109"/>
      <c r="F67" s="134">
        <f t="shared" ref="F67:F74" si="31">F66+1</f>
        <v>2027</v>
      </c>
      <c r="G67" s="56">
        <v>2.3164081218836952E-2</v>
      </c>
      <c r="H67" s="109"/>
      <c r="I67" s="134">
        <f t="shared" ref="I67:I74" si="32">I66+1</f>
        <v>2036</v>
      </c>
      <c r="J67" s="134"/>
      <c r="K67" s="56">
        <v>2.4311492116604327E-2</v>
      </c>
    </row>
    <row r="68" spans="3:11">
      <c r="C68" s="134">
        <f t="shared" si="30"/>
        <v>2019</v>
      </c>
      <c r="D68" s="56">
        <v>2.0023445288848141E-2</v>
      </c>
      <c r="E68" s="109"/>
      <c r="F68" s="134">
        <f t="shared" si="31"/>
        <v>2028</v>
      </c>
      <c r="G68" s="56">
        <v>2.3269517424980624E-2</v>
      </c>
      <c r="H68" s="109"/>
      <c r="I68" s="134">
        <f t="shared" si="32"/>
        <v>2037</v>
      </c>
      <c r="J68" s="134"/>
      <c r="K68" s="56">
        <v>2.4277391473133791E-2</v>
      </c>
    </row>
    <row r="69" spans="3:11">
      <c r="C69" s="134">
        <f t="shared" si="30"/>
        <v>2020</v>
      </c>
      <c r="D69" s="56">
        <v>2.1423649370385656E-2</v>
      </c>
      <c r="E69" s="109"/>
      <c r="F69" s="134">
        <f t="shared" si="31"/>
        <v>2029</v>
      </c>
      <c r="G69" s="56">
        <v>2.3660062349176059E-2</v>
      </c>
      <c r="H69" s="109"/>
      <c r="I69" s="134">
        <f t="shared" si="32"/>
        <v>2038</v>
      </c>
      <c r="J69" s="134"/>
      <c r="K69" s="56">
        <v>2.4418737348747444E-2</v>
      </c>
    </row>
    <row r="70" spans="3:11">
      <c r="C70" s="134">
        <f t="shared" si="30"/>
        <v>2021</v>
      </c>
      <c r="D70" s="56">
        <v>2.2444603435442634E-2</v>
      </c>
      <c r="E70" s="109"/>
      <c r="F70" s="134">
        <f t="shared" si="31"/>
        <v>2030</v>
      </c>
      <c r="G70" s="56">
        <v>2.3797996946838929E-2</v>
      </c>
      <c r="H70" s="109"/>
      <c r="I70" s="134">
        <f t="shared" si="32"/>
        <v>2039</v>
      </c>
      <c r="J70" s="134"/>
      <c r="K70" s="56">
        <v>2.4490791911648602E-2</v>
      </c>
    </row>
    <row r="71" spans="3:11">
      <c r="C71" s="134">
        <f t="shared" si="30"/>
        <v>2022</v>
      </c>
      <c r="D71" s="56">
        <v>2.2559296067847567E-2</v>
      </c>
      <c r="E71" s="109"/>
      <c r="F71" s="134">
        <f t="shared" si="31"/>
        <v>2031</v>
      </c>
      <c r="G71" s="56">
        <v>2.4014000123530499E-2</v>
      </c>
      <c r="H71" s="109"/>
      <c r="I71" s="134">
        <f t="shared" si="32"/>
        <v>2040</v>
      </c>
      <c r="J71" s="134"/>
      <c r="K71" s="56">
        <v>2.442458536688985E-2</v>
      </c>
    </row>
    <row r="72" spans="3:11" s="208" customFormat="1">
      <c r="C72" s="134">
        <f t="shared" si="30"/>
        <v>2023</v>
      </c>
      <c r="D72" s="56">
        <v>2.3031082544693549E-2</v>
      </c>
      <c r="E72" s="111"/>
      <c r="F72" s="134">
        <f t="shared" si="31"/>
        <v>2032</v>
      </c>
      <c r="G72" s="56">
        <v>2.4075090077113837E-2</v>
      </c>
      <c r="H72" s="111"/>
      <c r="I72" s="134">
        <f t="shared" si="32"/>
        <v>2041</v>
      </c>
      <c r="J72" s="134"/>
      <c r="K72" s="56">
        <v>2.4530694634797623E-2</v>
      </c>
    </row>
    <row r="73" spans="3:11" s="208" customFormat="1">
      <c r="C73" s="134">
        <f t="shared" si="30"/>
        <v>2024</v>
      </c>
      <c r="D73" s="56">
        <v>2.3134274986934988E-2</v>
      </c>
      <c r="E73" s="111"/>
      <c r="F73" s="134">
        <f t="shared" si="31"/>
        <v>2033</v>
      </c>
      <c r="G73" s="56">
        <v>2.4191075903759129E-2</v>
      </c>
      <c r="H73" s="111"/>
      <c r="I73" s="134">
        <f t="shared" si="32"/>
        <v>2042</v>
      </c>
      <c r="J73" s="134"/>
      <c r="K73" s="56">
        <v>2.4630996146588036E-2</v>
      </c>
    </row>
    <row r="74" spans="3:11" s="208" customFormat="1">
      <c r="C74" s="134">
        <f t="shared" si="30"/>
        <v>2025</v>
      </c>
      <c r="D74" s="56">
        <v>2.3159080336675242E-2</v>
      </c>
      <c r="E74" s="111"/>
      <c r="F74" s="134">
        <f t="shared" si="31"/>
        <v>2034</v>
      </c>
      <c r="G74" s="56">
        <v>2.4219456505286896E-2</v>
      </c>
      <c r="H74" s="111"/>
      <c r="I74" s="134">
        <f t="shared" si="32"/>
        <v>2043</v>
      </c>
      <c r="J74" s="134"/>
      <c r="K74" s="56">
        <v>2.4704209858992465E-2</v>
      </c>
    </row>
    <row r="75" spans="3:11" s="208" customFormat="1"/>
    <row r="76" spans="3:11" s="208" customFormat="1"/>
    <row r="93" spans="3:4">
      <c r="C93" s="245"/>
      <c r="D93" s="249"/>
    </row>
    <row r="94" spans="3:4">
      <c r="C94" s="245"/>
      <c r="D94" s="249"/>
    </row>
    <row r="95" spans="3:4">
      <c r="C95" s="245"/>
      <c r="D95" s="249"/>
    </row>
    <row r="96" spans="3:4">
      <c r="C96" s="245"/>
      <c r="D96" s="249"/>
    </row>
    <row r="97" spans="3:4">
      <c r="C97" s="245"/>
      <c r="D97" s="249"/>
    </row>
    <row r="98" spans="3:4">
      <c r="C98" s="245"/>
      <c r="D98" s="249"/>
    </row>
    <row r="99" spans="3:4">
      <c r="C99" s="245"/>
      <c r="D99" s="249"/>
    </row>
    <row r="100" spans="3:4">
      <c r="C100" s="245"/>
      <c r="D100" s="249"/>
    </row>
    <row r="101" spans="3:4">
      <c r="C101" s="245"/>
      <c r="D101" s="249"/>
    </row>
    <row r="102" spans="3:4">
      <c r="C102" s="245"/>
      <c r="D102" s="249"/>
    </row>
  </sheetData>
  <printOptions horizontalCentered="1"/>
  <pageMargins left="0.8" right="0.3" top="0.4" bottom="0.4" header="0.5" footer="0.2"/>
  <pageSetup scale="56" orientation="landscape" r:id="rId1"/>
  <headerFooter alignWithMargins="0"/>
  <rowBreaks count="1" manualBreakCount="1">
    <brk id="51" max="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41"/>
  <sheetViews>
    <sheetView zoomScaleNormal="100" zoomScaleSheetLayoutView="85" workbookViewId="0">
      <pane xSplit="2" ySplit="6" topLeftCell="C7" activePane="bottomRight" state="frozen"/>
      <selection activeCell="E15" sqref="E15"/>
      <selection pane="topRight" activeCell="E15" sqref="E15"/>
      <selection pane="bottomLeft" activeCell="E15" sqref="E15"/>
      <selection pane="bottomRight" activeCell="A12" sqref="A12:XFD32"/>
    </sheetView>
  </sheetViews>
  <sheetFormatPr defaultRowHeight="12.75"/>
  <cols>
    <col min="1" max="1" width="2.83203125" style="4" customWidth="1"/>
    <col min="2" max="2" width="7" style="4" customWidth="1"/>
    <col min="3" max="12" width="10.1640625" style="4" customWidth="1"/>
    <col min="13" max="13" width="10.1640625" style="6" customWidth="1"/>
    <col min="14" max="15" width="10.1640625" style="4" customWidth="1"/>
    <col min="16" max="16" width="1.6640625" style="4" customWidth="1"/>
    <col min="17" max="16384" width="9.33203125" style="4"/>
  </cols>
  <sheetData>
    <row r="1" spans="2:16" s="286" customFormat="1" ht="15.75" hidden="1">
      <c r="B1" s="1" t="s">
        <v>52</v>
      </c>
      <c r="C1" s="1"/>
      <c r="D1" s="1"/>
      <c r="E1" s="1"/>
      <c r="F1" s="1"/>
      <c r="G1" s="283"/>
      <c r="H1" s="1"/>
      <c r="I1" s="1"/>
      <c r="J1" s="1"/>
      <c r="K1" s="1"/>
      <c r="L1" s="284"/>
      <c r="M1" s="285"/>
      <c r="N1" s="285"/>
      <c r="O1" s="285"/>
      <c r="P1" s="285"/>
    </row>
    <row r="2" spans="2:16" s="286" customFormat="1" ht="5.25" customHeight="1">
      <c r="B2" s="1"/>
      <c r="C2" s="1"/>
      <c r="D2" s="1"/>
      <c r="E2" s="1"/>
      <c r="F2" s="1"/>
      <c r="G2" s="283"/>
      <c r="H2" s="1"/>
      <c r="I2" s="1"/>
      <c r="J2" s="1"/>
      <c r="K2" s="1"/>
      <c r="L2" s="284"/>
      <c r="M2" s="285"/>
      <c r="N2" s="285"/>
      <c r="O2" s="285"/>
      <c r="P2" s="285"/>
    </row>
    <row r="3" spans="2:16" s="286" customFormat="1" ht="15.75">
      <c r="B3" s="1" t="s">
        <v>174</v>
      </c>
      <c r="C3" s="1"/>
      <c r="D3" s="1"/>
      <c r="E3" s="1"/>
      <c r="F3" s="1"/>
      <c r="G3" s="283"/>
      <c r="H3" s="1"/>
      <c r="I3" s="1"/>
      <c r="J3" s="1"/>
      <c r="K3" s="1"/>
      <c r="L3" s="284"/>
      <c r="M3" s="285"/>
      <c r="N3" s="285"/>
      <c r="O3" s="285"/>
      <c r="P3" s="285"/>
    </row>
    <row r="4" spans="2:16" s="288" customFormat="1" ht="15">
      <c r="B4" s="5" t="s">
        <v>157</v>
      </c>
      <c r="C4" s="5"/>
      <c r="D4" s="5"/>
      <c r="E4" s="5"/>
      <c r="F4" s="5"/>
      <c r="G4" s="5"/>
      <c r="H4" s="5"/>
      <c r="I4" s="5"/>
      <c r="J4" s="5"/>
      <c r="K4" s="5"/>
      <c r="L4" s="5"/>
      <c r="M4" s="287"/>
      <c r="N4" s="287"/>
      <c r="O4" s="287"/>
      <c r="P4" s="287"/>
    </row>
    <row r="5" spans="2:16" s="288" customFormat="1" ht="15">
      <c r="B5" s="5">
        <f>'Table 1'!A5</f>
        <v>0</v>
      </c>
      <c r="C5" s="5"/>
      <c r="D5" s="5"/>
      <c r="E5" s="5"/>
      <c r="F5" s="5"/>
      <c r="G5" s="5"/>
      <c r="H5" s="5"/>
      <c r="I5" s="5"/>
      <c r="J5" s="5"/>
      <c r="K5" s="5"/>
      <c r="L5" s="5"/>
      <c r="M5" s="5"/>
      <c r="N5" s="5"/>
      <c r="O5" s="5"/>
      <c r="P5" s="5"/>
    </row>
    <row r="6" spans="2:16" s="288" customFormat="1" ht="15" hidden="1">
      <c r="B6" s="5"/>
      <c r="C6" s="5"/>
      <c r="D6" s="5"/>
      <c r="E6" s="5"/>
      <c r="F6" s="5"/>
      <c r="G6" s="5"/>
      <c r="H6" s="5"/>
      <c r="I6" s="5"/>
      <c r="J6" s="5"/>
      <c r="K6" s="5"/>
      <c r="L6" s="5"/>
      <c r="M6" s="287"/>
      <c r="N6" s="287"/>
      <c r="O6" s="287"/>
      <c r="P6" s="287"/>
    </row>
    <row r="7" spans="2:16">
      <c r="D7" s="289"/>
      <c r="E7" s="289"/>
      <c r="F7" s="289"/>
      <c r="G7" s="290"/>
      <c r="H7" s="290"/>
      <c r="I7" s="290"/>
      <c r="J7" s="290"/>
      <c r="K7" s="290"/>
      <c r="L7" s="290"/>
      <c r="M7" s="291"/>
    </row>
    <row r="8" spans="2:16">
      <c r="B8" s="292" t="s">
        <v>0</v>
      </c>
      <c r="C8" s="292"/>
      <c r="D8" s="293" t="s">
        <v>158</v>
      </c>
      <c r="E8" s="294"/>
      <c r="F8" s="294"/>
      <c r="G8" s="293"/>
      <c r="H8" s="293"/>
      <c r="I8" s="295" t="s">
        <v>159</v>
      </c>
      <c r="J8" s="296"/>
      <c r="K8" s="296"/>
      <c r="L8" s="297"/>
      <c r="M8" s="298" t="s">
        <v>158</v>
      </c>
      <c r="N8" s="299"/>
      <c r="O8" s="300"/>
    </row>
    <row r="9" spans="2:16">
      <c r="B9" s="301"/>
      <c r="C9" s="301" t="s">
        <v>160</v>
      </c>
      <c r="D9" s="302" t="s">
        <v>161</v>
      </c>
      <c r="E9" s="303" t="s">
        <v>162</v>
      </c>
      <c r="F9" s="303" t="s">
        <v>163</v>
      </c>
      <c r="G9" s="303" t="s">
        <v>164</v>
      </c>
      <c r="H9" s="304" t="s">
        <v>165</v>
      </c>
      <c r="I9" s="280" t="s">
        <v>166</v>
      </c>
      <c r="J9" s="280" t="s">
        <v>167</v>
      </c>
      <c r="K9" s="280" t="s">
        <v>168</v>
      </c>
      <c r="L9" s="280" t="s">
        <v>169</v>
      </c>
      <c r="M9" s="302" t="s">
        <v>170</v>
      </c>
      <c r="N9" s="303" t="s">
        <v>171</v>
      </c>
      <c r="O9" s="304" t="s">
        <v>172</v>
      </c>
    </row>
    <row r="10" spans="2:16" ht="12.75" customHeight="1">
      <c r="B10" s="7"/>
      <c r="C10" s="7"/>
      <c r="D10" s="305"/>
      <c r="E10" s="305"/>
      <c r="F10" s="305"/>
      <c r="G10" s="305"/>
      <c r="H10" s="305"/>
      <c r="I10" s="305"/>
      <c r="J10" s="305"/>
      <c r="K10" s="305"/>
      <c r="L10" s="305"/>
      <c r="M10" s="305"/>
      <c r="N10" s="305"/>
      <c r="O10" s="6"/>
    </row>
    <row r="11" spans="2:16" ht="12.75" customHeight="1">
      <c r="B11" s="306" t="s">
        <v>173</v>
      </c>
      <c r="C11" s="306"/>
      <c r="E11" s="289"/>
      <c r="F11" s="289"/>
      <c r="G11" s="289"/>
      <c r="H11" s="289"/>
      <c r="I11" s="289"/>
      <c r="J11" s="289"/>
      <c r="K11" s="289"/>
      <c r="L11" s="289"/>
      <c r="M11" s="289"/>
      <c r="N11" s="289"/>
      <c r="O11" s="6"/>
    </row>
    <row r="12" spans="2:16" ht="12.75" customHeight="1">
      <c r="B12" s="312">
        <v>2017</v>
      </c>
      <c r="C12" s="313"/>
      <c r="D12" s="9"/>
      <c r="E12" s="9"/>
      <c r="F12" s="9"/>
      <c r="G12" s="9"/>
      <c r="H12" s="14"/>
      <c r="I12" s="314">
        <f t="array" ref="I12:O12">TRANSPOSE('Table 5'!G13:G19)</f>
        <v>14.791483667927281</v>
      </c>
      <c r="J12" s="315">
        <v>17.137581896034447</v>
      </c>
      <c r="K12" s="315">
        <v>17.663270499247815</v>
      </c>
      <c r="L12" s="316">
        <v>16.76691708018755</v>
      </c>
      <c r="M12" s="314">
        <v>17.068108163436857</v>
      </c>
      <c r="N12" s="315">
        <v>17.299996053747932</v>
      </c>
      <c r="O12" s="316">
        <v>18.941735583544975</v>
      </c>
    </row>
    <row r="13" spans="2:16" ht="12.75" customHeight="1">
      <c r="B13" s="15">
        <f>YEAR('Table 5'!B20)</f>
        <v>2018</v>
      </c>
      <c r="C13" s="317">
        <f>'[14]Avoided Costs'!C7</f>
        <v>18.307359120356139</v>
      </c>
      <c r="D13" s="318">
        <f>'[14]Avoided Costs'!D7</f>
        <v>20.875336507658222</v>
      </c>
      <c r="E13" s="318">
        <f>'[14]Avoided Costs'!E7</f>
        <v>23.671288016734877</v>
      </c>
      <c r="F13" s="318">
        <f>'[14]Avoided Costs'!F7</f>
        <v>21.392186982191063</v>
      </c>
      <c r="G13" s="318">
        <f>'[14]Avoided Costs'!G7</f>
        <v>17.245607603231569</v>
      </c>
      <c r="H13" s="319">
        <f>'[14]Avoided Costs'!H7</f>
        <v>15.496863047139543</v>
      </c>
      <c r="I13" s="320">
        <f>'[14]Avoided Costs'!I7</f>
        <v>15.118263965327161</v>
      </c>
      <c r="J13" s="318">
        <f>'[14]Avoided Costs'!J7</f>
        <v>17.51619328042478</v>
      </c>
      <c r="K13" s="318">
        <f>'[14]Avoided Costs'!K7</f>
        <v>18.053495639360996</v>
      </c>
      <c r="L13" s="319">
        <f>'[14]Avoided Costs'!L7</f>
        <v>17.137339566055093</v>
      </c>
      <c r="M13" s="320">
        <f>'[14]Avoided Costs'!M7</f>
        <v>17.44518470199905</v>
      </c>
      <c r="N13" s="318">
        <f>'[14]Avoided Costs'!N7</f>
        <v>17.682195566817654</v>
      </c>
      <c r="O13" s="319">
        <f>'[14]Avoided Costs'!O7</f>
        <v>19.360205165516806</v>
      </c>
    </row>
    <row r="14" spans="2:16" ht="12.75" customHeight="1">
      <c r="B14" s="15">
        <f>B13+1</f>
        <v>2019</v>
      </c>
      <c r="C14" s="317">
        <f>'[14]Avoided Costs'!C8</f>
        <v>17.609476282691944</v>
      </c>
      <c r="D14" s="318">
        <f>'[14]Avoided Costs'!D8</f>
        <v>19.961607946943207</v>
      </c>
      <c r="E14" s="318">
        <f>'[14]Avoided Costs'!E8</f>
        <v>17.977871868348696</v>
      </c>
      <c r="F14" s="318">
        <f>'[14]Avoided Costs'!F8</f>
        <v>17.822453661790981</v>
      </c>
      <c r="G14" s="318">
        <f>'[14]Avoided Costs'!G8</f>
        <v>14.953163363047752</v>
      </c>
      <c r="H14" s="319">
        <f>'[14]Avoided Costs'!H8</f>
        <v>12.841338045867033</v>
      </c>
      <c r="I14" s="320">
        <f>'[14]Avoided Costs'!I8</f>
        <v>15.556344508161798</v>
      </c>
      <c r="J14" s="318">
        <f>'[14]Avoided Costs'!J8</f>
        <v>19.546943696490327</v>
      </c>
      <c r="K14" s="318">
        <f>'[14]Avoided Costs'!K8</f>
        <v>18.418399463798668</v>
      </c>
      <c r="L14" s="319">
        <f>'[14]Avoided Costs'!L8</f>
        <v>17.922061606271566</v>
      </c>
      <c r="M14" s="320">
        <f>'[14]Avoided Costs'!M8</f>
        <v>18.55332017618813</v>
      </c>
      <c r="N14" s="318">
        <f>'[14]Avoided Costs'!N8</f>
        <v>16.976765393684939</v>
      </c>
      <c r="O14" s="319">
        <f>'[14]Avoided Costs'!O8</f>
        <v>18.907484291502236</v>
      </c>
    </row>
    <row r="15" spans="2:16" ht="12.75" customHeight="1">
      <c r="B15" s="15">
        <f t="shared" ref="B15:B32" si="0">B14+1</f>
        <v>2020</v>
      </c>
      <c r="C15" s="317">
        <f>'[14]Avoided Costs'!C9</f>
        <v>16.895714158969433</v>
      </c>
      <c r="D15" s="318">
        <f>'[14]Avoided Costs'!D9</f>
        <v>14.356817235338665</v>
      </c>
      <c r="E15" s="318">
        <f>'[14]Avoided Costs'!E9</f>
        <v>17.019012064368251</v>
      </c>
      <c r="F15" s="318">
        <f>'[14]Avoided Costs'!F9</f>
        <v>16.669761849898634</v>
      </c>
      <c r="G15" s="318">
        <f>'[14]Avoided Costs'!G9</f>
        <v>15.227309222112186</v>
      </c>
      <c r="H15" s="319">
        <f>'[14]Avoided Costs'!H9</f>
        <v>14.097016516703265</v>
      </c>
      <c r="I15" s="320">
        <f>'[14]Avoided Costs'!I9</f>
        <v>13.940791328053276</v>
      </c>
      <c r="J15" s="318">
        <f>'[14]Avoided Costs'!J9</f>
        <v>20.350896056646754</v>
      </c>
      <c r="K15" s="318">
        <f>'[14]Avoided Costs'!K9</f>
        <v>18.534609627449115</v>
      </c>
      <c r="L15" s="319">
        <f>'[14]Avoided Costs'!L9</f>
        <v>17.109171838333605</v>
      </c>
      <c r="M15" s="320">
        <f>'[14]Avoided Costs'!M9</f>
        <v>17.461910101673826</v>
      </c>
      <c r="N15" s="318">
        <f>'[14]Avoided Costs'!N9</f>
        <v>15.970110062739771</v>
      </c>
      <c r="O15" s="319">
        <f>'[14]Avoided Costs'!O9</f>
        <v>19.78456082229356</v>
      </c>
    </row>
    <row r="16" spans="2:16" ht="12.75" customHeight="1">
      <c r="B16" s="15">
        <f t="shared" si="0"/>
        <v>2021</v>
      </c>
      <c r="C16" s="317">
        <f>'[14]Avoided Costs'!C10</f>
        <v>-0.82398149205100146</v>
      </c>
      <c r="D16" s="318">
        <f>'[14]Avoided Costs'!D10</f>
        <v>-2.0269242699509524</v>
      </c>
      <c r="E16" s="318">
        <f>'[14]Avoided Costs'!E10</f>
        <v>-1.4603219991592888</v>
      </c>
      <c r="F16" s="318">
        <f>'[14]Avoided Costs'!F10</f>
        <v>-24.859059375561731</v>
      </c>
      <c r="G16" s="318">
        <f>'[14]Avoided Costs'!G10</f>
        <v>-8.6740148759891902</v>
      </c>
      <c r="H16" s="319">
        <f>'[14]Avoided Costs'!H10</f>
        <v>-4.8681394602582921</v>
      </c>
      <c r="I16" s="320">
        <f>'[14]Avoided Costs'!I10</f>
        <v>5.8840648616775078E-2</v>
      </c>
      <c r="J16" s="318">
        <f>'[14]Avoided Costs'!J10</f>
        <v>6.5034272126094246</v>
      </c>
      <c r="K16" s="318">
        <f>'[14]Avoided Costs'!K10</f>
        <v>6.954335819410332</v>
      </c>
      <c r="L16" s="319">
        <f>'[14]Avoided Costs'!L10</f>
        <v>4.6745379159182354</v>
      </c>
      <c r="M16" s="320">
        <f>'[14]Avoided Costs'!M10</f>
        <v>2.012462662717295</v>
      </c>
      <c r="N16" s="318">
        <f>'[14]Avoided Costs'!N10</f>
        <v>-2.2173756752813869</v>
      </c>
      <c r="O16" s="319">
        <f>'[14]Avoided Costs'!O10</f>
        <v>5.5292013579455466</v>
      </c>
    </row>
    <row r="17" spans="2:15" ht="12.75" customHeight="1">
      <c r="B17" s="15">
        <f t="shared" si="0"/>
        <v>2022</v>
      </c>
      <c r="C17" s="317">
        <f>'[14]Avoided Costs'!C11</f>
        <v>0.82937190498511493</v>
      </c>
      <c r="D17" s="318">
        <f>'[14]Avoided Costs'!D11</f>
        <v>-1.6919251413976704</v>
      </c>
      <c r="E17" s="318">
        <f>'[14]Avoided Costs'!E11</f>
        <v>-1.6153339774844455</v>
      </c>
      <c r="F17" s="318">
        <f>'[14]Avoided Costs'!F11</f>
        <v>-5.6916585854034594</v>
      </c>
      <c r="G17" s="318">
        <f>'[14]Avoided Costs'!G11</f>
        <v>-9.2405940812359333</v>
      </c>
      <c r="H17" s="319">
        <f>'[14]Avoided Costs'!H11</f>
        <v>-4.9561338558798234</v>
      </c>
      <c r="I17" s="320">
        <f>'[14]Avoided Costs'!I11</f>
        <v>0.17607384900054196</v>
      </c>
      <c r="J17" s="318">
        <f>'[14]Avoided Costs'!J11</f>
        <v>6.598057130921795</v>
      </c>
      <c r="K17" s="318">
        <f>'[14]Avoided Costs'!K11</f>
        <v>7.1498873679880477</v>
      </c>
      <c r="L17" s="319">
        <f>'[14]Avoided Costs'!L11</f>
        <v>5.0598786396629194</v>
      </c>
      <c r="M17" s="320">
        <f>'[14]Avoided Costs'!M11</f>
        <v>2.0284096772120326</v>
      </c>
      <c r="N17" s="318">
        <f>'[14]Avoided Costs'!N11</f>
        <v>-2.3798059767040565</v>
      </c>
      <c r="O17" s="319">
        <f>'[14]Avoided Costs'!O11</f>
        <v>6.9800576301915767</v>
      </c>
    </row>
    <row r="18" spans="2:15" ht="12.75" customHeight="1">
      <c r="B18" s="15">
        <f t="shared" si="0"/>
        <v>2023</v>
      </c>
      <c r="C18" s="317">
        <f>'[14]Avoided Costs'!C12</f>
        <v>0.1765114762036149</v>
      </c>
      <c r="D18" s="318">
        <f>'[14]Avoided Costs'!D12</f>
        <v>-1.7626267792330983</v>
      </c>
      <c r="E18" s="318">
        <f>'[14]Avoided Costs'!E12</f>
        <v>-6.3266749753630807</v>
      </c>
      <c r="F18" s="318">
        <f>'[14]Avoided Costs'!F12</f>
        <v>-6.2177481814301441</v>
      </c>
      <c r="G18" s="318">
        <f>'[14]Avoided Costs'!G12</f>
        <v>-9.8722726670399883</v>
      </c>
      <c r="H18" s="319">
        <f>'[14]Avoided Costs'!H12</f>
        <v>-5.1691459030273732</v>
      </c>
      <c r="I18" s="320">
        <f>'[14]Avoided Costs'!I12</f>
        <v>0.42698259643777831</v>
      </c>
      <c r="J18" s="318">
        <f>'[14]Avoided Costs'!J12</f>
        <v>6.9271899472172818</v>
      </c>
      <c r="K18" s="318">
        <f>'[14]Avoided Costs'!K12</f>
        <v>6.8250974717014241</v>
      </c>
      <c r="L18" s="319">
        <f>'[14]Avoided Costs'!L12</f>
        <v>4.3746546969463012</v>
      </c>
      <c r="M18" s="320">
        <f>'[14]Avoided Costs'!M12</f>
        <v>2.247654670675272</v>
      </c>
      <c r="N18" s="318">
        <f>'[14]Avoided Costs'!N12</f>
        <v>-3.3991147892696536</v>
      </c>
      <c r="O18" s="319">
        <f>'[14]Avoided Costs'!O12</f>
        <v>5.5495806924380053</v>
      </c>
    </row>
    <row r="19" spans="2:15" ht="12.75" customHeight="1">
      <c r="B19" s="15">
        <f t="shared" si="0"/>
        <v>2024</v>
      </c>
      <c r="C19" s="317">
        <f>'[14]Avoided Costs'!C13</f>
        <v>-1.7511595559144708</v>
      </c>
      <c r="D19" s="318">
        <f>'[14]Avoided Costs'!D13</f>
        <v>-2.040977598389234</v>
      </c>
      <c r="E19" s="318">
        <f>'[14]Avoided Costs'!E13</f>
        <v>-3.929479091950022</v>
      </c>
      <c r="F19" s="318">
        <f>'[14]Avoided Costs'!F13</f>
        <v>-5.1148703586652919</v>
      </c>
      <c r="G19" s="318">
        <f>'[14]Avoided Costs'!G13</f>
        <v>-10.90479862711306</v>
      </c>
      <c r="H19" s="319">
        <f>'[14]Avoided Costs'!H13</f>
        <v>-4.3154306092972474</v>
      </c>
      <c r="I19" s="320">
        <f>'[14]Avoided Costs'!I13</f>
        <v>0.99553694681039961</v>
      </c>
      <c r="J19" s="318">
        <f>'[14]Avoided Costs'!J13</f>
        <v>8.5981672696480604</v>
      </c>
      <c r="K19" s="318">
        <f>'[14]Avoided Costs'!K13</f>
        <v>-24.807252622982976</v>
      </c>
      <c r="L19" s="319">
        <f>'[14]Avoided Costs'!L13</f>
        <v>10.462763268891345</v>
      </c>
      <c r="M19" s="320">
        <f>'[14]Avoided Costs'!M13</f>
        <v>3.8002863895849148</v>
      </c>
      <c r="N19" s="318">
        <f>'[14]Avoided Costs'!N13</f>
        <v>-2.5565722615922382</v>
      </c>
      <c r="O19" s="319">
        <f>'[14]Avoided Costs'!O13</f>
        <v>5.3654760357653366</v>
      </c>
    </row>
    <row r="20" spans="2:15" ht="12.75" customHeight="1">
      <c r="B20" s="15">
        <f t="shared" si="0"/>
        <v>2025</v>
      </c>
      <c r="C20" s="317">
        <f>'[14]Avoided Costs'!C14</f>
        <v>3.8799447850989801</v>
      </c>
      <c r="D20" s="318">
        <f>'[14]Avoided Costs'!D14</f>
        <v>0.10151163121296353</v>
      </c>
      <c r="E20" s="318">
        <f>'[14]Avoided Costs'!E14</f>
        <v>-2.5464543281226053</v>
      </c>
      <c r="F20" s="318">
        <f>'[14]Avoided Costs'!F14</f>
        <v>-5.3923096135521789</v>
      </c>
      <c r="G20" s="318">
        <f>'[14]Avoided Costs'!G14</f>
        <v>-10.421599476021848</v>
      </c>
      <c r="H20" s="319">
        <f>'[14]Avoided Costs'!H14</f>
        <v>-5.4011377168672334</v>
      </c>
      <c r="I20" s="320">
        <f>'[14]Avoided Costs'!I14</f>
        <v>1.8131975063906525</v>
      </c>
      <c r="J20" s="318">
        <f>'[14]Avoided Costs'!J14</f>
        <v>10.278450519225975</v>
      </c>
      <c r="K20" s="318">
        <f>'[14]Avoided Costs'!K14</f>
        <v>8.5141209878902604</v>
      </c>
      <c r="L20" s="319">
        <f>'[14]Avoided Costs'!L14</f>
        <v>27.991399942738497</v>
      </c>
      <c r="M20" s="320">
        <f>'[14]Avoided Costs'!M14</f>
        <v>3.162654290101063</v>
      </c>
      <c r="N20" s="318">
        <f>'[14]Avoided Costs'!N14</f>
        <v>-1.5957150528326851</v>
      </c>
      <c r="O20" s="319">
        <f>'[14]Avoided Costs'!O14</f>
        <v>7.367787937750732</v>
      </c>
    </row>
    <row r="21" spans="2:15" ht="12.75" customHeight="1">
      <c r="B21" s="15">
        <f t="shared" si="0"/>
        <v>2026</v>
      </c>
      <c r="C21" s="317">
        <f>'[14]Avoided Costs'!C15</f>
        <v>0.78067836153752024</v>
      </c>
      <c r="D21" s="318">
        <f>'[14]Avoided Costs'!D15</f>
        <v>-1.5272077465746394</v>
      </c>
      <c r="E21" s="318">
        <f>'[14]Avoided Costs'!E15</f>
        <v>-4.8370670000890872</v>
      </c>
      <c r="F21" s="318">
        <f>'[14]Avoided Costs'!F15</f>
        <v>-7.762123430559968</v>
      </c>
      <c r="G21" s="318">
        <f>'[14]Avoided Costs'!G15</f>
        <v>-12.114085132312043</v>
      </c>
      <c r="H21" s="319">
        <f>'[14]Avoided Costs'!H15</f>
        <v>-4.6252626762097409</v>
      </c>
      <c r="I21" s="320">
        <f>'[14]Avoided Costs'!I15</f>
        <v>-0.3982505480351437</v>
      </c>
      <c r="J21" s="318">
        <f>'[14]Avoided Costs'!J15</f>
        <v>9.8270796029748286</v>
      </c>
      <c r="K21" s="318">
        <f>'[14]Avoided Costs'!K15</f>
        <v>8.6002025104794448</v>
      </c>
      <c r="L21" s="319">
        <f>'[14]Avoided Costs'!L15</f>
        <v>6.6560270716022751</v>
      </c>
      <c r="M21" s="320">
        <f>'[14]Avoided Costs'!M15</f>
        <v>3.4384939565967172</v>
      </c>
      <c r="N21" s="318">
        <f>'[14]Avoided Costs'!N15</f>
        <v>-2.9813982495101032</v>
      </c>
      <c r="O21" s="319">
        <f>'[14]Avoided Costs'!O15</f>
        <v>5.2373551107551899</v>
      </c>
    </row>
    <row r="22" spans="2:15" ht="12.75" customHeight="1">
      <c r="B22" s="15">
        <f t="shared" si="0"/>
        <v>2027</v>
      </c>
      <c r="C22" s="317">
        <f>'[14]Avoided Costs'!C16</f>
        <v>-7.373912356940801E-2</v>
      </c>
      <c r="D22" s="318">
        <f>'[14]Avoided Costs'!D16</f>
        <v>-4.987845737098108</v>
      </c>
      <c r="E22" s="318">
        <f>'[14]Avoided Costs'!E16</f>
        <v>-7.1843629005418004</v>
      </c>
      <c r="F22" s="318">
        <f>'[14]Avoided Costs'!F16</f>
        <v>-11.066681302400887</v>
      </c>
      <c r="G22" s="318">
        <f>'[14]Avoided Costs'!G16</f>
        <v>-13.268639321742002</v>
      </c>
      <c r="H22" s="319">
        <f>'[14]Avoided Costs'!H16</f>
        <v>-5.939177333336878</v>
      </c>
      <c r="I22" s="320">
        <f>'[14]Avoided Costs'!I16</f>
        <v>0.65454159777544674</v>
      </c>
      <c r="J22" s="318">
        <f>'[14]Avoided Costs'!J16</f>
        <v>10.089762825265822</v>
      </c>
      <c r="K22" s="318">
        <f>'[14]Avoided Costs'!K16</f>
        <v>10.036601338031977</v>
      </c>
      <c r="L22" s="319">
        <f>'[14]Avoided Costs'!L16</f>
        <v>7.6972606650610214</v>
      </c>
      <c r="M22" s="320">
        <f>'[14]Avoided Costs'!M16</f>
        <v>3.0800050325991055</v>
      </c>
      <c r="N22" s="318">
        <f>'[14]Avoided Costs'!N16</f>
        <v>-4.1038019403876129</v>
      </c>
      <c r="O22" s="319">
        <f>'[14]Avoided Costs'!O16</f>
        <v>2.6047622455041064</v>
      </c>
    </row>
    <row r="23" spans="2:15" ht="12.75" customHeight="1">
      <c r="B23" s="15">
        <f t="shared" si="0"/>
        <v>2028</v>
      </c>
      <c r="C23" s="317">
        <f>'[14]Avoided Costs'!C17</f>
        <v>-11.045267606359456</v>
      </c>
      <c r="D23" s="318">
        <f>'[14]Avoided Costs'!D17</f>
        <v>-38.039909428460028</v>
      </c>
      <c r="E23" s="318">
        <f>'[14]Avoided Costs'!E17</f>
        <v>-32.567692733743421</v>
      </c>
      <c r="F23" s="318">
        <f>'[14]Avoided Costs'!F17</f>
        <v>-22.439561949900238</v>
      </c>
      <c r="G23" s="318">
        <f>'[14]Avoided Costs'!G17</f>
        <v>-20.4855355762671</v>
      </c>
      <c r="H23" s="319">
        <f>'[14]Avoided Costs'!H17</f>
        <v>-10.031188025435478</v>
      </c>
      <c r="I23" s="320">
        <f>'[14]Avoided Costs'!I17</f>
        <v>-1.5541967226365578</v>
      </c>
      <c r="J23" s="318">
        <f>'[14]Avoided Costs'!J17</f>
        <v>9.1585921322654897</v>
      </c>
      <c r="K23" s="318">
        <f>'[14]Avoided Costs'!K17</f>
        <v>9.2075963902078879</v>
      </c>
      <c r="L23" s="319">
        <f>'[14]Avoided Costs'!L17</f>
        <v>6.7225519340885294</v>
      </c>
      <c r="M23" s="320">
        <f>'[14]Avoided Costs'!M17</f>
        <v>-4.9282014322332195</v>
      </c>
      <c r="N23" s="318">
        <f>'[14]Avoided Costs'!N17</f>
        <v>-23.278401668994732</v>
      </c>
      <c r="O23" s="319">
        <f>'[14]Avoided Costs'!O17</f>
        <v>-21.316748214981278</v>
      </c>
    </row>
    <row r="24" spans="2:15" ht="12.75" customHeight="1">
      <c r="B24" s="15">
        <f t="shared" si="0"/>
        <v>2029</v>
      </c>
      <c r="C24" s="317">
        <f>'[14]Avoided Costs'!C18</f>
        <v>-13.81457716629888</v>
      </c>
      <c r="D24" s="318">
        <f>'[14]Avoided Costs'!D18</f>
        <v>-44.864000891123226</v>
      </c>
      <c r="E24" s="318">
        <f>'[14]Avoided Costs'!E18</f>
        <v>-40.852622857101323</v>
      </c>
      <c r="F24" s="318">
        <f>'[14]Avoided Costs'!F18</f>
        <v>-24.734854018188837</v>
      </c>
      <c r="G24" s="318">
        <f>'[14]Avoided Costs'!G18</f>
        <v>-23.695565463284318</v>
      </c>
      <c r="H24" s="319">
        <f>'[14]Avoided Costs'!H18</f>
        <v>-10.445597957548573</v>
      </c>
      <c r="I24" s="320">
        <f>'[14]Avoided Costs'!I18</f>
        <v>-2.9404202714461292</v>
      </c>
      <c r="J24" s="318">
        <f>'[14]Avoided Costs'!J18</f>
        <v>8.233971750813744</v>
      </c>
      <c r="K24" s="318">
        <f>'[14]Avoided Costs'!K18</f>
        <v>10.844742441187833</v>
      </c>
      <c r="L24" s="319">
        <f>'[14]Avoided Costs'!L18</f>
        <v>7.2034471577449422</v>
      </c>
      <c r="M24" s="320">
        <f>'[14]Avoided Costs'!M18</f>
        <v>-5.7705259043409436</v>
      </c>
      <c r="N24" s="318">
        <f>'[14]Avoided Costs'!N18</f>
        <v>-28.420097798580567</v>
      </c>
      <c r="O24" s="319">
        <f>'[14]Avoided Costs'!O18</f>
        <v>-30.300672538796153</v>
      </c>
    </row>
    <row r="25" spans="2:15" ht="12.75" customHeight="1">
      <c r="B25" s="15">
        <f t="shared" si="0"/>
        <v>2030</v>
      </c>
      <c r="C25" s="317">
        <f>'[14]Avoided Costs'!C19</f>
        <v>-15.733447215129086</v>
      </c>
      <c r="D25" s="318">
        <f>'[14]Avoided Costs'!D19</f>
        <v>-52.522856220647384</v>
      </c>
      <c r="E25" s="318">
        <f>'[14]Avoided Costs'!E19</f>
        <v>-46.309857994841622</v>
      </c>
      <c r="F25" s="318">
        <f>'[14]Avoided Costs'!F19</f>
        <v>-27.725073361261281</v>
      </c>
      <c r="G25" s="318">
        <f>'[14]Avoided Costs'!G19</f>
        <v>-23.852480361894997</v>
      </c>
      <c r="H25" s="319">
        <f>'[14]Avoided Costs'!H19</f>
        <v>-11.181915991882835</v>
      </c>
      <c r="I25" s="320">
        <f>'[14]Avoided Costs'!I19</f>
        <v>-2.8864736185047142</v>
      </c>
      <c r="J25" s="318">
        <f>'[14]Avoided Costs'!J19</f>
        <v>9.835320234026506</v>
      </c>
      <c r="K25" s="318">
        <f>'[14]Avoided Costs'!K19</f>
        <v>12.691525871440879</v>
      </c>
      <c r="L25" s="319">
        <f>'[14]Avoided Costs'!L19</f>
        <v>7.8732386188101318</v>
      </c>
      <c r="M25" s="320">
        <f>'[14]Avoided Costs'!M19</f>
        <v>-8.1885317100061563</v>
      </c>
      <c r="N25" s="318">
        <f>'[14]Avoided Costs'!N19</f>
        <v>-32.993475239964845</v>
      </c>
      <c r="O25" s="319">
        <f>'[14]Avoided Costs'!O19</f>
        <v>-35.287119518370943</v>
      </c>
    </row>
    <row r="26" spans="2:15" ht="12.75" customHeight="1">
      <c r="B26" s="15">
        <f t="shared" si="0"/>
        <v>2031</v>
      </c>
      <c r="C26" s="317">
        <f>'[14]Avoided Costs'!C20</f>
        <v>-16.7958661694373</v>
      </c>
      <c r="D26" s="318">
        <f>'[14]Avoided Costs'!D20</f>
        <v>-58.698348421172611</v>
      </c>
      <c r="E26" s="318">
        <f>'[14]Avoided Costs'!E20</f>
        <v>-51.765659078347305</v>
      </c>
      <c r="F26" s="318">
        <f>'[14]Avoided Costs'!F20</f>
        <v>-30.384265982321896</v>
      </c>
      <c r="G26" s="318">
        <f>'[14]Avoided Costs'!G20</f>
        <v>-25.185377431053698</v>
      </c>
      <c r="H26" s="319">
        <f>'[14]Avoided Costs'!H20</f>
        <v>-11.96044880707213</v>
      </c>
      <c r="I26" s="320">
        <f>'[14]Avoided Costs'!I20</f>
        <v>-1.2925291587577636</v>
      </c>
      <c r="J26" s="318">
        <f>'[14]Avoided Costs'!J20</f>
        <v>11.197703917853543</v>
      </c>
      <c r="K26" s="318">
        <f>'[14]Avoided Costs'!K20</f>
        <v>12.405625776696349</v>
      </c>
      <c r="L26" s="319">
        <f>'[14]Avoided Costs'!L20</f>
        <v>8.8996365731851217</v>
      </c>
      <c r="M26" s="320">
        <f>'[14]Avoided Costs'!M20</f>
        <v>-8.5369475616213411</v>
      </c>
      <c r="N26" s="318">
        <f>'[14]Avoided Costs'!N20</f>
        <v>-32.03192891509098</v>
      </c>
      <c r="O26" s="319">
        <f>'[14]Avoided Costs'!O20</f>
        <v>-38.462782286993416</v>
      </c>
    </row>
    <row r="27" spans="2:15" ht="12.75" customHeight="1">
      <c r="B27" s="15">
        <f t="shared" si="0"/>
        <v>2032</v>
      </c>
      <c r="C27" s="317">
        <f>'[14]Avoided Costs'!C21</f>
        <v>-19.501405167192651</v>
      </c>
      <c r="D27" s="318">
        <f>'[14]Avoided Costs'!D21</f>
        <v>-60.11433846102053</v>
      </c>
      <c r="E27" s="318">
        <f>'[14]Avoided Costs'!E21</f>
        <v>-51.997148385074802</v>
      </c>
      <c r="F27" s="318">
        <f>'[14]Avoided Costs'!F21</f>
        <v>-31.613366448433784</v>
      </c>
      <c r="G27" s="318">
        <f>'[14]Avoided Costs'!G21</f>
        <v>-25.799959305927711</v>
      </c>
      <c r="H27" s="319">
        <f>'[14]Avoided Costs'!H21</f>
        <v>-12.731322257825729</v>
      </c>
      <c r="I27" s="320">
        <f>'[14]Avoided Costs'!I21</f>
        <v>-2.5969578982300918</v>
      </c>
      <c r="J27" s="318">
        <f>'[14]Avoided Costs'!J21</f>
        <v>11.713828499324366</v>
      </c>
      <c r="K27" s="318">
        <f>'[14]Avoided Costs'!K21</f>
        <v>13.328975971856611</v>
      </c>
      <c r="L27" s="319">
        <f>'[14]Avoided Costs'!L21</f>
        <v>8.5738657468824506</v>
      </c>
      <c r="M27" s="320">
        <f>'[14]Avoided Costs'!M21</f>
        <v>-7.7079949566167363</v>
      </c>
      <c r="N27" s="318">
        <f>'[14]Avoided Costs'!N21</f>
        <v>-33.779410348521274</v>
      </c>
      <c r="O27" s="319">
        <f>'[14]Avoided Costs'!O21</f>
        <v>-62.746095347437617</v>
      </c>
    </row>
    <row r="28" spans="2:15" ht="12.75" customHeight="1">
      <c r="B28" s="15">
        <f t="shared" si="0"/>
        <v>2033</v>
      </c>
      <c r="C28" s="317">
        <f>'[14]Avoided Costs'!C22</f>
        <v>-13.748545362515648</v>
      </c>
      <c r="D28" s="318">
        <f>'[14]Avoided Costs'!D22</f>
        <v>-50.859377457251213</v>
      </c>
      <c r="E28" s="318">
        <f>'[14]Avoided Costs'!E22</f>
        <v>-46.569845088366172</v>
      </c>
      <c r="F28" s="318">
        <f>'[14]Avoided Costs'!F22</f>
        <v>-30.150515586268444</v>
      </c>
      <c r="G28" s="318">
        <f>'[14]Avoided Costs'!G22</f>
        <v>-24.82574283282008</v>
      </c>
      <c r="H28" s="319">
        <f>'[14]Avoided Costs'!H22</f>
        <v>-14.390902437988503</v>
      </c>
      <c r="I28" s="320">
        <f>'[14]Avoided Costs'!I22</f>
        <v>-1.2259344769290503</v>
      </c>
      <c r="J28" s="318">
        <f>'[14]Avoided Costs'!J22</f>
        <v>10.886072949525985</v>
      </c>
      <c r="K28" s="318">
        <f>'[14]Avoided Costs'!K22</f>
        <v>13.904910158356639</v>
      </c>
      <c r="L28" s="319">
        <f>'[14]Avoided Costs'!L22</f>
        <v>10.147062669351159</v>
      </c>
      <c r="M28" s="320">
        <f>'[14]Avoided Costs'!M22</f>
        <v>-5.0265778442850797</v>
      </c>
      <c r="N28" s="318">
        <f>'[14]Avoided Costs'!N22</f>
        <v>-28.924522030442883</v>
      </c>
      <c r="O28" s="319">
        <f>'[14]Avoided Costs'!O22</f>
        <v>-23.340522288469195</v>
      </c>
    </row>
    <row r="29" spans="2:15" ht="12.75" customHeight="1">
      <c r="B29" s="15">
        <f t="shared" si="0"/>
        <v>2034</v>
      </c>
      <c r="C29" s="317">
        <f>'[14]Avoided Costs'!C23</f>
        <v>-14.972203781513025</v>
      </c>
      <c r="D29" s="318">
        <f>'[14]Avoided Costs'!D23</f>
        <v>-53.248015515749636</v>
      </c>
      <c r="E29" s="318">
        <f>'[14]Avoided Costs'!E23</f>
        <v>-49.682898810834772</v>
      </c>
      <c r="F29" s="318">
        <f>'[14]Avoided Costs'!F23</f>
        <v>-32.515876389692849</v>
      </c>
      <c r="G29" s="318">
        <f>'[14]Avoided Costs'!G23</f>
        <v>-28.659604511539978</v>
      </c>
      <c r="H29" s="319">
        <f>'[14]Avoided Costs'!H23</f>
        <v>-14.545964029073259</v>
      </c>
      <c r="I29" s="320">
        <f>'[14]Avoided Costs'!I23</f>
        <v>-0.89497169054817316</v>
      </c>
      <c r="J29" s="318">
        <f>'[14]Avoided Costs'!J23</f>
        <v>10.932817769724636</v>
      </c>
      <c r="K29" s="318">
        <f>'[14]Avoided Costs'!K23</f>
        <v>14.498548349456879</v>
      </c>
      <c r="L29" s="319">
        <f>'[14]Avoided Costs'!L23</f>
        <v>9.180683516726317</v>
      </c>
      <c r="M29" s="320">
        <f>'[14]Avoided Costs'!M23</f>
        <v>-5.8033893578084745</v>
      </c>
      <c r="N29" s="318">
        <f>'[14]Avoided Costs'!N23</f>
        <v>-31.108425473331614</v>
      </c>
      <c r="O29" s="319">
        <f>'[14]Avoided Costs'!O23</f>
        <v>-24.624040470081408</v>
      </c>
    </row>
    <row r="30" spans="2:15" ht="12.75" customHeight="1">
      <c r="B30" s="15">
        <f t="shared" si="0"/>
        <v>2035</v>
      </c>
      <c r="C30" s="317">
        <f>'[14]Avoided Costs'!C24</f>
        <v>-15.192564220737061</v>
      </c>
      <c r="D30" s="318">
        <f>'[14]Avoided Costs'!D24</f>
        <v>-54.546204330896472</v>
      </c>
      <c r="E30" s="318">
        <f>'[14]Avoided Costs'!E24</f>
        <v>-50.320192692502602</v>
      </c>
      <c r="F30" s="318">
        <f>'[14]Avoided Costs'!F24</f>
        <v>-33.245513407451895</v>
      </c>
      <c r="G30" s="318">
        <f>'[14]Avoided Costs'!G24</f>
        <v>-30.773818861911394</v>
      </c>
      <c r="H30" s="319">
        <f>'[14]Avoided Costs'!H24</f>
        <v>-14.781585478561853</v>
      </c>
      <c r="I30" s="320">
        <f>'[14]Avoided Costs'!I24</f>
        <v>-2.0552216405371957</v>
      </c>
      <c r="J30" s="318">
        <f>'[14]Avoided Costs'!J24</f>
        <v>12.285482254823787</v>
      </c>
      <c r="K30" s="318">
        <f>'[14]Avoided Costs'!K24</f>
        <v>15.601617160579542</v>
      </c>
      <c r="L30" s="319">
        <f>'[14]Avoided Costs'!L24</f>
        <v>10.415933688048627</v>
      </c>
      <c r="M30" s="320">
        <f>'[14]Avoided Costs'!M24</f>
        <v>-5.1131443169100077</v>
      </c>
      <c r="N30" s="318">
        <f>'[14]Avoided Costs'!N24</f>
        <v>-32.809930980144081</v>
      </c>
      <c r="O30" s="319">
        <f>'[14]Avoided Costs'!O24</f>
        <v>-25.020731458015419</v>
      </c>
    </row>
    <row r="31" spans="2:15" ht="12.75" customHeight="1">
      <c r="B31" s="15">
        <f t="shared" si="0"/>
        <v>2036</v>
      </c>
      <c r="C31" s="317">
        <f>'[14]Avoided Costs'!C25</f>
        <v>-16.823793037965128</v>
      </c>
      <c r="D31" s="318">
        <f>'[14]Avoided Costs'!D25</f>
        <v>-59.533005754681312</v>
      </c>
      <c r="E31" s="318">
        <f>'[14]Avoided Costs'!E25</f>
        <v>-50.527838579542802</v>
      </c>
      <c r="F31" s="318">
        <f>'[14]Avoided Costs'!F25</f>
        <v>-33.721299438101823</v>
      </c>
      <c r="G31" s="318">
        <f>'[14]Avoided Costs'!G25</f>
        <v>-30.982315296468617</v>
      </c>
      <c r="H31" s="319">
        <f>'[14]Avoided Costs'!H25</f>
        <v>-12.888776789410619</v>
      </c>
      <c r="I31" s="320">
        <f>'[14]Avoided Costs'!I25</f>
        <v>-0.39221060693330895</v>
      </c>
      <c r="J31" s="318">
        <f>'[14]Avoided Costs'!J25</f>
        <v>14.561363230067061</v>
      </c>
      <c r="K31" s="318">
        <f>'[14]Avoided Costs'!K25</f>
        <v>18.527684448347387</v>
      </c>
      <c r="L31" s="319">
        <f>'[14]Avoided Costs'!L25</f>
        <v>11.044208260833241</v>
      </c>
      <c r="M31" s="320">
        <f>'[14]Avoided Costs'!M25</f>
        <v>-8.5511649573441435</v>
      </c>
      <c r="N31" s="318">
        <f>'[14]Avoided Costs'!N25</f>
        <v>-39.782931825940132</v>
      </c>
      <c r="O31" s="319">
        <f>'[14]Avoided Costs'!O25</f>
        <v>-35.443923309510822</v>
      </c>
    </row>
    <row r="32" spans="2:15" ht="12.75" customHeight="1">
      <c r="B32" s="307">
        <f t="shared" si="0"/>
        <v>2037</v>
      </c>
      <c r="C32" s="321">
        <f>'[14]Avoided Costs'!C26</f>
        <v>-21.279851648068401</v>
      </c>
      <c r="D32" s="322">
        <f>'[14]Avoided Costs'!D26</f>
        <v>-70.284246205801395</v>
      </c>
      <c r="E32" s="322">
        <f>'[14]Avoided Costs'!E26</f>
        <v>-64.194909541811498</v>
      </c>
      <c r="F32" s="322">
        <f>'[14]Avoided Costs'!F26</f>
        <v>-44.742114620107721</v>
      </c>
      <c r="G32" s="322">
        <f>'[14]Avoided Costs'!G26</f>
        <v>-41.411358388660226</v>
      </c>
      <c r="H32" s="323">
        <f>'[14]Avoided Costs'!H26</f>
        <v>-19.872231305520344</v>
      </c>
      <c r="I32" s="324">
        <f>'[14]Avoided Costs'!I26</f>
        <v>-4.263626606663645</v>
      </c>
      <c r="J32" s="322">
        <f>'[14]Avoided Costs'!J26</f>
        <v>13.260413946264451</v>
      </c>
      <c r="K32" s="322">
        <f>'[14]Avoided Costs'!K26</f>
        <v>18.972526329879482</v>
      </c>
      <c r="L32" s="323">
        <f>'[14]Avoided Costs'!L26</f>
        <v>8.9002162748226716</v>
      </c>
      <c r="M32" s="324">
        <f>'[14]Avoided Costs'!M26</f>
        <v>-9.7053080919931425</v>
      </c>
      <c r="N32" s="322">
        <f>'[14]Avoided Costs'!N26</f>
        <v>-41.298186086132105</v>
      </c>
      <c r="O32" s="323">
        <f>'[14]Avoided Costs'!O26</f>
        <v>-35.50804619153859</v>
      </c>
    </row>
    <row r="33" spans="2:16" ht="12.75" customHeight="1">
      <c r="D33" s="11"/>
      <c r="E33" s="11"/>
      <c r="F33" s="11"/>
      <c r="M33" s="308"/>
    </row>
    <row r="34" spans="2:16">
      <c r="B34" s="309"/>
      <c r="D34" s="310"/>
      <c r="E34" s="310"/>
      <c r="F34" s="310"/>
      <c r="G34" s="310"/>
      <c r="H34" s="310"/>
      <c r="I34" s="310"/>
      <c r="J34" s="310"/>
      <c r="K34" s="310"/>
      <c r="L34" s="310"/>
      <c r="M34" s="310"/>
      <c r="N34" s="310"/>
      <c r="O34" s="310"/>
      <c r="P34" s="310"/>
    </row>
    <row r="38" spans="2:16" hidden="1">
      <c r="C38" s="311"/>
      <c r="D38" s="4">
        <v>31</v>
      </c>
      <c r="E38" s="4">
        <v>28</v>
      </c>
      <c r="F38" s="4">
        <v>31</v>
      </c>
      <c r="G38" s="4">
        <v>30</v>
      </c>
      <c r="H38" s="4">
        <v>31</v>
      </c>
      <c r="I38" s="4">
        <v>30</v>
      </c>
      <c r="J38" s="4">
        <v>31</v>
      </c>
      <c r="K38" s="4">
        <v>31</v>
      </c>
      <c r="L38" s="4">
        <v>30</v>
      </c>
      <c r="M38" s="4">
        <v>31</v>
      </c>
      <c r="N38" s="4">
        <v>30</v>
      </c>
      <c r="O38" s="4">
        <v>31</v>
      </c>
    </row>
    <row r="39" spans="2:16">
      <c r="C39" s="311"/>
    </row>
    <row r="40" spans="2:16">
      <c r="C40" s="311"/>
    </row>
    <row r="41" spans="2:16">
      <c r="C41" s="311"/>
    </row>
  </sheetData>
  <conditionalFormatting sqref="C29:O31">
    <cfRule type="cellIs" dxfId="0" priority="1" stopIfTrue="1" operator="equal">
      <formula>#REF!</formula>
    </cfRule>
  </conditionalFormatting>
  <printOptions horizontalCentered="1"/>
  <pageMargins left="0.25" right="0.25" top="0.75" bottom="0.75" header="0.3" footer="0.3"/>
  <pageSetup orientation="landscape"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B1:O345"/>
  <sheetViews>
    <sheetView zoomScaleNormal="100" workbookViewId="0">
      <pane ySplit="10" topLeftCell="A13" activePane="bottomLeft" state="frozen"/>
      <selection activeCell="C14" sqref="C14"/>
      <selection pane="bottomLeft" activeCell="A14" sqref="A14:XFD14"/>
    </sheetView>
  </sheetViews>
  <sheetFormatPr defaultRowHeight="12.75"/>
  <cols>
    <col min="1" max="1" width="9.33203125" style="4"/>
    <col min="2" max="2" width="15" style="4" customWidth="1"/>
    <col min="3" max="3" width="27" style="4" customWidth="1"/>
    <col min="4" max="4" width="19.5" style="4" customWidth="1"/>
    <col min="5" max="5" width="17" style="4" customWidth="1"/>
    <col min="6" max="6" width="9.33203125" style="4"/>
    <col min="7" max="7" width="15" style="61" hidden="1" customWidth="1"/>
    <col min="8" max="8" width="16.6640625" style="36" hidden="1" customWidth="1"/>
    <col min="9" max="10" width="0" style="4" hidden="1" customWidth="1"/>
    <col min="11" max="11" width="9.33203125" style="158" hidden="1" customWidth="1"/>
    <col min="12" max="12" width="10.33203125" style="158" hidden="1" customWidth="1"/>
    <col min="13" max="13" width="13.83203125" style="158" hidden="1" customWidth="1"/>
    <col min="14" max="14" width="12.83203125" style="4" hidden="1" customWidth="1"/>
    <col min="15" max="15" width="13.33203125" style="4" hidden="1" customWidth="1"/>
    <col min="16" max="16" width="0" style="4" hidden="1" customWidth="1"/>
    <col min="17" max="16384" width="9.33203125" style="4"/>
  </cols>
  <sheetData>
    <row r="1" spans="2:15" ht="15.75" hidden="1">
      <c r="B1" s="1" t="s">
        <v>52</v>
      </c>
      <c r="C1" s="1"/>
      <c r="G1" s="33"/>
    </row>
    <row r="2" spans="2:15" ht="5.25" customHeight="1">
      <c r="B2" s="1"/>
      <c r="C2" s="1"/>
      <c r="G2" s="33"/>
    </row>
    <row r="3" spans="2:15" ht="15.75">
      <c r="B3" s="1" t="s">
        <v>84</v>
      </c>
      <c r="C3" s="1"/>
      <c r="G3" s="33"/>
    </row>
    <row r="4" spans="2:15" ht="15.75">
      <c r="B4" s="1" t="s">
        <v>38</v>
      </c>
      <c r="C4" s="1"/>
      <c r="G4" s="159" t="s">
        <v>37</v>
      </c>
    </row>
    <row r="5" spans="2:15" ht="15.75">
      <c r="B5" s="1" t="str">
        <f ca="1">'Table 1'!$B$5</f>
        <v>Utah Sch 37 Wind - 10.0 MW and 31.0% CF</v>
      </c>
      <c r="C5" s="1"/>
      <c r="G5" s="160">
        <v>42825</v>
      </c>
    </row>
    <row r="6" spans="2:15">
      <c r="B6" s="12"/>
      <c r="C6" s="12"/>
      <c r="G6" s="33"/>
    </row>
    <row r="7" spans="2:15" ht="14.25">
      <c r="B7" s="24"/>
      <c r="C7" s="32" t="s">
        <v>32</v>
      </c>
      <c r="G7" s="33"/>
    </row>
    <row r="8" spans="2:15">
      <c r="B8" s="25"/>
      <c r="C8" s="17" t="s">
        <v>33</v>
      </c>
      <c r="D8" s="17" t="s">
        <v>33</v>
      </c>
      <c r="E8" s="17" t="s">
        <v>33</v>
      </c>
      <c r="G8" s="33"/>
    </row>
    <row r="9" spans="2:15">
      <c r="B9" s="25" t="s">
        <v>0</v>
      </c>
      <c r="C9" s="25" t="str">
        <f>M16</f>
        <v>IRP - Utah Greenfield</v>
      </c>
      <c r="D9" s="25" t="str">
        <f>N15</f>
        <v>IRP West Side</v>
      </c>
      <c r="E9" s="25" t="str">
        <f>O16</f>
        <v>IRP - Wyo NE</v>
      </c>
      <c r="G9" s="33"/>
    </row>
    <row r="10" spans="2:15">
      <c r="B10" s="26"/>
      <c r="C10" s="27" t="s">
        <v>26</v>
      </c>
      <c r="D10" s="27" t="s">
        <v>26</v>
      </c>
      <c r="E10" s="27" t="s">
        <v>26</v>
      </c>
      <c r="G10" s="161"/>
      <c r="H10" s="162"/>
    </row>
    <row r="11" spans="2:15" hidden="1">
      <c r="C11" s="13"/>
      <c r="G11" s="161"/>
      <c r="H11" s="162"/>
    </row>
    <row r="12" spans="2:15" hidden="1">
      <c r="C12" s="28"/>
      <c r="G12" s="161"/>
      <c r="H12" s="162"/>
    </row>
    <row r="13" spans="2:15" ht="6" customHeight="1">
      <c r="G13" s="163"/>
      <c r="H13" s="164"/>
    </row>
    <row r="14" spans="2:15" hidden="1">
      <c r="B14" s="29">
        <v>2016</v>
      </c>
      <c r="C14" s="30">
        <f>ROUND(SUMIF($K$17:$K$340,$B14,$H$17:$H$340)/COUNTIF($K$17:$K$340,$B14),2)</f>
        <v>2.3199999999999998</v>
      </c>
      <c r="D14" s="30">
        <f>ROUND(SUMIF($K$17:$K$340,$B14,$I$17:$I$340)/COUNTIF($K$17:$K$340,$B14),2)</f>
        <v>2.29</v>
      </c>
      <c r="E14" s="30">
        <f>ROUND(SUMIF($K$17:$K$340,$B14,$J$17:$J$340)/COUNTIF($K$17:$K$340,$B14),2)</f>
        <v>2.35</v>
      </c>
      <c r="G14" s="165"/>
      <c r="H14" s="37"/>
    </row>
    <row r="15" spans="2:15" ht="13.5" thickBot="1">
      <c r="B15" s="29">
        <f t="shared" ref="B15:B40" si="0">B14+1</f>
        <v>2017</v>
      </c>
      <c r="C15" s="30">
        <f t="shared" ref="C15:C39" si="1">ROUND(SUMIF($K$17:$K$340,$B15,$H$17:$H$340)/COUNTIF($K$17:$K$340,$B15),2)</f>
        <v>2.95</v>
      </c>
      <c r="D15" s="30">
        <f t="shared" ref="D15:D40" si="2">ROUND(SUMIF($K$17:$K$340,$B15,$I$17:$I$340)/COUNTIF($K$17:$K$340,$B15),2)</f>
        <v>2.97</v>
      </c>
      <c r="E15" s="30">
        <f t="shared" ref="E15:E40" si="3">ROUND(SUMIF($K$17:$K$340,$B15,$J$17:$J$340)/COUNTIF($K$17:$K$340,$B15),2)</f>
        <v>2.97</v>
      </c>
      <c r="G15" s="34"/>
      <c r="H15" s="38" t="s">
        <v>98</v>
      </c>
      <c r="I15" s="4" t="s">
        <v>99</v>
      </c>
      <c r="J15" s="4" t="s">
        <v>101</v>
      </c>
      <c r="N15" s="4" t="s">
        <v>99</v>
      </c>
    </row>
    <row r="16" spans="2:15" ht="13.5" thickBot="1">
      <c r="B16" s="29">
        <f t="shared" si="0"/>
        <v>2018</v>
      </c>
      <c r="C16" s="30">
        <f t="shared" si="1"/>
        <v>2.7</v>
      </c>
      <c r="D16" s="30">
        <f t="shared" si="2"/>
        <v>2.72</v>
      </c>
      <c r="E16" s="30">
        <f t="shared" si="3"/>
        <v>2.7</v>
      </c>
      <c r="G16" s="34" t="s">
        <v>36</v>
      </c>
      <c r="H16" s="38" t="s">
        <v>33</v>
      </c>
      <c r="I16" s="38" t="s">
        <v>33</v>
      </c>
      <c r="J16" s="38" t="s">
        <v>33</v>
      </c>
      <c r="K16" s="166" t="s">
        <v>0</v>
      </c>
      <c r="M16" s="167" t="str">
        <f>IF(_30_Geo_West&gt;0,"IRP - Wyo NE",IF(_436_CCCT_WestMain&gt;0,"West Side","IRP - Utah Greenfield"))</f>
        <v>IRP - Utah Greenfield</v>
      </c>
      <c r="N16" s="167" t="s">
        <v>100</v>
      </c>
      <c r="O16" s="167" t="s">
        <v>101</v>
      </c>
    </row>
    <row r="17" spans="2:15" ht="13.5" thickBot="1">
      <c r="B17" s="29">
        <f t="shared" si="0"/>
        <v>2019</v>
      </c>
      <c r="C17" s="30">
        <f t="shared" si="1"/>
        <v>2.48</v>
      </c>
      <c r="D17" s="30">
        <f t="shared" si="2"/>
        <v>2.5</v>
      </c>
      <c r="E17" s="30">
        <f t="shared" si="3"/>
        <v>2.48</v>
      </c>
      <c r="G17" s="35">
        <v>42370</v>
      </c>
      <c r="H17" s="39">
        <v>2.2764825364431491</v>
      </c>
      <c r="I17" s="39">
        <v>2.3298075132707226</v>
      </c>
      <c r="J17" s="39">
        <v>2.2757987901986261</v>
      </c>
      <c r="K17" s="168">
        <f t="shared" ref="K17:K64" si="4">YEAR(G17)</f>
        <v>2016</v>
      </c>
      <c r="M17" s="169">
        <v>47</v>
      </c>
      <c r="N17" s="169">
        <v>43</v>
      </c>
      <c r="O17" s="169">
        <v>46</v>
      </c>
    </row>
    <row r="18" spans="2:15">
      <c r="B18" s="29">
        <f t="shared" si="0"/>
        <v>2020</v>
      </c>
      <c r="C18" s="30">
        <f t="shared" si="1"/>
        <v>2.5099999999999998</v>
      </c>
      <c r="D18" s="30">
        <f t="shared" si="2"/>
        <v>2.5</v>
      </c>
      <c r="E18" s="30">
        <f t="shared" si="3"/>
        <v>2.48</v>
      </c>
      <c r="G18" s="35">
        <v>42401</v>
      </c>
      <c r="H18" s="39">
        <v>1.8453064945978397</v>
      </c>
      <c r="I18" s="39">
        <v>1.7801560017459626</v>
      </c>
      <c r="J18" s="39">
        <v>1.8289735727586562</v>
      </c>
      <c r="K18" s="168">
        <f t="shared" si="4"/>
        <v>2016</v>
      </c>
    </row>
    <row r="19" spans="2:15">
      <c r="B19" s="29">
        <f t="shared" si="0"/>
        <v>2021</v>
      </c>
      <c r="C19" s="30">
        <f t="shared" si="1"/>
        <v>2.56</v>
      </c>
      <c r="D19" s="30">
        <f t="shared" si="2"/>
        <v>2.52</v>
      </c>
      <c r="E19" s="30">
        <f t="shared" si="3"/>
        <v>2.5299999999999998</v>
      </c>
      <c r="G19" s="35">
        <v>42430</v>
      </c>
      <c r="H19" s="39">
        <v>1.5254593249607535</v>
      </c>
      <c r="I19" s="39">
        <v>1.4752546345447117</v>
      </c>
      <c r="J19" s="39">
        <v>1.5765269848510393</v>
      </c>
      <c r="K19" s="168">
        <f t="shared" si="4"/>
        <v>2016</v>
      </c>
    </row>
    <row r="20" spans="2:15">
      <c r="B20" s="29">
        <f t="shared" si="0"/>
        <v>2022</v>
      </c>
      <c r="C20" s="30">
        <f t="shared" si="1"/>
        <v>2.58</v>
      </c>
      <c r="D20" s="30">
        <f t="shared" si="2"/>
        <v>2.5299999999999998</v>
      </c>
      <c r="E20" s="30">
        <f t="shared" si="3"/>
        <v>2.5499999999999998</v>
      </c>
      <c r="G20" s="35">
        <v>42461</v>
      </c>
      <c r="H20" s="39">
        <v>1.6911448299319725</v>
      </c>
      <c r="I20" s="39">
        <v>1.582454852320675</v>
      </c>
      <c r="J20" s="39">
        <v>1.7513146360624383</v>
      </c>
      <c r="K20" s="168">
        <f t="shared" si="4"/>
        <v>2016</v>
      </c>
    </row>
    <row r="21" spans="2:15">
      <c r="B21" s="29">
        <f t="shared" si="0"/>
        <v>2023</v>
      </c>
      <c r="C21" s="30">
        <f t="shared" si="1"/>
        <v>3.02</v>
      </c>
      <c r="D21" s="30">
        <f t="shared" si="2"/>
        <v>2.91</v>
      </c>
      <c r="E21" s="30">
        <f t="shared" si="3"/>
        <v>2.99</v>
      </c>
      <c r="G21" s="35">
        <v>42491</v>
      </c>
      <c r="H21" s="39">
        <v>1.7311108163265305</v>
      </c>
      <c r="I21" s="39">
        <v>1.6893828501429151</v>
      </c>
      <c r="J21" s="39">
        <v>1.8004724578470166</v>
      </c>
      <c r="K21" s="168">
        <f t="shared" si="4"/>
        <v>2016</v>
      </c>
    </row>
    <row r="22" spans="2:15">
      <c r="B22" s="29">
        <f t="shared" si="0"/>
        <v>2024</v>
      </c>
      <c r="C22" s="30">
        <f t="shared" si="1"/>
        <v>3.64</v>
      </c>
      <c r="D22" s="30">
        <f t="shared" si="2"/>
        <v>3.5</v>
      </c>
      <c r="E22" s="30">
        <f t="shared" si="3"/>
        <v>3.61</v>
      </c>
      <c r="G22" s="35">
        <v>42522</v>
      </c>
      <c r="H22" s="39">
        <v>2.3389150491307631</v>
      </c>
      <c r="I22" s="39">
        <v>2.2756194092827</v>
      </c>
      <c r="J22" s="39">
        <v>2.3647654677733372</v>
      </c>
      <c r="K22" s="168">
        <f t="shared" si="4"/>
        <v>2016</v>
      </c>
    </row>
    <row r="23" spans="2:15">
      <c r="B23" s="29">
        <f t="shared" si="0"/>
        <v>2025</v>
      </c>
      <c r="C23" s="30">
        <f t="shared" si="1"/>
        <v>3.84</v>
      </c>
      <c r="D23" s="30">
        <f t="shared" si="2"/>
        <v>3.78</v>
      </c>
      <c r="E23" s="30">
        <f t="shared" si="3"/>
        <v>3.81</v>
      </c>
      <c r="G23" s="35">
        <v>42552</v>
      </c>
      <c r="H23" s="39">
        <v>2.5811108163265302</v>
      </c>
      <c r="I23" s="39">
        <v>2.548999020008166</v>
      </c>
      <c r="J23" s="39">
        <v>2.6063456138089238</v>
      </c>
      <c r="K23" s="168">
        <f t="shared" si="4"/>
        <v>2016</v>
      </c>
    </row>
    <row r="24" spans="2:15">
      <c r="B24" s="29">
        <f t="shared" si="0"/>
        <v>2026</v>
      </c>
      <c r="C24" s="30">
        <f t="shared" si="1"/>
        <v>3.84</v>
      </c>
      <c r="D24" s="30">
        <f t="shared" si="2"/>
        <v>3.77</v>
      </c>
      <c r="E24" s="30">
        <f t="shared" si="3"/>
        <v>3.81</v>
      </c>
      <c r="G24" s="35">
        <v>42583</v>
      </c>
      <c r="H24" s="39">
        <v>2.6354985714285708</v>
      </c>
      <c r="I24" s="39">
        <v>2.6322983258472838</v>
      </c>
      <c r="J24" s="39">
        <v>2.6355990076984344</v>
      </c>
      <c r="K24" s="168">
        <f t="shared" si="4"/>
        <v>2016</v>
      </c>
    </row>
    <row r="25" spans="2:15">
      <c r="B25" s="29">
        <f t="shared" si="0"/>
        <v>2027</v>
      </c>
      <c r="C25" s="30">
        <f t="shared" si="1"/>
        <v>3.99</v>
      </c>
      <c r="D25" s="30">
        <f t="shared" si="2"/>
        <v>3.92</v>
      </c>
      <c r="E25" s="30">
        <f t="shared" si="3"/>
        <v>3.95</v>
      </c>
      <c r="G25" s="35">
        <v>42614</v>
      </c>
      <c r="H25" s="39">
        <v>2.7124373469387759</v>
      </c>
      <c r="I25" s="39">
        <v>2.7264210970464138</v>
      </c>
      <c r="J25" s="39">
        <v>2.7681537930798932</v>
      </c>
      <c r="K25" s="168">
        <f t="shared" si="4"/>
        <v>2016</v>
      </c>
    </row>
    <row r="26" spans="2:15">
      <c r="B26" s="29">
        <f t="shared" si="0"/>
        <v>2028</v>
      </c>
      <c r="C26" s="30">
        <f t="shared" si="1"/>
        <v>4.18</v>
      </c>
      <c r="D26" s="30">
        <f t="shared" si="2"/>
        <v>4.1500000000000004</v>
      </c>
      <c r="E26" s="30">
        <f t="shared" si="3"/>
        <v>4.1500000000000004</v>
      </c>
      <c r="G26" s="35">
        <v>42644</v>
      </c>
      <c r="H26" s="39">
        <v>2.6863698430141283</v>
      </c>
      <c r="I26" s="39">
        <v>2.6567164556962028</v>
      </c>
      <c r="J26" s="39">
        <v>2.7499682086675996</v>
      </c>
      <c r="K26" s="168">
        <f t="shared" si="4"/>
        <v>2016</v>
      </c>
    </row>
    <row r="27" spans="2:15">
      <c r="B27" s="29">
        <f t="shared" si="0"/>
        <v>2029</v>
      </c>
      <c r="C27" s="30">
        <f t="shared" si="1"/>
        <v>4.5</v>
      </c>
      <c r="D27" s="30">
        <f t="shared" si="2"/>
        <v>4.51</v>
      </c>
      <c r="E27" s="30">
        <f t="shared" si="3"/>
        <v>4.47</v>
      </c>
      <c r="G27" s="35">
        <v>42675</v>
      </c>
      <c r="H27" s="39">
        <v>2.2697162585034012</v>
      </c>
      <c r="I27" s="39">
        <v>2.2516531645569624</v>
      </c>
      <c r="J27" s="39">
        <v>2.3066994090924613</v>
      </c>
      <c r="K27" s="168">
        <f t="shared" si="4"/>
        <v>2016</v>
      </c>
    </row>
    <row r="28" spans="2:15">
      <c r="B28" s="29">
        <f t="shared" si="0"/>
        <v>2030</v>
      </c>
      <c r="C28" s="30">
        <f t="shared" si="1"/>
        <v>4.8499999999999996</v>
      </c>
      <c r="D28" s="30">
        <f t="shared" si="2"/>
        <v>4.88</v>
      </c>
      <c r="E28" s="30">
        <f t="shared" si="3"/>
        <v>4.8099999999999996</v>
      </c>
      <c r="G28" s="35">
        <v>42705</v>
      </c>
      <c r="H28" s="39">
        <v>3.5124636800526665</v>
      </c>
      <c r="I28" s="39">
        <v>3.5696605144957116</v>
      </c>
      <c r="J28" s="39">
        <v>3.5518748027461844</v>
      </c>
      <c r="K28" s="168">
        <f t="shared" si="4"/>
        <v>2016</v>
      </c>
    </row>
    <row r="29" spans="2:15">
      <c r="B29" s="29">
        <f t="shared" si="0"/>
        <v>2031</v>
      </c>
      <c r="C29" s="30">
        <f t="shared" si="1"/>
        <v>5.07</v>
      </c>
      <c r="D29" s="30">
        <f t="shared" si="2"/>
        <v>5.1100000000000003</v>
      </c>
      <c r="E29" s="30">
        <f t="shared" si="3"/>
        <v>5.04</v>
      </c>
      <c r="G29" s="35">
        <v>42736</v>
      </c>
      <c r="H29" s="39">
        <v>3.2525393877551019</v>
      </c>
      <c r="I29" s="39">
        <v>3.3525923233973045</v>
      </c>
      <c r="J29" s="39">
        <v>3.2801653137385181</v>
      </c>
      <c r="K29" s="168">
        <f t="shared" si="4"/>
        <v>2017</v>
      </c>
    </row>
    <row r="30" spans="2:15">
      <c r="B30" s="29">
        <f t="shared" si="0"/>
        <v>2032</v>
      </c>
      <c r="C30" s="30">
        <f t="shared" si="1"/>
        <v>5.31</v>
      </c>
      <c r="D30" s="30">
        <f t="shared" si="2"/>
        <v>5.38</v>
      </c>
      <c r="E30" s="30">
        <f t="shared" si="3"/>
        <v>5.28</v>
      </c>
      <c r="G30" s="35">
        <v>42767</v>
      </c>
      <c r="H30" s="39">
        <v>2.6307099416909616</v>
      </c>
      <c r="I30" s="39">
        <v>2.6476748643761301</v>
      </c>
      <c r="J30" s="39">
        <v>2.6686241769502144</v>
      </c>
      <c r="K30" s="168">
        <f t="shared" si="4"/>
        <v>2017</v>
      </c>
    </row>
    <row r="31" spans="2:15">
      <c r="B31" s="29">
        <f t="shared" si="0"/>
        <v>2033</v>
      </c>
      <c r="C31" s="30">
        <f t="shared" si="1"/>
        <v>5.65</v>
      </c>
      <c r="D31" s="30">
        <f t="shared" si="2"/>
        <v>5.76</v>
      </c>
      <c r="E31" s="30">
        <f t="shared" si="3"/>
        <v>5.62</v>
      </c>
      <c r="G31" s="35">
        <v>42795</v>
      </c>
      <c r="H31" s="39">
        <v>2.5702319486504277</v>
      </c>
      <c r="I31" s="39">
        <v>2.5227025724785621</v>
      </c>
      <c r="J31" s="39">
        <v>2.6203938538123621</v>
      </c>
      <c r="K31" s="168">
        <f t="shared" si="4"/>
        <v>2017</v>
      </c>
    </row>
    <row r="32" spans="2:15">
      <c r="B32" s="29">
        <f t="shared" si="0"/>
        <v>2034</v>
      </c>
      <c r="C32" s="30">
        <f t="shared" si="1"/>
        <v>5.93</v>
      </c>
      <c r="D32" s="30">
        <f t="shared" si="2"/>
        <v>6.02</v>
      </c>
      <c r="E32" s="30">
        <f t="shared" si="3"/>
        <v>5.9</v>
      </c>
      <c r="G32" s="35">
        <v>42826</v>
      </c>
      <c r="H32" s="39">
        <v>2.6571312244897962</v>
      </c>
      <c r="I32" s="39">
        <v>2.6035518987341768</v>
      </c>
      <c r="J32" s="39">
        <v>2.7065013013628447</v>
      </c>
      <c r="K32" s="168">
        <f t="shared" si="4"/>
        <v>2017</v>
      </c>
    </row>
    <row r="33" spans="2:11">
      <c r="B33" s="29">
        <f t="shared" si="0"/>
        <v>2035</v>
      </c>
      <c r="C33" s="30">
        <f t="shared" si="1"/>
        <v>6.25</v>
      </c>
      <c r="D33" s="30">
        <f t="shared" si="2"/>
        <v>6.29</v>
      </c>
      <c r="E33" s="30">
        <f t="shared" si="3"/>
        <v>6.23</v>
      </c>
      <c r="G33" s="35">
        <v>42856</v>
      </c>
      <c r="H33" s="39">
        <v>2.8076414285714288</v>
      </c>
      <c r="I33" s="39">
        <v>2.8310962025316453</v>
      </c>
      <c r="J33" s="39">
        <v>2.8345881955118353</v>
      </c>
      <c r="K33" s="168">
        <f t="shared" si="4"/>
        <v>2017</v>
      </c>
    </row>
    <row r="34" spans="2:11">
      <c r="B34" s="29">
        <f t="shared" si="0"/>
        <v>2036</v>
      </c>
      <c r="C34" s="30">
        <f t="shared" si="1"/>
        <v>6.73</v>
      </c>
      <c r="D34" s="30">
        <f t="shared" si="2"/>
        <v>6.8</v>
      </c>
      <c r="E34" s="30">
        <f t="shared" si="3"/>
        <v>6.7</v>
      </c>
      <c r="G34" s="35">
        <v>42887</v>
      </c>
      <c r="H34" s="39">
        <v>2.8754985714285715</v>
      </c>
      <c r="I34" s="39">
        <v>2.9055265822784806</v>
      </c>
      <c r="J34" s="39">
        <v>2.9027304231990985</v>
      </c>
      <c r="K34" s="168">
        <f t="shared" si="4"/>
        <v>2017</v>
      </c>
    </row>
    <row r="35" spans="2:11">
      <c r="B35" s="29">
        <f t="shared" si="0"/>
        <v>2037</v>
      </c>
      <c r="C35" s="30">
        <f t="shared" si="1"/>
        <v>6.93</v>
      </c>
      <c r="D35" s="30">
        <f t="shared" si="2"/>
        <v>7.05</v>
      </c>
      <c r="E35" s="30">
        <f t="shared" si="3"/>
        <v>6.9</v>
      </c>
      <c r="G35" s="35">
        <v>42917</v>
      </c>
      <c r="H35" s="39">
        <v>3.0076414285714286</v>
      </c>
      <c r="I35" s="39">
        <v>3.0381848101265816</v>
      </c>
      <c r="J35" s="39">
        <v>3.0379901834204324</v>
      </c>
      <c r="K35" s="168">
        <f t="shared" si="4"/>
        <v>2017</v>
      </c>
    </row>
    <row r="36" spans="2:11">
      <c r="B36" s="29">
        <f t="shared" si="0"/>
        <v>2038</v>
      </c>
      <c r="C36" s="30">
        <f t="shared" si="1"/>
        <v>7.3</v>
      </c>
      <c r="D36" s="30">
        <f t="shared" si="2"/>
        <v>7.46</v>
      </c>
      <c r="E36" s="30">
        <f t="shared" si="3"/>
        <v>7.28</v>
      </c>
      <c r="G36" s="35">
        <v>42948</v>
      </c>
      <c r="H36" s="39">
        <v>3.0632536734693883</v>
      </c>
      <c r="I36" s="39">
        <v>3.0880075949367085</v>
      </c>
      <c r="J36" s="39">
        <v>3.0630952146736345</v>
      </c>
      <c r="K36" s="168">
        <f t="shared" si="4"/>
        <v>2017</v>
      </c>
    </row>
    <row r="37" spans="2:11">
      <c r="B37" s="29">
        <f t="shared" si="0"/>
        <v>2039</v>
      </c>
      <c r="C37" s="30">
        <f t="shared" si="1"/>
        <v>7.56</v>
      </c>
      <c r="D37" s="30">
        <f t="shared" si="2"/>
        <v>7.75</v>
      </c>
      <c r="E37" s="30">
        <f t="shared" si="3"/>
        <v>7.54</v>
      </c>
      <c r="G37" s="35">
        <v>42979</v>
      </c>
      <c r="H37" s="39">
        <v>3.045396530612245</v>
      </c>
      <c r="I37" s="39">
        <v>3.0778810126582274</v>
      </c>
      <c r="J37" s="39">
        <v>3.0400395737268164</v>
      </c>
      <c r="K37" s="168">
        <f t="shared" si="4"/>
        <v>2017</v>
      </c>
    </row>
    <row r="38" spans="2:11">
      <c r="B38" s="29">
        <f t="shared" si="0"/>
        <v>2040</v>
      </c>
      <c r="C38" s="30">
        <f t="shared" si="1"/>
        <v>7.84</v>
      </c>
      <c r="D38" s="30">
        <f t="shared" si="2"/>
        <v>8.0299999999999994</v>
      </c>
      <c r="E38" s="30">
        <f t="shared" si="3"/>
        <v>7.82</v>
      </c>
      <c r="G38" s="35">
        <v>43009</v>
      </c>
      <c r="H38" s="39">
        <v>3.022437346938776</v>
      </c>
      <c r="I38" s="39">
        <v>3.0452734177215186</v>
      </c>
      <c r="J38" s="39">
        <v>3.0246691464289372</v>
      </c>
      <c r="K38" s="168">
        <f t="shared" si="4"/>
        <v>2017</v>
      </c>
    </row>
    <row r="39" spans="2:11">
      <c r="B39" s="29">
        <f t="shared" si="0"/>
        <v>2041</v>
      </c>
      <c r="C39" s="30">
        <f t="shared" si="1"/>
        <v>8.0399999999999991</v>
      </c>
      <c r="D39" s="30">
        <f t="shared" si="2"/>
        <v>8.24</v>
      </c>
      <c r="E39" s="30">
        <f t="shared" si="3"/>
        <v>8.0299999999999994</v>
      </c>
      <c r="G39" s="35">
        <v>43040</v>
      </c>
      <c r="H39" s="39">
        <v>3.1056006122448978</v>
      </c>
      <c r="I39" s="39">
        <v>3.1196025316455689</v>
      </c>
      <c r="J39" s="39">
        <v>3.0876878983502407</v>
      </c>
      <c r="K39" s="168">
        <f t="shared" si="4"/>
        <v>2017</v>
      </c>
    </row>
    <row r="40" spans="2:11">
      <c r="B40" s="29">
        <f t="shared" si="0"/>
        <v>2042</v>
      </c>
      <c r="C40" s="30">
        <f>ROUND(SUMIF($K$17:$K$340,$B40,$H$17:$H$340)/COUNTIF($K$17:$K$340,$B40),2)</f>
        <v>8.25</v>
      </c>
      <c r="D40" s="30">
        <f t="shared" si="2"/>
        <v>8.4499999999999993</v>
      </c>
      <c r="E40" s="30">
        <f t="shared" si="3"/>
        <v>8.24</v>
      </c>
      <c r="G40" s="35">
        <v>43070</v>
      </c>
      <c r="H40" s="39">
        <v>3.3872332653061226</v>
      </c>
      <c r="I40" s="39">
        <v>3.3619316455696198</v>
      </c>
      <c r="J40" s="39">
        <v>3.3576950712163134</v>
      </c>
      <c r="K40" s="168">
        <f t="shared" si="4"/>
        <v>2017</v>
      </c>
    </row>
    <row r="41" spans="2:11">
      <c r="B41" s="29"/>
      <c r="C41" s="30"/>
      <c r="G41" s="35">
        <v>43101</v>
      </c>
      <c r="H41" s="39">
        <v>3.4117230612244902</v>
      </c>
      <c r="I41" s="39">
        <v>3.3685139240506325</v>
      </c>
      <c r="J41" s="39">
        <v>3.4232755610205965</v>
      </c>
      <c r="K41" s="168">
        <f t="shared" si="4"/>
        <v>2018</v>
      </c>
    </row>
    <row r="42" spans="2:11">
      <c r="B42" s="29"/>
      <c r="C42" s="30"/>
      <c r="G42" s="35">
        <v>43132</v>
      </c>
      <c r="H42" s="39">
        <v>3.3576414285714287</v>
      </c>
      <c r="I42" s="39">
        <v>3.3151468354430378</v>
      </c>
      <c r="J42" s="39">
        <v>3.3664049800184443</v>
      </c>
      <c r="K42" s="168">
        <f t="shared" si="4"/>
        <v>2018</v>
      </c>
    </row>
    <row r="43" spans="2:11">
      <c r="G43" s="35">
        <v>43160</v>
      </c>
      <c r="H43" s="39">
        <v>3.1132536734693881</v>
      </c>
      <c r="I43" s="39">
        <v>3.1774253164556958</v>
      </c>
      <c r="J43" s="39">
        <v>3.1030583256481199</v>
      </c>
      <c r="K43" s="168">
        <f t="shared" si="4"/>
        <v>2018</v>
      </c>
    </row>
    <row r="44" spans="2:11">
      <c r="B44" s="170" t="str">
        <f>"Official Forward Price Curve Forecast dated   "&amp;TEXT(G5,"MMM dd, YYYY")</f>
        <v>Official Forward Price Curve Forecast dated   Mar 31, 2017</v>
      </c>
      <c r="G44" s="35">
        <v>43191</v>
      </c>
      <c r="H44" s="39">
        <v>2.4663148979591836</v>
      </c>
      <c r="I44" s="39">
        <v>2.4420329113924049</v>
      </c>
      <c r="J44" s="39">
        <v>2.499512880418076</v>
      </c>
      <c r="K44" s="168">
        <f t="shared" si="4"/>
        <v>2018</v>
      </c>
    </row>
    <row r="45" spans="2:11">
      <c r="G45" s="35">
        <v>43221</v>
      </c>
      <c r="H45" s="39">
        <v>2.332131224489796</v>
      </c>
      <c r="I45" s="39">
        <v>2.3876531645569616</v>
      </c>
      <c r="J45" s="39">
        <v>2.3622037298903575</v>
      </c>
      <c r="K45" s="168">
        <f t="shared" si="4"/>
        <v>2018</v>
      </c>
    </row>
    <row r="46" spans="2:11">
      <c r="G46" s="35">
        <v>43252</v>
      </c>
      <c r="H46" s="39">
        <v>2.3530495918367347</v>
      </c>
      <c r="I46" s="39">
        <v>2.4108430379746832</v>
      </c>
      <c r="J46" s="39">
        <v>2.3857717184137717</v>
      </c>
      <c r="K46" s="168">
        <f t="shared" si="4"/>
        <v>2018</v>
      </c>
    </row>
    <row r="47" spans="2:11">
      <c r="G47" s="35">
        <v>43282</v>
      </c>
      <c r="H47" s="39">
        <v>2.4601924489795919</v>
      </c>
      <c r="I47" s="39">
        <v>2.4786911392405062</v>
      </c>
      <c r="J47" s="39">
        <v>2.4626238549031663</v>
      </c>
      <c r="K47" s="168">
        <f t="shared" si="4"/>
        <v>2018</v>
      </c>
    </row>
    <row r="48" spans="2:11">
      <c r="G48" s="35">
        <v>43313</v>
      </c>
      <c r="H48" s="39">
        <v>2.4632536734693882</v>
      </c>
      <c r="I48" s="39">
        <v>2.494286075949367</v>
      </c>
      <c r="J48" s="39">
        <v>2.4656979403627419</v>
      </c>
      <c r="K48" s="168">
        <f t="shared" si="4"/>
        <v>2018</v>
      </c>
    </row>
    <row r="49" spans="7:13">
      <c r="G49" s="35">
        <v>43344</v>
      </c>
      <c r="H49" s="39">
        <v>2.4413148979591837</v>
      </c>
      <c r="I49" s="39">
        <v>2.4751468354430375</v>
      </c>
      <c r="J49" s="39">
        <v>2.4462287324520955</v>
      </c>
      <c r="K49" s="168">
        <f t="shared" si="4"/>
        <v>2018</v>
      </c>
      <c r="L49" s="4"/>
      <c r="M49" s="4"/>
    </row>
    <row r="50" spans="7:13">
      <c r="G50" s="35">
        <v>43374</v>
      </c>
      <c r="H50" s="39">
        <v>2.4035597959183677</v>
      </c>
      <c r="I50" s="39">
        <v>2.488210126582278</v>
      </c>
      <c r="J50" s="39">
        <v>2.4031915360180345</v>
      </c>
      <c r="K50" s="168">
        <f t="shared" si="4"/>
        <v>2018</v>
      </c>
      <c r="L50" s="4"/>
      <c r="M50" s="4"/>
    </row>
    <row r="51" spans="7:13">
      <c r="G51" s="35">
        <v>43405</v>
      </c>
      <c r="H51" s="39">
        <v>2.6566210204081631</v>
      </c>
      <c r="I51" s="39">
        <v>2.7124126582278478</v>
      </c>
      <c r="J51" s="39">
        <v>2.6265750794138745</v>
      </c>
      <c r="K51" s="168">
        <f t="shared" si="4"/>
        <v>2018</v>
      </c>
      <c r="L51" s="4"/>
      <c r="M51" s="4"/>
    </row>
    <row r="52" spans="7:13">
      <c r="G52" s="35">
        <v>43435</v>
      </c>
      <c r="H52" s="39">
        <v>2.8872332653061226</v>
      </c>
      <c r="I52" s="39">
        <v>2.8617797468354427</v>
      </c>
      <c r="J52" s="39">
        <v>2.8658413976841892</v>
      </c>
      <c r="K52" s="168">
        <f t="shared" si="4"/>
        <v>2018</v>
      </c>
      <c r="L52" s="4"/>
      <c r="M52" s="4"/>
    </row>
    <row r="53" spans="7:13">
      <c r="G53" s="35">
        <v>43466</v>
      </c>
      <c r="H53" s="39">
        <v>2.9045802040816326</v>
      </c>
      <c r="I53" s="39">
        <v>2.944210126582278</v>
      </c>
      <c r="J53" s="39">
        <v>2.9088785941182498</v>
      </c>
      <c r="K53" s="168">
        <f t="shared" si="4"/>
        <v>2019</v>
      </c>
      <c r="L53" s="4"/>
      <c r="M53" s="4"/>
    </row>
    <row r="54" spans="7:13">
      <c r="G54" s="35">
        <v>43497</v>
      </c>
      <c r="H54" s="39">
        <v>2.8724373469387756</v>
      </c>
      <c r="I54" s="39">
        <v>2.9175772151898731</v>
      </c>
      <c r="J54" s="39">
        <v>2.8919711240905834</v>
      </c>
      <c r="K54" s="168">
        <f t="shared" si="4"/>
        <v>2019</v>
      </c>
      <c r="L54" s="4"/>
      <c r="M54" s="4"/>
    </row>
    <row r="55" spans="7:13">
      <c r="G55" s="35">
        <v>43525</v>
      </c>
      <c r="H55" s="39">
        <v>2.7504985714285715</v>
      </c>
      <c r="I55" s="39">
        <v>2.8451721518987338</v>
      </c>
      <c r="J55" s="39">
        <v>2.7669583154011681</v>
      </c>
      <c r="K55" s="168">
        <f t="shared" si="4"/>
        <v>2019</v>
      </c>
      <c r="L55" s="4"/>
      <c r="M55" s="4"/>
    </row>
    <row r="56" spans="7:13">
      <c r="G56" s="35">
        <v>43556</v>
      </c>
      <c r="H56" s="39">
        <v>2.2826414285714289</v>
      </c>
      <c r="I56" s="39">
        <v>2.2182354430379743</v>
      </c>
      <c r="J56" s="39">
        <v>2.2945738497796904</v>
      </c>
      <c r="K56" s="168">
        <f t="shared" si="4"/>
        <v>2019</v>
      </c>
      <c r="L56" s="4"/>
      <c r="M56" s="4"/>
    </row>
    <row r="57" spans="7:13">
      <c r="G57" s="35">
        <v>43586</v>
      </c>
      <c r="H57" s="39">
        <v>2.1913148979591837</v>
      </c>
      <c r="I57" s="39">
        <v>2.1861341772151897</v>
      </c>
      <c r="J57" s="39">
        <v>2.1977401578030538</v>
      </c>
      <c r="K57" s="168">
        <f t="shared" si="4"/>
        <v>2019</v>
      </c>
      <c r="L57" s="4"/>
      <c r="M57" s="4"/>
    </row>
    <row r="58" spans="7:13">
      <c r="G58" s="35">
        <v>43617</v>
      </c>
      <c r="H58" s="39">
        <v>2.2112128571428569</v>
      </c>
      <c r="I58" s="39">
        <v>2.2182354430379743</v>
      </c>
      <c r="J58" s="39">
        <v>2.2151599754073161</v>
      </c>
      <c r="K58" s="168">
        <f t="shared" si="4"/>
        <v>2019</v>
      </c>
      <c r="L58" s="4"/>
      <c r="M58" s="4"/>
    </row>
    <row r="59" spans="7:13">
      <c r="G59" s="35">
        <v>43647</v>
      </c>
      <c r="H59" s="39">
        <v>2.2698863265306124</v>
      </c>
      <c r="I59" s="39">
        <v>2.3062354430379743</v>
      </c>
      <c r="J59" s="39">
        <v>2.2792034224818116</v>
      </c>
      <c r="K59" s="168">
        <f t="shared" si="4"/>
        <v>2019</v>
      </c>
      <c r="L59" s="4"/>
      <c r="M59" s="4"/>
    </row>
    <row r="60" spans="7:13">
      <c r="G60" s="35">
        <v>43678</v>
      </c>
      <c r="H60" s="39">
        <v>2.2821312244897958</v>
      </c>
      <c r="I60" s="39">
        <v>2.3284126582278479</v>
      </c>
      <c r="J60" s="39">
        <v>2.2914997643201147</v>
      </c>
      <c r="K60" s="168">
        <f t="shared" si="4"/>
        <v>2019</v>
      </c>
      <c r="L60" s="4"/>
      <c r="M60" s="4"/>
    </row>
    <row r="61" spans="7:13">
      <c r="G61" s="35">
        <v>43709</v>
      </c>
      <c r="H61" s="39">
        <v>2.2754985714285714</v>
      </c>
      <c r="I61" s="39">
        <v>2.3343873417721515</v>
      </c>
      <c r="J61" s="39">
        <v>2.2822775079413873</v>
      </c>
      <c r="K61" s="168">
        <f t="shared" si="4"/>
        <v>2019</v>
      </c>
      <c r="L61" s="4"/>
      <c r="M61" s="4"/>
    </row>
    <row r="62" spans="7:13">
      <c r="G62" s="35">
        <v>43739</v>
      </c>
      <c r="H62" s="39">
        <v>2.3137638775510205</v>
      </c>
      <c r="I62" s="39">
        <v>2.3595012658227845</v>
      </c>
      <c r="J62" s="39">
        <v>2.3232653140690647</v>
      </c>
      <c r="K62" s="168">
        <f t="shared" si="4"/>
        <v>2019</v>
      </c>
      <c r="L62" s="4"/>
      <c r="M62" s="4"/>
    </row>
    <row r="63" spans="7:13">
      <c r="G63" s="35">
        <v>43770</v>
      </c>
      <c r="H63" s="39">
        <v>2.5688659183673472</v>
      </c>
      <c r="I63" s="39">
        <v>2.615906329113924</v>
      </c>
      <c r="J63" s="39">
        <v>2.5358895583563892</v>
      </c>
      <c r="K63" s="168">
        <f t="shared" si="4"/>
        <v>2019</v>
      </c>
      <c r="L63" s="4"/>
      <c r="M63" s="4"/>
    </row>
    <row r="64" spans="7:13">
      <c r="G64" s="35">
        <v>43800</v>
      </c>
      <c r="H64" s="39">
        <v>2.7877434693877552</v>
      </c>
      <c r="I64" s="39">
        <v>2.7661848101265822</v>
      </c>
      <c r="J64" s="39">
        <v>2.7608101444820168</v>
      </c>
      <c r="K64" s="168">
        <f t="shared" si="4"/>
        <v>2019</v>
      </c>
      <c r="L64" s="4"/>
      <c r="M64" s="4"/>
    </row>
    <row r="65" spans="7:13">
      <c r="G65" s="35">
        <v>43831</v>
      </c>
      <c r="H65" s="39">
        <v>2.8816210204081631</v>
      </c>
      <c r="I65" s="39">
        <v>2.8536784810126576</v>
      </c>
      <c r="J65" s="39">
        <v>2.8525203606926941</v>
      </c>
      <c r="K65" s="168">
        <f t="shared" ref="K65:K112" si="5">YEAR(G65)</f>
        <v>2020</v>
      </c>
      <c r="L65" s="4"/>
      <c r="M65" s="4"/>
    </row>
    <row r="66" spans="7:13">
      <c r="G66" s="35">
        <v>43862</v>
      </c>
      <c r="H66" s="39">
        <v>2.8520291836734692</v>
      </c>
      <c r="I66" s="39">
        <v>2.8321088607594933</v>
      </c>
      <c r="J66" s="39">
        <v>2.8407363664309866</v>
      </c>
      <c r="K66" s="168">
        <f t="shared" si="5"/>
        <v>2020</v>
      </c>
      <c r="L66" s="4"/>
      <c r="M66" s="4"/>
    </row>
    <row r="67" spans="7:13">
      <c r="G67" s="35">
        <v>43891</v>
      </c>
      <c r="H67" s="39">
        <v>2.7550904081632654</v>
      </c>
      <c r="I67" s="39">
        <v>2.7717544303797466</v>
      </c>
      <c r="J67" s="39">
        <v>2.7382668511117942</v>
      </c>
      <c r="K67" s="168">
        <f t="shared" si="5"/>
        <v>2020</v>
      </c>
      <c r="L67" s="4"/>
      <c r="M67" s="4"/>
    </row>
    <row r="68" spans="7:13">
      <c r="G68" s="35">
        <v>43922</v>
      </c>
      <c r="H68" s="39">
        <v>2.3035597959183671</v>
      </c>
      <c r="I68" s="39">
        <v>2.2187417721518985</v>
      </c>
      <c r="J68" s="39">
        <v>2.2156723229839121</v>
      </c>
      <c r="K68" s="168">
        <f t="shared" si="5"/>
        <v>2020</v>
      </c>
      <c r="L68" s="4"/>
      <c r="M68" s="4"/>
    </row>
    <row r="69" spans="7:13">
      <c r="G69" s="35">
        <v>43952</v>
      </c>
      <c r="H69" s="39">
        <v>2.2260087755102043</v>
      </c>
      <c r="I69" s="39">
        <v>2.2002101265822782</v>
      </c>
      <c r="J69" s="39">
        <v>2.2146476278307206</v>
      </c>
      <c r="K69" s="168">
        <f t="shared" si="5"/>
        <v>2020</v>
      </c>
      <c r="L69" s="4"/>
      <c r="M69" s="4"/>
    </row>
    <row r="70" spans="7:13">
      <c r="G70" s="35">
        <v>43983</v>
      </c>
      <c r="H70" s="39">
        <v>2.2545802040816327</v>
      </c>
      <c r="I70" s="39">
        <v>2.2409189873417721</v>
      </c>
      <c r="J70" s="39">
        <v>2.2407773542371148</v>
      </c>
      <c r="K70" s="168">
        <f t="shared" si="5"/>
        <v>2020</v>
      </c>
      <c r="L70" s="4"/>
      <c r="M70" s="4"/>
    </row>
    <row r="71" spans="7:13">
      <c r="G71" s="35">
        <v>44013</v>
      </c>
      <c r="H71" s="39">
        <v>2.3183557142857141</v>
      </c>
      <c r="I71" s="39">
        <v>2.3238556962025312</v>
      </c>
      <c r="J71" s="39">
        <v>2.3073825391945899</v>
      </c>
      <c r="K71" s="168">
        <f t="shared" si="5"/>
        <v>2020</v>
      </c>
      <c r="L71" s="4"/>
      <c r="M71" s="4"/>
    </row>
    <row r="72" spans="7:13">
      <c r="G72" s="35">
        <v>44044</v>
      </c>
      <c r="H72" s="39">
        <v>2.3459067346938776</v>
      </c>
      <c r="I72" s="39">
        <v>2.3711468354430378</v>
      </c>
      <c r="J72" s="39">
        <v>2.3350493083307713</v>
      </c>
      <c r="K72" s="168">
        <f t="shared" si="5"/>
        <v>2020</v>
      </c>
      <c r="L72" s="4"/>
      <c r="M72" s="4"/>
    </row>
    <row r="73" spans="7:13">
      <c r="G73" s="35">
        <v>44075</v>
      </c>
      <c r="H73" s="39">
        <v>2.3428455102040817</v>
      </c>
      <c r="I73" s="39">
        <v>2.3781341772151898</v>
      </c>
      <c r="J73" s="39">
        <v>2.329413484988216</v>
      </c>
      <c r="K73" s="168">
        <f t="shared" si="5"/>
        <v>2020</v>
      </c>
      <c r="L73" s="4"/>
      <c r="M73" s="4"/>
    </row>
    <row r="74" spans="7:13">
      <c r="G74" s="35">
        <v>44105</v>
      </c>
      <c r="H74" s="39">
        <v>2.3785597959183673</v>
      </c>
      <c r="I74" s="39">
        <v>2.4007164556962022</v>
      </c>
      <c r="J74" s="39">
        <v>2.3678395532329133</v>
      </c>
      <c r="K74" s="168">
        <f t="shared" si="5"/>
        <v>2020</v>
      </c>
      <c r="L74" s="4"/>
      <c r="M74" s="4"/>
    </row>
    <row r="75" spans="7:13">
      <c r="G75" s="35">
        <v>44136</v>
      </c>
      <c r="H75" s="39">
        <v>2.6081516326530614</v>
      </c>
      <c r="I75" s="39">
        <v>2.6521594936708857</v>
      </c>
      <c r="J75" s="39">
        <v>2.5727785838712984</v>
      </c>
      <c r="K75" s="168">
        <f t="shared" si="5"/>
        <v>2020</v>
      </c>
      <c r="L75" s="4"/>
      <c r="M75" s="4"/>
    </row>
    <row r="76" spans="7:13">
      <c r="G76" s="35">
        <v>44166</v>
      </c>
      <c r="H76" s="39">
        <v>2.8061108163265307</v>
      </c>
      <c r="I76" s="39">
        <v>2.7919063291139237</v>
      </c>
      <c r="J76" s="39">
        <v>2.7715694435905318</v>
      </c>
      <c r="K76" s="168">
        <f t="shared" si="5"/>
        <v>2020</v>
      </c>
      <c r="L76" s="4"/>
      <c r="M76" s="4"/>
    </row>
    <row r="77" spans="7:13">
      <c r="G77" s="35">
        <v>44197</v>
      </c>
      <c r="H77" s="39">
        <v>2.9336618367346938</v>
      </c>
      <c r="I77" s="39">
        <v>2.8873999999999995</v>
      </c>
      <c r="J77" s="39">
        <v>2.8996563377395228</v>
      </c>
      <c r="K77" s="168">
        <f t="shared" si="5"/>
        <v>2021</v>
      </c>
      <c r="L77" s="4"/>
      <c r="M77" s="4"/>
    </row>
    <row r="78" spans="7:13">
      <c r="G78" s="35">
        <v>44228</v>
      </c>
      <c r="H78" s="39">
        <v>2.9188659183673469</v>
      </c>
      <c r="I78" s="39">
        <v>2.8928683544303793</v>
      </c>
      <c r="J78" s="39">
        <v>2.9027304231990985</v>
      </c>
      <c r="K78" s="168">
        <f t="shared" si="5"/>
        <v>2021</v>
      </c>
      <c r="L78" s="4"/>
      <c r="M78" s="4"/>
    </row>
    <row r="79" spans="7:13">
      <c r="G79" s="35">
        <v>44256</v>
      </c>
      <c r="H79" s="39">
        <v>2.8341720408163265</v>
      </c>
      <c r="I79" s="39">
        <v>2.7943367088607594</v>
      </c>
      <c r="J79" s="39">
        <v>2.8125572497182088</v>
      </c>
      <c r="K79" s="168">
        <f t="shared" si="5"/>
        <v>2021</v>
      </c>
      <c r="L79" s="4"/>
      <c r="M79" s="4"/>
    </row>
    <row r="80" spans="7:13">
      <c r="G80" s="35">
        <v>44287</v>
      </c>
      <c r="H80" s="39">
        <v>2.3596822448979591</v>
      </c>
      <c r="I80" s="39">
        <v>2.2338303797468351</v>
      </c>
      <c r="J80" s="39">
        <v>2.3360740034839638</v>
      </c>
      <c r="K80" s="168">
        <f t="shared" si="5"/>
        <v>2021</v>
      </c>
      <c r="L80" s="4"/>
      <c r="M80" s="4"/>
    </row>
    <row r="81" spans="7:13">
      <c r="G81" s="35">
        <v>44317</v>
      </c>
      <c r="H81" s="39">
        <v>2.2693761224489797</v>
      </c>
      <c r="I81" s="39">
        <v>2.2152987341772152</v>
      </c>
      <c r="J81" s="39">
        <v>2.2479502203094577</v>
      </c>
      <c r="K81" s="168">
        <f t="shared" si="5"/>
        <v>2021</v>
      </c>
      <c r="L81" s="4"/>
      <c r="M81" s="4"/>
    </row>
    <row r="82" spans="7:13">
      <c r="G82" s="35">
        <v>44348</v>
      </c>
      <c r="H82" s="39">
        <v>2.3086618367346943</v>
      </c>
      <c r="I82" s="39">
        <v>2.2489189873417721</v>
      </c>
      <c r="J82" s="39">
        <v>2.2848392458243674</v>
      </c>
      <c r="K82" s="168">
        <f t="shared" si="5"/>
        <v>2021</v>
      </c>
      <c r="L82" s="4"/>
      <c r="M82" s="4"/>
    </row>
    <row r="83" spans="7:13">
      <c r="G83" s="35">
        <v>44378</v>
      </c>
      <c r="H83" s="39">
        <v>2.3494781632653066</v>
      </c>
      <c r="I83" s="39">
        <v>2.3268936708860757</v>
      </c>
      <c r="J83" s="39">
        <v>2.328388789835024</v>
      </c>
      <c r="K83" s="168">
        <f t="shared" si="5"/>
        <v>2021</v>
      </c>
      <c r="L83" s="4"/>
      <c r="M83" s="4"/>
    </row>
    <row r="84" spans="7:13">
      <c r="G84" s="35">
        <v>44409</v>
      </c>
      <c r="H84" s="39">
        <v>2.3749883673469392</v>
      </c>
      <c r="I84" s="39">
        <v>2.3720582278481008</v>
      </c>
      <c r="J84" s="39">
        <v>2.3540061686648222</v>
      </c>
      <c r="K84" s="168">
        <f t="shared" si="5"/>
        <v>2021</v>
      </c>
      <c r="L84" s="4"/>
      <c r="M84" s="4"/>
    </row>
    <row r="85" spans="7:13">
      <c r="G85" s="35">
        <v>44440</v>
      </c>
      <c r="H85" s="39">
        <v>2.392845510204082</v>
      </c>
      <c r="I85" s="39">
        <v>2.3821848101265823</v>
      </c>
      <c r="J85" s="39">
        <v>2.3693765959627009</v>
      </c>
      <c r="K85" s="168">
        <f t="shared" si="5"/>
        <v>2021</v>
      </c>
      <c r="L85" s="4"/>
      <c r="M85" s="4"/>
    </row>
    <row r="86" spans="7:13">
      <c r="G86" s="35">
        <v>44470</v>
      </c>
      <c r="H86" s="39">
        <v>2.4107026530612243</v>
      </c>
      <c r="I86" s="39">
        <v>2.4047670886075947</v>
      </c>
      <c r="J86" s="39">
        <v>2.3898704990265398</v>
      </c>
      <c r="K86" s="168">
        <f t="shared" si="5"/>
        <v>2021</v>
      </c>
      <c r="L86" s="4"/>
      <c r="M86" s="4"/>
    </row>
    <row r="87" spans="7:13">
      <c r="G87" s="35">
        <v>44501</v>
      </c>
      <c r="H87" s="39">
        <v>2.6586618367346939</v>
      </c>
      <c r="I87" s="39">
        <v>2.6591468354430376</v>
      </c>
      <c r="J87" s="39">
        <v>2.6183775181883386</v>
      </c>
      <c r="K87" s="168">
        <f t="shared" si="5"/>
        <v>2021</v>
      </c>
      <c r="L87" s="4"/>
      <c r="M87" s="4"/>
    </row>
    <row r="88" spans="7:13">
      <c r="G88" s="35">
        <v>44531</v>
      </c>
      <c r="H88" s="39">
        <v>2.8520291836734692</v>
      </c>
      <c r="I88" s="39">
        <v>2.8019316455696197</v>
      </c>
      <c r="J88" s="39">
        <v>2.8176807254841685</v>
      </c>
      <c r="K88" s="168">
        <f t="shared" si="5"/>
        <v>2021</v>
      </c>
      <c r="L88" s="4"/>
      <c r="M88" s="4"/>
    </row>
    <row r="89" spans="7:13">
      <c r="G89" s="35">
        <v>44562</v>
      </c>
      <c r="H89" s="39">
        <v>2.9795802040816328</v>
      </c>
      <c r="I89" s="39">
        <v>2.9024886075949361</v>
      </c>
      <c r="J89" s="39">
        <v>2.9432058817501794</v>
      </c>
      <c r="K89" s="168">
        <f t="shared" si="5"/>
        <v>2022</v>
      </c>
      <c r="L89" s="4"/>
      <c r="M89" s="4"/>
    </row>
    <row r="90" spans="7:13">
      <c r="G90" s="35">
        <v>44593</v>
      </c>
      <c r="H90" s="39">
        <v>2.9556006122448979</v>
      </c>
      <c r="I90" s="39">
        <v>2.9040075949367083</v>
      </c>
      <c r="J90" s="39">
        <v>2.9396194487140077</v>
      </c>
      <c r="K90" s="168">
        <f t="shared" si="5"/>
        <v>2022</v>
      </c>
      <c r="L90" s="4"/>
      <c r="M90" s="4"/>
    </row>
    <row r="91" spans="7:13">
      <c r="G91" s="35">
        <v>44621</v>
      </c>
      <c r="H91" s="39">
        <v>2.8678455102040821</v>
      </c>
      <c r="I91" s="39">
        <v>2.8024379746835439</v>
      </c>
      <c r="J91" s="39">
        <v>2.8438104518905627</v>
      </c>
      <c r="K91" s="168">
        <f t="shared" si="5"/>
        <v>2022</v>
      </c>
      <c r="L91" s="4"/>
      <c r="M91" s="4"/>
    </row>
    <row r="92" spans="7:13">
      <c r="G92" s="35">
        <v>44652</v>
      </c>
      <c r="H92" s="39">
        <v>2.3729475510204083</v>
      </c>
      <c r="I92" s="39">
        <v>2.2368683544303796</v>
      </c>
      <c r="J92" s="39">
        <v>2.3340246131775797</v>
      </c>
      <c r="K92" s="168">
        <f t="shared" si="5"/>
        <v>2022</v>
      </c>
      <c r="L92" s="4"/>
      <c r="M92" s="4"/>
    </row>
    <row r="93" spans="7:13">
      <c r="G93" s="35">
        <v>44682</v>
      </c>
      <c r="H93" s="39">
        <v>2.286212857142857</v>
      </c>
      <c r="I93" s="39">
        <v>2.2192481012658223</v>
      </c>
      <c r="J93" s="39">
        <v>2.2494872630392457</v>
      </c>
      <c r="K93" s="168">
        <f t="shared" si="5"/>
        <v>2022</v>
      </c>
      <c r="L93" s="4"/>
      <c r="M93" s="4"/>
    </row>
    <row r="94" spans="7:13">
      <c r="G94" s="35">
        <v>44713</v>
      </c>
      <c r="H94" s="39">
        <v>2.3198863265306122</v>
      </c>
      <c r="I94" s="39">
        <v>2.2549949367088606</v>
      </c>
      <c r="J94" s="39">
        <v>2.2807404652115997</v>
      </c>
      <c r="K94" s="168">
        <f t="shared" si="5"/>
        <v>2022</v>
      </c>
      <c r="L94" s="4"/>
      <c r="M94" s="4"/>
    </row>
    <row r="95" spans="7:13">
      <c r="G95" s="35">
        <v>44743</v>
      </c>
      <c r="H95" s="39">
        <v>2.3703965306122448</v>
      </c>
      <c r="I95" s="39">
        <v>2.3348936708860757</v>
      </c>
      <c r="J95" s="39">
        <v>2.3340246131775797</v>
      </c>
      <c r="K95" s="168">
        <f t="shared" si="5"/>
        <v>2022</v>
      </c>
      <c r="L95" s="4"/>
      <c r="M95" s="4"/>
    </row>
    <row r="96" spans="7:13">
      <c r="G96" s="35">
        <v>44774</v>
      </c>
      <c r="H96" s="39">
        <v>2.3989679591836737</v>
      </c>
      <c r="I96" s="39">
        <v>2.3831974683544299</v>
      </c>
      <c r="J96" s="39">
        <v>2.3627160774669536</v>
      </c>
      <c r="K96" s="168">
        <f t="shared" si="5"/>
        <v>2022</v>
      </c>
      <c r="L96" s="4"/>
      <c r="M96" s="4"/>
    </row>
    <row r="97" spans="7:13">
      <c r="G97" s="35">
        <v>44805</v>
      </c>
      <c r="H97" s="39">
        <v>2.4091720408163266</v>
      </c>
      <c r="I97" s="39">
        <v>2.3932227848101264</v>
      </c>
      <c r="J97" s="39">
        <v>2.3704012911158929</v>
      </c>
      <c r="K97" s="168">
        <f t="shared" si="5"/>
        <v>2022</v>
      </c>
      <c r="L97" s="4"/>
      <c r="M97" s="4"/>
    </row>
    <row r="98" spans="7:13">
      <c r="G98" s="35">
        <v>44835</v>
      </c>
      <c r="H98" s="39">
        <v>2.4326414285714284</v>
      </c>
      <c r="I98" s="39">
        <v>2.4138810126582277</v>
      </c>
      <c r="J98" s="39">
        <v>2.3965310175222871</v>
      </c>
      <c r="K98" s="168">
        <f t="shared" si="5"/>
        <v>2022</v>
      </c>
      <c r="L98" s="4"/>
      <c r="M98" s="4"/>
    </row>
    <row r="99" spans="7:13">
      <c r="G99" s="35">
        <v>44866</v>
      </c>
      <c r="H99" s="39">
        <v>2.7050904081632652</v>
      </c>
      <c r="I99" s="39">
        <v>2.6722101265822782</v>
      </c>
      <c r="J99" s="39">
        <v>2.6521924582436727</v>
      </c>
      <c r="K99" s="168">
        <f t="shared" si="5"/>
        <v>2022</v>
      </c>
      <c r="L99" s="4"/>
      <c r="M99" s="4"/>
    </row>
    <row r="100" spans="7:13">
      <c r="G100" s="35">
        <v>44896</v>
      </c>
      <c r="H100" s="39">
        <v>2.8887638775510203</v>
      </c>
      <c r="I100" s="39">
        <v>2.8180329113924047</v>
      </c>
      <c r="J100" s="39">
        <v>2.839199323701199</v>
      </c>
      <c r="K100" s="168">
        <f t="shared" si="5"/>
        <v>2022</v>
      </c>
      <c r="L100" s="4"/>
      <c r="M100" s="4"/>
    </row>
    <row r="101" spans="7:13">
      <c r="G101" s="35">
        <v>44927</v>
      </c>
      <c r="H101" s="39">
        <v>3.0244781632653064</v>
      </c>
      <c r="I101" s="39">
        <v>2.9366151898734172</v>
      </c>
      <c r="J101" s="39">
        <v>2.9729220411927453</v>
      </c>
      <c r="K101" s="168">
        <f t="shared" si="5"/>
        <v>2023</v>
      </c>
      <c r="L101" s="4"/>
      <c r="M101" s="4"/>
    </row>
    <row r="102" spans="7:13">
      <c r="G102" s="35">
        <v>44958</v>
      </c>
      <c r="H102" s="39">
        <v>3.0061108163265309</v>
      </c>
      <c r="I102" s="39">
        <v>2.936108860759493</v>
      </c>
      <c r="J102" s="39">
        <v>2.9749714314991293</v>
      </c>
      <c r="K102" s="168">
        <f t="shared" si="5"/>
        <v>2023</v>
      </c>
      <c r="L102" s="4"/>
      <c r="M102" s="4"/>
    </row>
    <row r="103" spans="7:13">
      <c r="G103" s="35">
        <v>44986</v>
      </c>
      <c r="H103" s="39">
        <v>2.9173353061224492</v>
      </c>
      <c r="I103" s="39">
        <v>2.8336278481012656</v>
      </c>
      <c r="J103" s="39">
        <v>2.8781377395224923</v>
      </c>
      <c r="K103" s="168">
        <f t="shared" si="5"/>
        <v>2023</v>
      </c>
      <c r="L103" s="4"/>
      <c r="M103" s="4"/>
    </row>
    <row r="104" spans="7:13">
      <c r="G104" s="35">
        <v>45017</v>
      </c>
      <c r="H104" s="39">
        <v>2.4183557142857146</v>
      </c>
      <c r="I104" s="39">
        <v>2.2790962025316452</v>
      </c>
      <c r="J104" s="39">
        <v>2.3821852853776004</v>
      </c>
      <c r="K104" s="168">
        <f t="shared" si="5"/>
        <v>2023</v>
      </c>
      <c r="L104" s="4"/>
      <c r="M104" s="4"/>
    </row>
    <row r="105" spans="7:13">
      <c r="G105" s="35">
        <v>45047</v>
      </c>
      <c r="H105" s="39">
        <v>2.9377434693877551</v>
      </c>
      <c r="I105" s="39">
        <v>2.8091215189873413</v>
      </c>
      <c r="J105" s="39">
        <v>2.9037551183522905</v>
      </c>
      <c r="K105" s="168">
        <f t="shared" si="5"/>
        <v>2023</v>
      </c>
      <c r="L105" s="4"/>
      <c r="M105" s="4"/>
    </row>
    <row r="106" spans="7:13">
      <c r="G106" s="35">
        <v>45078</v>
      </c>
      <c r="H106" s="39">
        <v>2.9675393877551022</v>
      </c>
      <c r="I106" s="39">
        <v>2.7562607594936703</v>
      </c>
      <c r="J106" s="39">
        <v>2.9311144789425145</v>
      </c>
      <c r="K106" s="168">
        <f t="shared" si="5"/>
        <v>2023</v>
      </c>
      <c r="L106" s="4"/>
      <c r="M106" s="4"/>
    </row>
    <row r="107" spans="7:13">
      <c r="G107" s="35">
        <v>45108</v>
      </c>
      <c r="H107" s="39">
        <v>2.9992740816326529</v>
      </c>
      <c r="I107" s="39">
        <v>2.8668430379746832</v>
      </c>
      <c r="J107" s="39">
        <v>2.9655442360897633</v>
      </c>
      <c r="K107" s="168">
        <f t="shared" si="5"/>
        <v>2023</v>
      </c>
      <c r="L107" s="4"/>
      <c r="M107" s="4"/>
    </row>
    <row r="108" spans="7:13">
      <c r="G108" s="35">
        <v>45139</v>
      </c>
      <c r="H108" s="39">
        <v>3.0394781632653061</v>
      </c>
      <c r="I108" s="39">
        <v>2.9617291139240502</v>
      </c>
      <c r="J108" s="39">
        <v>3.0059172251255251</v>
      </c>
      <c r="K108" s="168">
        <f t="shared" si="5"/>
        <v>2023</v>
      </c>
      <c r="L108" s="4"/>
      <c r="M108" s="4"/>
    </row>
    <row r="109" spans="7:13">
      <c r="G109" s="35">
        <v>45170</v>
      </c>
      <c r="H109" s="39">
        <v>3.0380495918367347</v>
      </c>
      <c r="I109" s="39">
        <v>2.928210126582278</v>
      </c>
      <c r="J109" s="39">
        <v>3.0019209140280769</v>
      </c>
      <c r="K109" s="168">
        <f t="shared" si="5"/>
        <v>2023</v>
      </c>
      <c r="L109" s="4"/>
      <c r="M109" s="4"/>
    </row>
    <row r="110" spans="7:13">
      <c r="G110" s="35">
        <v>45200</v>
      </c>
      <c r="H110" s="39">
        <v>3.1016210204081633</v>
      </c>
      <c r="I110" s="39">
        <v>3.0027417721518983</v>
      </c>
      <c r="J110" s="39">
        <v>3.0683211599549134</v>
      </c>
      <c r="K110" s="168">
        <f t="shared" si="5"/>
        <v>2023</v>
      </c>
      <c r="L110" s="4"/>
      <c r="M110" s="4"/>
    </row>
    <row r="111" spans="7:13">
      <c r="G111" s="35">
        <v>45231</v>
      </c>
      <c r="H111" s="39">
        <v>3.3025393877551021</v>
      </c>
      <c r="I111" s="39">
        <v>3.2283620253164553</v>
      </c>
      <c r="J111" s="39">
        <v>3.2521514704375449</v>
      </c>
      <c r="K111" s="168">
        <f t="shared" si="5"/>
        <v>2023</v>
      </c>
      <c r="L111" s="4"/>
      <c r="M111" s="4"/>
    </row>
    <row r="112" spans="7:13">
      <c r="G112" s="35">
        <v>45261</v>
      </c>
      <c r="H112" s="39">
        <v>3.5303965306122449</v>
      </c>
      <c r="I112" s="39">
        <v>3.4297797468354427</v>
      </c>
      <c r="J112" s="39">
        <v>3.4835276360282816</v>
      </c>
      <c r="K112" s="168">
        <f t="shared" si="5"/>
        <v>2023</v>
      </c>
      <c r="L112" s="4"/>
      <c r="M112" s="4"/>
    </row>
    <row r="113" spans="7:13">
      <c r="G113" s="35">
        <v>45292</v>
      </c>
      <c r="H113" s="39">
        <v>3.5974373469387757</v>
      </c>
      <c r="I113" s="39">
        <v>3.5392481012658221</v>
      </c>
      <c r="J113" s="39">
        <v>3.5482883697100114</v>
      </c>
      <c r="K113" s="168">
        <f t="shared" ref="K113:K159" si="6">YEAR(G113)</f>
        <v>2024</v>
      </c>
      <c r="L113" s="4"/>
      <c r="M113" s="4"/>
    </row>
    <row r="114" spans="7:13">
      <c r="G114" s="35">
        <v>45323</v>
      </c>
      <c r="H114" s="39">
        <v>3.5882536734693882</v>
      </c>
      <c r="I114" s="39">
        <v>3.571855696202531</v>
      </c>
      <c r="J114" s="39">
        <v>3.5595600163951229</v>
      </c>
      <c r="K114" s="168">
        <f t="shared" si="6"/>
        <v>2024</v>
      </c>
      <c r="L114" s="4"/>
      <c r="M114" s="4"/>
    </row>
    <row r="115" spans="7:13">
      <c r="G115" s="35">
        <v>45352</v>
      </c>
      <c r="H115" s="39">
        <v>3.4642740816326532</v>
      </c>
      <c r="I115" s="39">
        <v>3.52719746835443</v>
      </c>
      <c r="J115" s="39">
        <v>3.4273743416333642</v>
      </c>
      <c r="K115" s="168">
        <f t="shared" si="6"/>
        <v>2024</v>
      </c>
      <c r="L115" s="4"/>
      <c r="M115" s="4"/>
    </row>
    <row r="116" spans="7:13">
      <c r="G116" s="35">
        <v>45383</v>
      </c>
      <c r="H116" s="39">
        <v>3.0553965306122448</v>
      </c>
      <c r="I116" s="39">
        <v>2.8877037974683541</v>
      </c>
      <c r="J116" s="39">
        <v>3.0219024695153194</v>
      </c>
      <c r="K116" s="168">
        <f t="shared" si="6"/>
        <v>2024</v>
      </c>
      <c r="L116" s="4"/>
      <c r="M116" s="4"/>
    </row>
    <row r="117" spans="7:13">
      <c r="G117" s="35">
        <v>45413</v>
      </c>
      <c r="H117" s="39">
        <v>3.5892740816326532</v>
      </c>
      <c r="I117" s="39">
        <v>3.3988936708860757</v>
      </c>
      <c r="J117" s="39">
        <v>3.5580229736653348</v>
      </c>
      <c r="K117" s="168">
        <f t="shared" si="6"/>
        <v>2024</v>
      </c>
      <c r="L117" s="4"/>
      <c r="M117" s="4"/>
    </row>
    <row r="118" spans="7:13">
      <c r="G118" s="35">
        <v>45444</v>
      </c>
      <c r="H118" s="39">
        <v>3.6150904081632658</v>
      </c>
      <c r="I118" s="39">
        <v>3.2575265822784805</v>
      </c>
      <c r="J118" s="39">
        <v>3.5813860231581107</v>
      </c>
      <c r="K118" s="168">
        <f t="shared" si="6"/>
        <v>2024</v>
      </c>
      <c r="L118" s="4"/>
      <c r="M118" s="4"/>
    </row>
    <row r="119" spans="7:13">
      <c r="G119" s="35">
        <v>45474</v>
      </c>
      <c r="H119" s="39">
        <v>3.6280495918367346</v>
      </c>
      <c r="I119" s="39">
        <v>3.3988936708860757</v>
      </c>
      <c r="J119" s="39">
        <v>3.5969613894866277</v>
      </c>
      <c r="K119" s="168">
        <f t="shared" si="6"/>
        <v>2024</v>
      </c>
      <c r="L119" s="4"/>
      <c r="M119" s="4"/>
    </row>
    <row r="120" spans="7:13">
      <c r="G120" s="35">
        <v>45505</v>
      </c>
      <c r="H120" s="39">
        <v>3.6798863265306125</v>
      </c>
      <c r="I120" s="39">
        <v>3.5402607594936701</v>
      </c>
      <c r="J120" s="39">
        <v>3.6490159032687779</v>
      </c>
      <c r="K120" s="168">
        <f t="shared" si="6"/>
        <v>2024</v>
      </c>
      <c r="L120" s="4"/>
      <c r="M120" s="4"/>
    </row>
    <row r="121" spans="7:13">
      <c r="G121" s="35">
        <v>45536</v>
      </c>
      <c r="H121" s="39">
        <v>3.6669271428571428</v>
      </c>
      <c r="I121" s="39">
        <v>3.463096202531645</v>
      </c>
      <c r="J121" s="39">
        <v>3.6334405369402605</v>
      </c>
      <c r="K121" s="168">
        <f t="shared" si="6"/>
        <v>2024</v>
      </c>
      <c r="L121" s="4"/>
      <c r="M121" s="4"/>
    </row>
    <row r="122" spans="7:13">
      <c r="G122" s="35">
        <v>45566</v>
      </c>
      <c r="H122" s="39">
        <v>3.7706006122448978</v>
      </c>
      <c r="I122" s="39">
        <v>3.5917037974683539</v>
      </c>
      <c r="J122" s="39">
        <v>3.7401113023875396</v>
      </c>
      <c r="K122" s="168">
        <f t="shared" si="6"/>
        <v>2024</v>
      </c>
      <c r="L122" s="4"/>
      <c r="M122" s="4"/>
    </row>
    <row r="123" spans="7:13">
      <c r="G123" s="35">
        <v>45597</v>
      </c>
      <c r="H123" s="39">
        <v>3.900090408163265</v>
      </c>
      <c r="I123" s="39">
        <v>3.7845139240506325</v>
      </c>
      <c r="J123" s="39">
        <v>3.8522129521467368</v>
      </c>
      <c r="K123" s="168">
        <f t="shared" si="6"/>
        <v>2024</v>
      </c>
      <c r="L123" s="4"/>
      <c r="M123" s="4"/>
    </row>
    <row r="124" spans="7:13">
      <c r="G124" s="35">
        <v>45627</v>
      </c>
      <c r="H124" s="39">
        <v>4.1720291836734686</v>
      </c>
      <c r="I124" s="39">
        <v>4.0415265822784798</v>
      </c>
      <c r="J124" s="39">
        <v>4.1278559483553652</v>
      </c>
      <c r="K124" s="168">
        <f t="shared" si="6"/>
        <v>2024</v>
      </c>
      <c r="L124" s="4"/>
      <c r="M124" s="4"/>
    </row>
    <row r="125" spans="7:13">
      <c r="G125" s="35">
        <v>45658</v>
      </c>
      <c r="H125" s="39">
        <v>4.170396530612245</v>
      </c>
      <c r="I125" s="39">
        <v>4.141779746835442</v>
      </c>
      <c r="J125" s="39">
        <v>4.1236546982272779</v>
      </c>
      <c r="K125" s="168">
        <f t="shared" si="6"/>
        <v>2025</v>
      </c>
      <c r="L125" s="4"/>
      <c r="M125" s="4"/>
    </row>
    <row r="126" spans="7:13">
      <c r="G126" s="35">
        <v>45689</v>
      </c>
      <c r="H126" s="39">
        <v>4.170396530612245</v>
      </c>
      <c r="I126" s="39">
        <v>4.207703797468354</v>
      </c>
      <c r="J126" s="39">
        <v>4.144148601291116</v>
      </c>
      <c r="K126" s="168">
        <f t="shared" si="6"/>
        <v>2025</v>
      </c>
      <c r="L126" s="4"/>
      <c r="M126" s="4"/>
    </row>
    <row r="127" spans="7:13">
      <c r="G127" s="35">
        <v>45717</v>
      </c>
      <c r="H127" s="39">
        <v>4.0111108163265303</v>
      </c>
      <c r="I127" s="39">
        <v>4.2208683544303787</v>
      </c>
      <c r="J127" s="39">
        <v>3.976508474228917</v>
      </c>
      <c r="K127" s="168">
        <f t="shared" si="6"/>
        <v>2025</v>
      </c>
      <c r="L127" s="4"/>
      <c r="M127" s="4"/>
    </row>
    <row r="128" spans="7:13">
      <c r="G128" s="35">
        <v>45748</v>
      </c>
      <c r="H128" s="39">
        <v>3.6925393877551023</v>
      </c>
      <c r="I128" s="39">
        <v>3.496210126582278</v>
      </c>
      <c r="J128" s="39">
        <v>3.6617221231683574</v>
      </c>
      <c r="K128" s="168">
        <f t="shared" si="6"/>
        <v>2025</v>
      </c>
      <c r="L128" s="4"/>
      <c r="M128" s="4"/>
    </row>
    <row r="129" spans="7:13">
      <c r="G129" s="35">
        <v>45778</v>
      </c>
      <c r="H129" s="39">
        <v>3.6393761224489798</v>
      </c>
      <c r="I129" s="39">
        <v>3.5093746835443032</v>
      </c>
      <c r="J129" s="39">
        <v>3.6083355056870583</v>
      </c>
      <c r="K129" s="168">
        <f t="shared" si="6"/>
        <v>2025</v>
      </c>
      <c r="L129" s="4"/>
      <c r="M129" s="4"/>
    </row>
    <row r="130" spans="7:13">
      <c r="G130" s="35">
        <v>45809</v>
      </c>
      <c r="H130" s="39">
        <v>3.6261108163265305</v>
      </c>
      <c r="I130" s="39">
        <v>3.3776278481012652</v>
      </c>
      <c r="J130" s="39">
        <v>3.5924527308125835</v>
      </c>
      <c r="K130" s="168">
        <f t="shared" si="6"/>
        <v>2025</v>
      </c>
      <c r="L130" s="4"/>
      <c r="M130" s="4"/>
    </row>
    <row r="131" spans="7:13">
      <c r="G131" s="35">
        <v>45839</v>
      </c>
      <c r="H131" s="39">
        <v>3.6393761224489798</v>
      </c>
      <c r="I131" s="39">
        <v>3.5358050632911389</v>
      </c>
      <c r="J131" s="39">
        <v>3.6083355056870583</v>
      </c>
      <c r="K131" s="168">
        <f t="shared" si="6"/>
        <v>2025</v>
      </c>
      <c r="L131" s="4"/>
      <c r="M131" s="4"/>
    </row>
    <row r="132" spans="7:13">
      <c r="G132" s="35">
        <v>45870</v>
      </c>
      <c r="H132" s="39">
        <v>3.7190699999999999</v>
      </c>
      <c r="I132" s="39">
        <v>3.627956962025316</v>
      </c>
      <c r="J132" s="39">
        <v>3.6883641971513477</v>
      </c>
      <c r="K132" s="168">
        <f t="shared" si="6"/>
        <v>2025</v>
      </c>
      <c r="L132" s="4"/>
      <c r="M132" s="4"/>
    </row>
    <row r="133" spans="7:13">
      <c r="G133" s="35">
        <v>45901</v>
      </c>
      <c r="H133" s="39">
        <v>3.7323353061224491</v>
      </c>
      <c r="I133" s="39">
        <v>3.548969620253164</v>
      </c>
      <c r="J133" s="39">
        <v>3.6991234962598627</v>
      </c>
      <c r="K133" s="168">
        <f t="shared" si="6"/>
        <v>2025</v>
      </c>
      <c r="L133" s="4"/>
      <c r="M133" s="4"/>
    </row>
    <row r="134" spans="7:13">
      <c r="G134" s="35">
        <v>45931</v>
      </c>
      <c r="H134" s="39">
        <v>3.7854985714285716</v>
      </c>
      <c r="I134" s="39">
        <v>3.6411215189873412</v>
      </c>
      <c r="J134" s="39">
        <v>3.7550718516241419</v>
      </c>
      <c r="K134" s="168">
        <f t="shared" si="6"/>
        <v>2025</v>
      </c>
      <c r="L134" s="4"/>
      <c r="M134" s="4"/>
    </row>
    <row r="135" spans="7:13">
      <c r="G135" s="35">
        <v>45962</v>
      </c>
      <c r="H135" s="39">
        <v>3.8916210204081634</v>
      </c>
      <c r="I135" s="39">
        <v>3.8651215189873414</v>
      </c>
      <c r="J135" s="39">
        <v>3.8437079823752436</v>
      </c>
      <c r="K135" s="168">
        <f t="shared" si="6"/>
        <v>2025</v>
      </c>
      <c r="L135" s="4"/>
      <c r="M135" s="4"/>
    </row>
    <row r="136" spans="7:13">
      <c r="G136" s="35">
        <v>45992</v>
      </c>
      <c r="H136" s="39">
        <v>4.0376414285714279</v>
      </c>
      <c r="I136" s="39">
        <v>4.1549443037974676</v>
      </c>
      <c r="J136" s="39">
        <v>3.9929035966799877</v>
      </c>
      <c r="K136" s="168">
        <f t="shared" si="6"/>
        <v>2025</v>
      </c>
      <c r="L136" s="4"/>
      <c r="M136" s="4"/>
    </row>
    <row r="137" spans="7:13">
      <c r="G137" s="35">
        <v>46023</v>
      </c>
      <c r="H137" s="39">
        <v>4.0940700000000003</v>
      </c>
      <c r="I137" s="39">
        <v>4.2404126582278465</v>
      </c>
      <c r="J137" s="39">
        <v>4.0470075007685216</v>
      </c>
      <c r="K137" s="168">
        <f t="shared" ref="K137:K148" si="7">YEAR(G137)</f>
        <v>2026</v>
      </c>
      <c r="L137" s="4"/>
      <c r="M137" s="4"/>
    </row>
    <row r="138" spans="7:13">
      <c r="G138" s="35">
        <v>46054</v>
      </c>
      <c r="H138" s="39">
        <v>4.1212128571428561</v>
      </c>
      <c r="I138" s="39">
        <v>4.1729696202531636</v>
      </c>
      <c r="J138" s="39">
        <v>4.0947582949072654</v>
      </c>
      <c r="K138" s="168">
        <f t="shared" si="7"/>
        <v>2026</v>
      </c>
      <c r="L138" s="4"/>
      <c r="M138" s="4"/>
    </row>
    <row r="139" spans="7:13">
      <c r="G139" s="35">
        <v>46082</v>
      </c>
      <c r="H139" s="39">
        <v>3.9173353061224492</v>
      </c>
      <c r="I139" s="39">
        <v>4.0785898734177204</v>
      </c>
      <c r="J139" s="39">
        <v>3.8823389896505791</v>
      </c>
      <c r="K139" s="168">
        <f t="shared" si="7"/>
        <v>2026</v>
      </c>
      <c r="L139" s="4"/>
      <c r="M139" s="4"/>
    </row>
    <row r="140" spans="7:13">
      <c r="G140" s="35">
        <v>46113</v>
      </c>
      <c r="H140" s="39">
        <v>3.6590700000000003</v>
      </c>
      <c r="I140" s="39">
        <v>3.4580329113924044</v>
      </c>
      <c r="J140" s="39">
        <v>3.6281121221436625</v>
      </c>
      <c r="K140" s="168">
        <f t="shared" si="7"/>
        <v>2026</v>
      </c>
      <c r="L140" s="4"/>
      <c r="M140" s="4"/>
    </row>
    <row r="141" spans="7:13">
      <c r="G141" s="35">
        <v>46143</v>
      </c>
      <c r="H141" s="39">
        <v>3.6046822448979592</v>
      </c>
      <c r="I141" s="39">
        <v>3.5254759493670882</v>
      </c>
      <c r="J141" s="39">
        <v>3.5734958704785327</v>
      </c>
      <c r="K141" s="168">
        <f t="shared" si="7"/>
        <v>2026</v>
      </c>
      <c r="L141" s="4"/>
      <c r="M141" s="4"/>
    </row>
    <row r="142" spans="7:13">
      <c r="G142" s="35">
        <v>46174</v>
      </c>
      <c r="H142" s="39">
        <v>3.618253673469388</v>
      </c>
      <c r="I142" s="39">
        <v>3.4040582278481004</v>
      </c>
      <c r="J142" s="39">
        <v>3.5845625781330055</v>
      </c>
      <c r="K142" s="168">
        <f t="shared" si="7"/>
        <v>2026</v>
      </c>
      <c r="L142" s="4"/>
      <c r="M142" s="4"/>
    </row>
    <row r="143" spans="7:13">
      <c r="G143" s="35">
        <v>46204</v>
      </c>
      <c r="H143" s="39">
        <v>3.6590700000000003</v>
      </c>
      <c r="I143" s="39">
        <v>3.5929189873417715</v>
      </c>
      <c r="J143" s="39">
        <v>3.6281121221436625</v>
      </c>
      <c r="K143" s="168">
        <f t="shared" si="7"/>
        <v>2026</v>
      </c>
      <c r="L143" s="4"/>
      <c r="M143" s="4"/>
    </row>
    <row r="144" spans="7:13">
      <c r="G144" s="35">
        <v>46235</v>
      </c>
      <c r="H144" s="39">
        <v>3.7678455102040815</v>
      </c>
      <c r="I144" s="39">
        <v>3.673830379746835</v>
      </c>
      <c r="J144" s="39">
        <v>3.7373446254739218</v>
      </c>
      <c r="K144" s="168">
        <f t="shared" si="7"/>
        <v>2026</v>
      </c>
      <c r="L144" s="4"/>
      <c r="M144" s="4"/>
    </row>
    <row r="145" spans="7:13">
      <c r="G145" s="35">
        <v>46266</v>
      </c>
      <c r="H145" s="39">
        <v>3.7678455102040815</v>
      </c>
      <c r="I145" s="39">
        <v>3.5658810126582274</v>
      </c>
      <c r="J145" s="39">
        <v>3.7347828875909417</v>
      </c>
      <c r="K145" s="168">
        <f t="shared" si="7"/>
        <v>2026</v>
      </c>
      <c r="L145" s="4"/>
      <c r="M145" s="4"/>
    </row>
    <row r="146" spans="7:13">
      <c r="G146" s="35">
        <v>46296</v>
      </c>
      <c r="H146" s="39">
        <v>3.8085597959183675</v>
      </c>
      <c r="I146" s="39">
        <v>3.6333240506329112</v>
      </c>
      <c r="J146" s="39">
        <v>3.7782299620862796</v>
      </c>
      <c r="K146" s="168">
        <f t="shared" si="7"/>
        <v>2026</v>
      </c>
      <c r="L146" s="4"/>
      <c r="M146" s="4"/>
    </row>
    <row r="147" spans="7:13">
      <c r="G147" s="35">
        <v>46327</v>
      </c>
      <c r="H147" s="39">
        <v>3.9309067346938775</v>
      </c>
      <c r="I147" s="39">
        <v>3.8087164556962021</v>
      </c>
      <c r="J147" s="39">
        <v>3.8831587457731325</v>
      </c>
      <c r="K147" s="168">
        <f t="shared" si="7"/>
        <v>2026</v>
      </c>
      <c r="L147" s="4"/>
      <c r="M147" s="4"/>
    </row>
    <row r="148" spans="7:13">
      <c r="G148" s="35">
        <v>46357</v>
      </c>
      <c r="H148" s="39">
        <v>4.1348863265306113</v>
      </c>
      <c r="I148" s="39">
        <v>4.0785898734177204</v>
      </c>
      <c r="J148" s="39">
        <v>4.0905570447791781</v>
      </c>
      <c r="K148" s="168">
        <f t="shared" si="7"/>
        <v>2026</v>
      </c>
      <c r="L148" s="4"/>
      <c r="M148" s="4"/>
    </row>
    <row r="149" spans="7:13">
      <c r="G149" s="35">
        <v>46388</v>
      </c>
      <c r="H149" s="39">
        <v>4.2106006122448978</v>
      </c>
      <c r="I149" s="39">
        <v>4.2765645569620245</v>
      </c>
      <c r="J149" s="39">
        <v>4.1640276872630393</v>
      </c>
      <c r="K149" s="168">
        <f t="shared" si="6"/>
        <v>2027</v>
      </c>
      <c r="L149" s="4"/>
      <c r="M149" s="4"/>
    </row>
    <row r="150" spans="7:13">
      <c r="G150" s="35">
        <v>46419</v>
      </c>
      <c r="H150" s="39">
        <v>4.224580204081632</v>
      </c>
      <c r="I150" s="39">
        <v>4.2626911392405056</v>
      </c>
      <c r="J150" s="39">
        <v>4.1985599139256076</v>
      </c>
      <c r="K150" s="168">
        <f t="shared" si="6"/>
        <v>2027</v>
      </c>
      <c r="L150" s="4"/>
      <c r="M150" s="4"/>
    </row>
    <row r="151" spans="7:13">
      <c r="G151" s="35">
        <v>46447</v>
      </c>
      <c r="H151" s="39">
        <v>4.0851924489795914</v>
      </c>
      <c r="I151" s="39">
        <v>4.2488177215189866</v>
      </c>
      <c r="J151" s="39">
        <v>4.0509013423506506</v>
      </c>
      <c r="K151" s="168">
        <f t="shared" si="6"/>
        <v>2027</v>
      </c>
      <c r="L151" s="4"/>
      <c r="M151" s="4"/>
    </row>
    <row r="152" spans="7:13">
      <c r="G152" s="35">
        <v>46478</v>
      </c>
      <c r="H152" s="39">
        <v>3.8065189795918366</v>
      </c>
      <c r="I152" s="39">
        <v>3.68193164556962</v>
      </c>
      <c r="J152" s="39">
        <v>3.7761805717798955</v>
      </c>
      <c r="K152" s="168">
        <f t="shared" si="6"/>
        <v>2027</v>
      </c>
      <c r="L152" s="4"/>
      <c r="M152" s="4"/>
    </row>
    <row r="153" spans="7:13">
      <c r="G153" s="35">
        <v>46508</v>
      </c>
      <c r="H153" s="39">
        <v>3.778661836734694</v>
      </c>
      <c r="I153" s="39">
        <v>3.7234506329113919</v>
      </c>
      <c r="J153" s="39">
        <v>3.7482063940977564</v>
      </c>
      <c r="K153" s="168">
        <f t="shared" si="6"/>
        <v>2027</v>
      </c>
      <c r="L153" s="4"/>
      <c r="M153" s="4"/>
    </row>
    <row r="154" spans="7:13">
      <c r="G154" s="35">
        <v>46539</v>
      </c>
      <c r="H154" s="39">
        <v>3.7647842857142861</v>
      </c>
      <c r="I154" s="39">
        <v>3.5851215189873415</v>
      </c>
      <c r="J154" s="39">
        <v>3.731708802131366</v>
      </c>
      <c r="K154" s="168">
        <f t="shared" si="6"/>
        <v>2027</v>
      </c>
      <c r="L154" s="4"/>
      <c r="M154" s="4"/>
    </row>
    <row r="155" spans="7:13">
      <c r="G155" s="35">
        <v>46569</v>
      </c>
      <c r="H155" s="39">
        <v>3.8204985714285713</v>
      </c>
      <c r="I155" s="39">
        <v>3.7372227848101263</v>
      </c>
      <c r="J155" s="39">
        <v>3.7902188953786249</v>
      </c>
      <c r="K155" s="168">
        <f t="shared" si="6"/>
        <v>2027</v>
      </c>
      <c r="L155" s="4"/>
      <c r="M155" s="4"/>
    </row>
    <row r="156" spans="7:13">
      <c r="G156" s="35">
        <v>46600</v>
      </c>
      <c r="H156" s="39">
        <v>3.8901924489795916</v>
      </c>
      <c r="I156" s="39">
        <v>3.8340329113924048</v>
      </c>
      <c r="J156" s="39">
        <v>3.8602055743416335</v>
      </c>
      <c r="K156" s="168">
        <f t="shared" si="6"/>
        <v>2027</v>
      </c>
      <c r="L156" s="4"/>
      <c r="M156" s="4"/>
    </row>
    <row r="157" spans="7:13">
      <c r="G157" s="35">
        <v>46631</v>
      </c>
      <c r="H157" s="39">
        <v>3.8901924489795916</v>
      </c>
      <c r="I157" s="39">
        <v>3.7095772151898729</v>
      </c>
      <c r="J157" s="39">
        <v>3.8576438364586534</v>
      </c>
      <c r="K157" s="168">
        <f t="shared" si="6"/>
        <v>2027</v>
      </c>
      <c r="L157" s="4"/>
      <c r="M157" s="4"/>
    </row>
    <row r="158" spans="7:13">
      <c r="G158" s="35">
        <v>46661</v>
      </c>
      <c r="H158" s="39">
        <v>4.0016210204081633</v>
      </c>
      <c r="I158" s="39">
        <v>3.806387341772151</v>
      </c>
      <c r="J158" s="39">
        <v>3.9721022850701919</v>
      </c>
      <c r="K158" s="168">
        <f t="shared" si="6"/>
        <v>2027</v>
      </c>
      <c r="L158" s="4"/>
      <c r="M158" s="4"/>
    </row>
    <row r="159" spans="7:13">
      <c r="G159" s="35">
        <v>46692</v>
      </c>
      <c r="H159" s="39">
        <v>4.0991720408163266</v>
      </c>
      <c r="I159" s="39">
        <v>3.9584886075949361</v>
      </c>
      <c r="J159" s="39">
        <v>4.0521309765344808</v>
      </c>
      <c r="K159" s="168">
        <f t="shared" si="6"/>
        <v>2027</v>
      </c>
      <c r="L159" s="4"/>
      <c r="M159" s="4"/>
    </row>
    <row r="160" spans="7:13">
      <c r="G160" s="35">
        <v>46722</v>
      </c>
      <c r="H160" s="39">
        <v>4.2802944897959181</v>
      </c>
      <c r="I160" s="39">
        <v>4.19352658227848</v>
      </c>
      <c r="J160" s="39">
        <v>4.2365761041090275</v>
      </c>
      <c r="K160" s="168">
        <f t="shared" ref="K160:K223" si="8">YEAR(G160)</f>
        <v>2027</v>
      </c>
      <c r="L160" s="4"/>
      <c r="M160" s="4"/>
    </row>
    <row r="161" spans="7:13">
      <c r="G161" s="35">
        <v>46753</v>
      </c>
      <c r="H161" s="39">
        <v>4.35907</v>
      </c>
      <c r="I161" s="39">
        <v>4.3685139240506317</v>
      </c>
      <c r="J161" s="39">
        <v>4.3131208320524648</v>
      </c>
      <c r="K161" s="168">
        <f t="shared" si="8"/>
        <v>2028</v>
      </c>
      <c r="L161" s="4"/>
      <c r="M161" s="4"/>
    </row>
    <row r="162" spans="7:13">
      <c r="G162" s="35">
        <v>46784</v>
      </c>
      <c r="H162" s="39">
        <v>4.35907</v>
      </c>
      <c r="I162" s="39">
        <v>4.4676531645569604</v>
      </c>
      <c r="J162" s="39">
        <v>4.3336147351163037</v>
      </c>
      <c r="K162" s="168">
        <f t="shared" si="8"/>
        <v>2028</v>
      </c>
      <c r="L162" s="4"/>
      <c r="M162" s="4"/>
    </row>
    <row r="163" spans="7:13">
      <c r="G163" s="35">
        <v>46813</v>
      </c>
      <c r="H163" s="39">
        <v>4.1876414285714283</v>
      </c>
      <c r="I163" s="39">
        <v>4.4392987341772141</v>
      </c>
      <c r="J163" s="39">
        <v>4.1537807357311198</v>
      </c>
      <c r="K163" s="168">
        <f t="shared" si="8"/>
        <v>2028</v>
      </c>
      <c r="L163" s="4"/>
      <c r="M163" s="4"/>
    </row>
    <row r="164" spans="7:13">
      <c r="G164" s="35">
        <v>46844</v>
      </c>
      <c r="H164" s="39">
        <v>3.9877434693877549</v>
      </c>
      <c r="I164" s="39">
        <v>3.8865898734177211</v>
      </c>
      <c r="J164" s="39">
        <v>3.9581664309867817</v>
      </c>
      <c r="K164" s="168">
        <f t="shared" si="8"/>
        <v>2028</v>
      </c>
      <c r="L164" s="4"/>
      <c r="M164" s="4"/>
    </row>
    <row r="165" spans="7:13">
      <c r="G165" s="35">
        <v>46874</v>
      </c>
      <c r="H165" s="39">
        <v>3.9448863265306127</v>
      </c>
      <c r="I165" s="39">
        <v>3.9716531645569617</v>
      </c>
      <c r="J165" s="39">
        <v>3.9151292345527207</v>
      </c>
      <c r="K165" s="168">
        <f t="shared" si="8"/>
        <v>2028</v>
      </c>
      <c r="L165" s="4"/>
      <c r="M165" s="4"/>
    </row>
    <row r="166" spans="7:13">
      <c r="G166" s="35">
        <v>46905</v>
      </c>
      <c r="H166" s="39">
        <v>3.930600612244898</v>
      </c>
      <c r="I166" s="39">
        <v>3.8157037974683541</v>
      </c>
      <c r="J166" s="39">
        <v>3.8982217645250539</v>
      </c>
      <c r="K166" s="168">
        <f t="shared" si="8"/>
        <v>2028</v>
      </c>
      <c r="L166" s="4"/>
      <c r="M166" s="4"/>
    </row>
    <row r="167" spans="7:13">
      <c r="G167" s="35">
        <v>46935</v>
      </c>
      <c r="H167" s="39">
        <v>4.0020291836734696</v>
      </c>
      <c r="I167" s="39">
        <v>3.9858303797468349</v>
      </c>
      <c r="J167" s="39">
        <v>3.9725121631314688</v>
      </c>
      <c r="K167" s="168">
        <f t="shared" si="8"/>
        <v>2028</v>
      </c>
      <c r="L167" s="4"/>
      <c r="M167" s="4"/>
    </row>
    <row r="168" spans="7:13">
      <c r="G168" s="35">
        <v>46966</v>
      </c>
      <c r="H168" s="39">
        <v>4.1019271428571429</v>
      </c>
      <c r="I168" s="39">
        <v>4.0991468354430367</v>
      </c>
      <c r="J168" s="39">
        <v>4.072829818628958</v>
      </c>
      <c r="K168" s="168">
        <f t="shared" si="8"/>
        <v>2028</v>
      </c>
      <c r="L168" s="4"/>
      <c r="M168" s="4"/>
    </row>
    <row r="169" spans="7:13">
      <c r="G169" s="35">
        <v>46997</v>
      </c>
      <c r="H169" s="39">
        <v>4.1162128571428562</v>
      </c>
      <c r="I169" s="39">
        <v>3.9716531645569617</v>
      </c>
      <c r="J169" s="39">
        <v>4.0846138128906651</v>
      </c>
      <c r="K169" s="168">
        <f t="shared" si="8"/>
        <v>2028</v>
      </c>
      <c r="L169" s="4"/>
      <c r="M169" s="4"/>
    </row>
    <row r="170" spans="7:13">
      <c r="G170" s="35">
        <v>47027</v>
      </c>
      <c r="H170" s="39">
        <v>4.2162128571428568</v>
      </c>
      <c r="I170" s="39">
        <v>4.0991468354430367</v>
      </c>
      <c r="J170" s="39">
        <v>4.1875956757864543</v>
      </c>
      <c r="K170" s="168">
        <f t="shared" si="8"/>
        <v>2028</v>
      </c>
      <c r="L170" s="4"/>
      <c r="M170" s="4"/>
    </row>
    <row r="171" spans="7:13">
      <c r="G171" s="35">
        <v>47058</v>
      </c>
      <c r="H171" s="39">
        <v>4.35907</v>
      </c>
      <c r="I171" s="39">
        <v>4.2550962025316439</v>
      </c>
      <c r="J171" s="39">
        <v>4.3131208320524648</v>
      </c>
      <c r="K171" s="168">
        <f t="shared" si="8"/>
        <v>2028</v>
      </c>
      <c r="L171" s="4"/>
      <c r="M171" s="4"/>
    </row>
    <row r="172" spans="7:13">
      <c r="G172" s="35">
        <v>47088</v>
      </c>
      <c r="H172" s="39">
        <v>4.6018251020408156</v>
      </c>
      <c r="I172" s="39">
        <v>4.4960075949367084</v>
      </c>
      <c r="J172" s="39">
        <v>4.5594575468798038</v>
      </c>
      <c r="K172" s="168">
        <f t="shared" si="8"/>
        <v>2028</v>
      </c>
      <c r="L172" s="4"/>
      <c r="M172" s="4"/>
    </row>
    <row r="173" spans="7:13">
      <c r="G173" s="35">
        <v>47119</v>
      </c>
      <c r="H173" s="39">
        <v>4.7171312244897958</v>
      </c>
      <c r="I173" s="39">
        <v>4.8110455696202523</v>
      </c>
      <c r="J173" s="39">
        <v>4.6726863613075116</v>
      </c>
      <c r="K173" s="168">
        <f t="shared" si="8"/>
        <v>2029</v>
      </c>
      <c r="L173" s="4"/>
      <c r="M173" s="4"/>
    </row>
    <row r="174" spans="7:13">
      <c r="G174" s="35">
        <v>47150</v>
      </c>
      <c r="H174" s="39">
        <v>4.7318251020408164</v>
      </c>
      <c r="I174" s="39">
        <v>4.898235443037974</v>
      </c>
      <c r="J174" s="39">
        <v>4.7079358745773137</v>
      </c>
      <c r="K174" s="168">
        <f t="shared" si="8"/>
        <v>2029</v>
      </c>
      <c r="L174" s="4"/>
      <c r="M174" s="4"/>
    </row>
    <row r="175" spans="7:13">
      <c r="G175" s="35">
        <v>47178</v>
      </c>
      <c r="H175" s="39">
        <v>4.5999883673469384</v>
      </c>
      <c r="I175" s="39">
        <v>4.8110455696202523</v>
      </c>
      <c r="J175" s="39">
        <v>4.5678600471359774</v>
      </c>
      <c r="K175" s="168">
        <f t="shared" si="8"/>
        <v>2029</v>
      </c>
      <c r="L175" s="4"/>
      <c r="M175" s="4"/>
    </row>
    <row r="176" spans="7:13">
      <c r="G176" s="35">
        <v>47209</v>
      </c>
      <c r="H176" s="39">
        <v>4.2779475510204072</v>
      </c>
      <c r="I176" s="39">
        <v>4.2009189873417707</v>
      </c>
      <c r="J176" s="39">
        <v>4.2495897325545648</v>
      </c>
      <c r="K176" s="168">
        <f t="shared" si="8"/>
        <v>2029</v>
      </c>
      <c r="L176" s="4"/>
      <c r="M176" s="4"/>
    </row>
    <row r="177" spans="7:13">
      <c r="G177" s="35">
        <v>47239</v>
      </c>
      <c r="H177" s="39">
        <v>4.2486618367346933</v>
      </c>
      <c r="I177" s="39">
        <v>4.2444632911392395</v>
      </c>
      <c r="J177" s="39">
        <v>4.2201809816579567</v>
      </c>
      <c r="K177" s="168">
        <f t="shared" si="8"/>
        <v>2029</v>
      </c>
      <c r="L177" s="4"/>
      <c r="M177" s="4"/>
    </row>
    <row r="178" spans="7:13">
      <c r="G178" s="35">
        <v>47270</v>
      </c>
      <c r="H178" s="39">
        <v>4.2193761224489794</v>
      </c>
      <c r="I178" s="39">
        <v>4.1572734177215178</v>
      </c>
      <c r="J178" s="39">
        <v>4.188210492878369</v>
      </c>
      <c r="K178" s="168">
        <f t="shared" si="8"/>
        <v>2029</v>
      </c>
      <c r="L178" s="4"/>
      <c r="M178" s="4"/>
    </row>
    <row r="179" spans="7:13">
      <c r="G179" s="35">
        <v>47300</v>
      </c>
      <c r="H179" s="39">
        <v>4.2926414285714278</v>
      </c>
      <c r="I179" s="39">
        <v>4.1427924050632896</v>
      </c>
      <c r="J179" s="39">
        <v>4.2643453427605289</v>
      </c>
      <c r="K179" s="168">
        <f t="shared" si="8"/>
        <v>2029</v>
      </c>
      <c r="L179" s="4"/>
      <c r="M179" s="4"/>
    </row>
    <row r="180" spans="7:13">
      <c r="G180" s="35">
        <v>47331</v>
      </c>
      <c r="H180" s="39">
        <v>4.3950904081632656</v>
      </c>
      <c r="I180" s="39">
        <v>4.3170708860759479</v>
      </c>
      <c r="J180" s="39">
        <v>4.367224736140999</v>
      </c>
      <c r="K180" s="168">
        <f t="shared" si="8"/>
        <v>2029</v>
      </c>
      <c r="L180" s="4"/>
      <c r="M180" s="4"/>
    </row>
    <row r="181" spans="7:13">
      <c r="G181" s="35">
        <v>47362</v>
      </c>
      <c r="H181" s="39">
        <v>4.4096822448979589</v>
      </c>
      <c r="I181" s="39">
        <v>4.2444632911392395</v>
      </c>
      <c r="J181" s="39">
        <v>4.3793161389486635</v>
      </c>
      <c r="K181" s="168">
        <f t="shared" si="8"/>
        <v>2029</v>
      </c>
      <c r="L181" s="4"/>
      <c r="M181" s="4"/>
    </row>
    <row r="182" spans="7:13">
      <c r="G182" s="35">
        <v>47392</v>
      </c>
      <c r="H182" s="39">
        <v>4.4975393877551015</v>
      </c>
      <c r="I182" s="39">
        <v>4.4623873417721516</v>
      </c>
      <c r="J182" s="39">
        <v>4.4701041295214674</v>
      </c>
      <c r="K182" s="168">
        <f t="shared" si="8"/>
        <v>2029</v>
      </c>
      <c r="L182" s="4"/>
      <c r="M182" s="4"/>
    </row>
    <row r="183" spans="7:13">
      <c r="G183" s="35">
        <v>47423</v>
      </c>
      <c r="H183" s="39">
        <v>4.6585597959183671</v>
      </c>
      <c r="I183" s="39">
        <v>4.8110455696202523</v>
      </c>
      <c r="J183" s="39">
        <v>4.6138688595142945</v>
      </c>
      <c r="K183" s="168">
        <f t="shared" si="8"/>
        <v>2029</v>
      </c>
      <c r="L183" s="4"/>
      <c r="M183" s="4"/>
    </row>
    <row r="184" spans="7:13">
      <c r="G184" s="35">
        <v>47453</v>
      </c>
      <c r="H184" s="39">
        <v>4.966008775510204</v>
      </c>
      <c r="I184" s="39">
        <v>5.0725139240506323</v>
      </c>
      <c r="J184" s="39">
        <v>4.925171247054001</v>
      </c>
      <c r="K184" s="168">
        <f t="shared" si="8"/>
        <v>2029</v>
      </c>
      <c r="L184" s="4"/>
      <c r="M184" s="4"/>
    </row>
    <row r="185" spans="7:13">
      <c r="G185" s="35">
        <v>47484</v>
      </c>
      <c r="H185" s="39">
        <v>5.0303965306122445</v>
      </c>
      <c r="I185" s="39">
        <v>5.2879063291139232</v>
      </c>
      <c r="J185" s="39">
        <v>4.9872677733374324</v>
      </c>
      <c r="K185" s="168">
        <f t="shared" si="8"/>
        <v>2030</v>
      </c>
      <c r="L185" s="4"/>
      <c r="M185" s="4"/>
    </row>
    <row r="186" spans="7:13">
      <c r="G186" s="35">
        <v>47515</v>
      </c>
      <c r="H186" s="39">
        <v>5.045396530612245</v>
      </c>
      <c r="I186" s="39">
        <v>5.3176784810126572</v>
      </c>
      <c r="J186" s="39">
        <v>5.0228246951531919</v>
      </c>
      <c r="K186" s="168">
        <f t="shared" si="8"/>
        <v>2030</v>
      </c>
      <c r="L186" s="4"/>
      <c r="M186" s="4"/>
    </row>
    <row r="187" spans="7:13">
      <c r="G187" s="35">
        <v>47543</v>
      </c>
      <c r="H187" s="39">
        <v>4.9103965306122452</v>
      </c>
      <c r="I187" s="39">
        <v>5.1390455696202517</v>
      </c>
      <c r="J187" s="39">
        <v>4.8795723127369612</v>
      </c>
      <c r="K187" s="168">
        <f t="shared" si="8"/>
        <v>2030</v>
      </c>
      <c r="L187" s="4"/>
      <c r="M187" s="4"/>
    </row>
    <row r="188" spans="7:13">
      <c r="G188" s="35">
        <v>47574</v>
      </c>
      <c r="H188" s="39">
        <v>4.5952944897959176</v>
      </c>
      <c r="I188" s="39">
        <v>4.5731721518987332</v>
      </c>
      <c r="J188" s="39">
        <v>4.5682699251972538</v>
      </c>
      <c r="K188" s="168">
        <f t="shared" si="8"/>
        <v>2030</v>
      </c>
      <c r="L188" s="4"/>
      <c r="M188" s="4"/>
    </row>
    <row r="189" spans="7:13">
      <c r="G189" s="35">
        <v>47604</v>
      </c>
      <c r="H189" s="39">
        <v>4.5802944897959179</v>
      </c>
      <c r="I189" s="39">
        <v>4.5880582278480997</v>
      </c>
      <c r="J189" s="39">
        <v>4.5532069064453333</v>
      </c>
      <c r="K189" s="168">
        <f t="shared" si="8"/>
        <v>2030</v>
      </c>
      <c r="L189" s="4"/>
      <c r="M189" s="4"/>
    </row>
    <row r="190" spans="7:13">
      <c r="G190" s="35">
        <v>47635</v>
      </c>
      <c r="H190" s="39">
        <v>4.5502944897959186</v>
      </c>
      <c r="I190" s="39">
        <v>4.468868354430378</v>
      </c>
      <c r="J190" s="39">
        <v>4.52051913105851</v>
      </c>
      <c r="K190" s="168">
        <f t="shared" si="8"/>
        <v>2030</v>
      </c>
      <c r="L190" s="4"/>
      <c r="M190" s="4"/>
    </row>
    <row r="191" spans="7:13">
      <c r="G191" s="35">
        <v>47665</v>
      </c>
      <c r="H191" s="39">
        <v>4.6252944897959187</v>
      </c>
      <c r="I191" s="39">
        <v>4.468868354430378</v>
      </c>
      <c r="J191" s="39">
        <v>4.5983959627010975</v>
      </c>
      <c r="K191" s="168">
        <f t="shared" si="8"/>
        <v>2030</v>
      </c>
      <c r="L191" s="4"/>
      <c r="M191" s="4"/>
    </row>
    <row r="192" spans="7:13">
      <c r="G192" s="35">
        <v>47696</v>
      </c>
      <c r="H192" s="39">
        <v>4.7602944897959185</v>
      </c>
      <c r="I192" s="39">
        <v>4.6624886075949359</v>
      </c>
      <c r="J192" s="39">
        <v>4.7339631314683883</v>
      </c>
      <c r="K192" s="168">
        <f t="shared" si="8"/>
        <v>2030</v>
      </c>
      <c r="L192" s="4"/>
      <c r="M192" s="4"/>
    </row>
    <row r="193" spans="7:13">
      <c r="G193" s="35">
        <v>47727</v>
      </c>
      <c r="H193" s="39">
        <v>4.8353965306122451</v>
      </c>
      <c r="I193" s="39">
        <v>4.5731721518987332</v>
      </c>
      <c r="J193" s="39">
        <v>4.8068189568603339</v>
      </c>
      <c r="K193" s="168">
        <f t="shared" si="8"/>
        <v>2030</v>
      </c>
      <c r="L193" s="4"/>
      <c r="M193" s="4"/>
    </row>
    <row r="194" spans="7:13">
      <c r="G194" s="35">
        <v>47757</v>
      </c>
      <c r="H194" s="39">
        <v>4.8953965306122447</v>
      </c>
      <c r="I194" s="39">
        <v>4.7666911392405051</v>
      </c>
      <c r="J194" s="39">
        <v>4.8696327697509991</v>
      </c>
      <c r="K194" s="168">
        <f t="shared" si="8"/>
        <v>2030</v>
      </c>
      <c r="L194" s="4"/>
      <c r="M194" s="4"/>
    </row>
    <row r="195" spans="7:13">
      <c r="G195" s="35">
        <v>47788</v>
      </c>
      <c r="H195" s="39">
        <v>5.045396530612245</v>
      </c>
      <c r="I195" s="39">
        <v>5.2432481012658219</v>
      </c>
      <c r="J195" s="39">
        <v>5.0023307920893538</v>
      </c>
      <c r="K195" s="168">
        <f t="shared" si="8"/>
        <v>2030</v>
      </c>
      <c r="L195" s="4"/>
      <c r="M195" s="4"/>
    </row>
    <row r="196" spans="7:13">
      <c r="G196" s="35">
        <v>47818</v>
      </c>
      <c r="H196" s="39">
        <v>5.270498571428571</v>
      </c>
      <c r="I196" s="39">
        <v>5.4815265822784793</v>
      </c>
      <c r="J196" s="39">
        <v>5.2309402807664718</v>
      </c>
      <c r="K196" s="168">
        <f t="shared" si="8"/>
        <v>2030</v>
      </c>
      <c r="L196" s="4"/>
      <c r="M196" s="4"/>
    </row>
    <row r="197" spans="7:13">
      <c r="G197" s="35">
        <v>47849</v>
      </c>
      <c r="H197" s="39">
        <v>5.3871312244897958</v>
      </c>
      <c r="I197" s="39">
        <v>5.7093746835443024</v>
      </c>
      <c r="J197" s="39">
        <v>5.3455011988933299</v>
      </c>
      <c r="K197" s="168">
        <f t="shared" si="8"/>
        <v>2031</v>
      </c>
      <c r="L197" s="4"/>
      <c r="M197" s="4"/>
    </row>
    <row r="198" spans="7:13">
      <c r="G198" s="35">
        <v>47880</v>
      </c>
      <c r="H198" s="39">
        <v>5.4332536734693875</v>
      </c>
      <c r="I198" s="39">
        <v>5.7551468354430364</v>
      </c>
      <c r="J198" s="39">
        <v>5.4123113228814432</v>
      </c>
      <c r="K198" s="168">
        <f t="shared" si="8"/>
        <v>2031</v>
      </c>
      <c r="L198" s="4"/>
      <c r="M198" s="4"/>
    </row>
    <row r="199" spans="7:13">
      <c r="G199" s="35">
        <v>47908</v>
      </c>
      <c r="H199" s="39">
        <v>5.202641428571428</v>
      </c>
      <c r="I199" s="39">
        <v>5.3887670886075938</v>
      </c>
      <c r="J199" s="39">
        <v>5.1730450046111285</v>
      </c>
      <c r="K199" s="168">
        <f t="shared" si="8"/>
        <v>2031</v>
      </c>
      <c r="L199" s="4"/>
      <c r="M199" s="4"/>
    </row>
    <row r="200" spans="7:13">
      <c r="G200" s="35">
        <v>47939</v>
      </c>
      <c r="H200" s="39">
        <v>4.8027434693877549</v>
      </c>
      <c r="I200" s="39">
        <v>4.8392987341772136</v>
      </c>
      <c r="J200" s="39">
        <v>4.7765904498411729</v>
      </c>
      <c r="K200" s="168">
        <f t="shared" si="8"/>
        <v>2031</v>
      </c>
      <c r="L200" s="4"/>
      <c r="M200" s="4"/>
    </row>
    <row r="201" spans="7:13">
      <c r="G201" s="35">
        <v>47969</v>
      </c>
      <c r="H201" s="39">
        <v>4.7566210204081623</v>
      </c>
      <c r="I201" s="39">
        <v>4.8241088607594929</v>
      </c>
      <c r="J201" s="39">
        <v>4.7302742289168975</v>
      </c>
      <c r="K201" s="168">
        <f t="shared" si="8"/>
        <v>2031</v>
      </c>
      <c r="L201" s="4"/>
      <c r="M201" s="4"/>
    </row>
    <row r="202" spans="7:13">
      <c r="G202" s="35">
        <v>48000</v>
      </c>
      <c r="H202" s="39">
        <v>4.7566210204081623</v>
      </c>
      <c r="I202" s="39">
        <v>4.6409189873417711</v>
      </c>
      <c r="J202" s="39">
        <v>4.7277124910339179</v>
      </c>
      <c r="K202" s="168">
        <f t="shared" si="8"/>
        <v>2031</v>
      </c>
      <c r="L202" s="4"/>
      <c r="M202" s="4"/>
    </row>
    <row r="203" spans="7:13">
      <c r="G203" s="35">
        <v>48030</v>
      </c>
      <c r="H203" s="39">
        <v>4.8795802040816323</v>
      </c>
      <c r="I203" s="39">
        <v>4.6409189873417711</v>
      </c>
      <c r="J203" s="39">
        <v>4.8537499948765239</v>
      </c>
      <c r="K203" s="168">
        <f t="shared" si="8"/>
        <v>2031</v>
      </c>
      <c r="L203" s="4"/>
      <c r="M203" s="4"/>
    </row>
    <row r="204" spans="7:13">
      <c r="G204" s="35">
        <v>48061</v>
      </c>
      <c r="H204" s="39">
        <v>4.9872332653061218</v>
      </c>
      <c r="I204" s="39">
        <v>4.8392987341772136</v>
      </c>
      <c r="J204" s="39">
        <v>4.9618553335382725</v>
      </c>
      <c r="K204" s="168">
        <f t="shared" si="8"/>
        <v>2031</v>
      </c>
      <c r="L204" s="4"/>
      <c r="M204" s="4"/>
    </row>
    <row r="205" spans="7:13">
      <c r="G205" s="35">
        <v>48092</v>
      </c>
      <c r="H205" s="39">
        <v>5.0026414285714287</v>
      </c>
      <c r="I205" s="39">
        <v>4.732463291139239</v>
      </c>
      <c r="J205" s="39">
        <v>4.9747664924684907</v>
      </c>
      <c r="K205" s="168">
        <f t="shared" si="8"/>
        <v>2031</v>
      </c>
      <c r="L205" s="4"/>
      <c r="M205" s="4"/>
    </row>
    <row r="206" spans="7:13">
      <c r="G206" s="35">
        <v>48122</v>
      </c>
      <c r="H206" s="39">
        <v>5.0487638775510204</v>
      </c>
      <c r="I206" s="39">
        <v>4.946134177215189</v>
      </c>
      <c r="J206" s="39">
        <v>5.0236444512757465</v>
      </c>
      <c r="K206" s="168">
        <f t="shared" si="8"/>
        <v>2031</v>
      </c>
      <c r="L206" s="4"/>
      <c r="M206" s="4"/>
    </row>
    <row r="207" spans="7:13">
      <c r="G207" s="35">
        <v>48153</v>
      </c>
      <c r="H207" s="39">
        <v>5.1872332653061228</v>
      </c>
      <c r="I207" s="39">
        <v>5.251450632911391</v>
      </c>
      <c r="J207" s="39">
        <v>5.1447634183830315</v>
      </c>
      <c r="K207" s="168">
        <f t="shared" si="8"/>
        <v>2031</v>
      </c>
      <c r="L207" s="4"/>
      <c r="M207" s="4"/>
    </row>
    <row r="208" spans="7:13">
      <c r="G208" s="35">
        <v>48183</v>
      </c>
      <c r="H208" s="39">
        <v>5.4025393877551018</v>
      </c>
      <c r="I208" s="39">
        <v>5.7093746835443024</v>
      </c>
      <c r="J208" s="39">
        <v>5.3635358335895074</v>
      </c>
      <c r="K208" s="168">
        <f t="shared" si="8"/>
        <v>2031</v>
      </c>
      <c r="L208" s="4"/>
      <c r="M208" s="4"/>
    </row>
    <row r="209" spans="7:13">
      <c r="G209" s="35">
        <v>48214</v>
      </c>
      <c r="H209" s="39">
        <v>5.5378455102040816</v>
      </c>
      <c r="I209" s="39">
        <v>5.9295265822784797</v>
      </c>
      <c r="J209" s="39">
        <v>5.4968486730197768</v>
      </c>
      <c r="K209" s="168">
        <f t="shared" si="8"/>
        <v>2032</v>
      </c>
      <c r="L209" s="4"/>
      <c r="M209" s="4"/>
    </row>
    <row r="210" spans="7:13">
      <c r="G210" s="35">
        <v>48245</v>
      </c>
      <c r="H210" s="39">
        <v>5.5693761224489791</v>
      </c>
      <c r="I210" s="39">
        <v>5.9295265822784797</v>
      </c>
      <c r="J210" s="39">
        <v>5.5490056563172461</v>
      </c>
      <c r="K210" s="168">
        <f t="shared" si="8"/>
        <v>2032</v>
      </c>
      <c r="L210" s="4"/>
      <c r="M210" s="4"/>
    </row>
    <row r="211" spans="7:13">
      <c r="G211" s="35">
        <v>48274</v>
      </c>
      <c r="H211" s="39">
        <v>5.3644781632653054</v>
      </c>
      <c r="I211" s="39">
        <v>5.522741772151897</v>
      </c>
      <c r="J211" s="39">
        <v>5.3355616559073678</v>
      </c>
      <c r="K211" s="168">
        <f t="shared" si="8"/>
        <v>2032</v>
      </c>
      <c r="L211" s="4"/>
      <c r="M211" s="4"/>
    </row>
    <row r="212" spans="7:13">
      <c r="G212" s="35">
        <v>48305</v>
      </c>
      <c r="H212" s="39">
        <v>5.0807026530612243</v>
      </c>
      <c r="I212" s="39">
        <v>5.0533746835443027</v>
      </c>
      <c r="J212" s="39">
        <v>5.0557174095706534</v>
      </c>
      <c r="K212" s="168">
        <f t="shared" si="8"/>
        <v>2032</v>
      </c>
      <c r="L212" s="4"/>
      <c r="M212" s="4"/>
    </row>
    <row r="213" spans="7:13">
      <c r="G213" s="35">
        <v>48335</v>
      </c>
      <c r="H213" s="39">
        <v>4.9388659183673465</v>
      </c>
      <c r="I213" s="39">
        <v>5.0377797468354419</v>
      </c>
      <c r="J213" s="39">
        <v>4.9132847832769757</v>
      </c>
      <c r="K213" s="168">
        <f t="shared" si="8"/>
        <v>2032</v>
      </c>
      <c r="L213" s="4"/>
      <c r="M213" s="4"/>
    </row>
    <row r="214" spans="7:13">
      <c r="G214" s="35">
        <v>48366</v>
      </c>
      <c r="H214" s="39">
        <v>4.9230495918367341</v>
      </c>
      <c r="I214" s="39">
        <v>4.8969189873417713</v>
      </c>
      <c r="J214" s="39">
        <v>4.8948402705195209</v>
      </c>
      <c r="K214" s="168">
        <f t="shared" si="8"/>
        <v>2032</v>
      </c>
      <c r="L214" s="4"/>
      <c r="M214" s="4"/>
    </row>
    <row r="215" spans="7:13">
      <c r="G215" s="35">
        <v>48396</v>
      </c>
      <c r="H215" s="39">
        <v>5.1437638775510202</v>
      </c>
      <c r="I215" s="39">
        <v>4.9126151898734163</v>
      </c>
      <c r="J215" s="39">
        <v>5.1190435700379142</v>
      </c>
      <c r="K215" s="168">
        <f t="shared" si="8"/>
        <v>2032</v>
      </c>
      <c r="L215" s="4"/>
      <c r="M215" s="4"/>
    </row>
    <row r="216" spans="7:13">
      <c r="G216" s="35">
        <v>48427</v>
      </c>
      <c r="H216" s="39">
        <v>5.3329475510204079</v>
      </c>
      <c r="I216" s="39">
        <v>5.131653164556961</v>
      </c>
      <c r="J216" s="39">
        <v>5.3090220514396966</v>
      </c>
      <c r="K216" s="168">
        <f t="shared" si="8"/>
        <v>2032</v>
      </c>
      <c r="L216" s="4"/>
      <c r="M216" s="4"/>
    </row>
    <row r="217" spans="7:13">
      <c r="G217" s="35">
        <v>48458</v>
      </c>
      <c r="H217" s="39">
        <v>5.3014169387755095</v>
      </c>
      <c r="I217" s="39">
        <v>5.0690708860759486</v>
      </c>
      <c r="J217" s="39">
        <v>5.2747972333230866</v>
      </c>
      <c r="K217" s="168">
        <f t="shared" si="8"/>
        <v>2032</v>
      </c>
      <c r="L217" s="4"/>
      <c r="M217" s="4"/>
    </row>
    <row r="218" spans="7:13">
      <c r="G218" s="35">
        <v>48488</v>
      </c>
      <c r="H218" s="39">
        <v>5.3644781632653054</v>
      </c>
      <c r="I218" s="39">
        <v>5.4601594936708846</v>
      </c>
      <c r="J218" s="39">
        <v>5.340685131673327</v>
      </c>
      <c r="K218" s="168">
        <f t="shared" si="8"/>
        <v>2032</v>
      </c>
      <c r="L218" s="4"/>
      <c r="M218" s="4"/>
    </row>
    <row r="219" spans="7:13">
      <c r="G219" s="35">
        <v>48519</v>
      </c>
      <c r="H219" s="39">
        <v>5.4747842857142857</v>
      </c>
      <c r="I219" s="39">
        <v>5.6479063291139227</v>
      </c>
      <c r="J219" s="39">
        <v>5.4335225125525159</v>
      </c>
      <c r="K219" s="168">
        <f t="shared" si="8"/>
        <v>2032</v>
      </c>
      <c r="L219" s="4"/>
      <c r="M219" s="4"/>
    </row>
    <row r="220" spans="7:13">
      <c r="G220" s="35">
        <v>48549</v>
      </c>
      <c r="H220" s="39">
        <v>5.7113148979591832</v>
      </c>
      <c r="I220" s="39">
        <v>6.0077037974683529</v>
      </c>
      <c r="J220" s="39">
        <v>5.6736085869453845</v>
      </c>
      <c r="K220" s="168">
        <f t="shared" si="8"/>
        <v>2032</v>
      </c>
      <c r="L220" s="4"/>
      <c r="M220" s="4"/>
    </row>
    <row r="221" spans="7:13">
      <c r="G221" s="35">
        <v>48580</v>
      </c>
      <c r="H221" s="39">
        <v>5.8059067346938775</v>
      </c>
      <c r="I221" s="39">
        <v>6.2212734177215179</v>
      </c>
      <c r="J221" s="39">
        <v>5.7660360897632961</v>
      </c>
      <c r="K221" s="168">
        <f t="shared" si="8"/>
        <v>2033</v>
      </c>
      <c r="L221" s="4"/>
      <c r="M221" s="4"/>
    </row>
    <row r="222" spans="7:13">
      <c r="G222" s="35">
        <v>48611</v>
      </c>
      <c r="H222" s="39">
        <v>5.822029183673469</v>
      </c>
      <c r="I222" s="39">
        <v>6.3976784810126563</v>
      </c>
      <c r="J222" s="39">
        <v>5.8027201762475675</v>
      </c>
      <c r="K222" s="168">
        <f t="shared" si="8"/>
        <v>2033</v>
      </c>
      <c r="L222" s="4"/>
      <c r="M222" s="4"/>
    </row>
    <row r="223" spans="7:13">
      <c r="G223" s="35">
        <v>48639</v>
      </c>
      <c r="H223" s="39">
        <v>5.6281516326530605</v>
      </c>
      <c r="I223" s="39">
        <v>5.8364632911392391</v>
      </c>
      <c r="J223" s="39">
        <v>5.6003428834921616</v>
      </c>
      <c r="K223" s="168">
        <f t="shared" si="8"/>
        <v>2033</v>
      </c>
      <c r="L223" s="4"/>
      <c r="M223" s="4"/>
    </row>
    <row r="224" spans="7:13">
      <c r="G224" s="35">
        <v>48670</v>
      </c>
      <c r="H224" s="39">
        <v>5.4342740816326529</v>
      </c>
      <c r="I224" s="39">
        <v>5.4515518987341762</v>
      </c>
      <c r="J224" s="39">
        <v>5.4107742801516556</v>
      </c>
      <c r="K224" s="168">
        <f t="shared" ref="K224:K311" si="9">YEAR(G224)</f>
        <v>2033</v>
      </c>
      <c r="L224" s="4"/>
      <c r="M224" s="4"/>
    </row>
    <row r="225" spans="7:13">
      <c r="G225" s="35">
        <v>48700</v>
      </c>
      <c r="H225" s="39">
        <v>5.2565189795918368</v>
      </c>
      <c r="I225" s="39">
        <v>5.4836531645569613</v>
      </c>
      <c r="J225" s="39">
        <v>5.232272384465622</v>
      </c>
      <c r="K225" s="168">
        <f t="shared" si="9"/>
        <v>2033</v>
      </c>
      <c r="L225" s="4"/>
      <c r="M225" s="4"/>
    </row>
    <row r="226" spans="7:13">
      <c r="G226" s="35">
        <v>48731</v>
      </c>
      <c r="H226" s="39">
        <v>5.2402944897959181</v>
      </c>
      <c r="I226" s="39">
        <v>5.323248101265821</v>
      </c>
      <c r="J226" s="39">
        <v>5.2134179936468898</v>
      </c>
      <c r="K226" s="168">
        <f t="shared" si="9"/>
        <v>2033</v>
      </c>
      <c r="L226" s="4"/>
      <c r="M226" s="4"/>
    </row>
    <row r="227" spans="7:13">
      <c r="G227" s="35">
        <v>48761</v>
      </c>
      <c r="H227" s="39">
        <v>5.5473353061224486</v>
      </c>
      <c r="I227" s="39">
        <v>5.3393493670886061</v>
      </c>
      <c r="J227" s="39">
        <v>5.5243105031253208</v>
      </c>
      <c r="K227" s="168">
        <f t="shared" si="9"/>
        <v>2033</v>
      </c>
      <c r="L227" s="4"/>
      <c r="M227" s="4"/>
    </row>
    <row r="228" spans="7:13">
      <c r="G228" s="35">
        <v>48792</v>
      </c>
      <c r="H228" s="39">
        <v>5.7250904081632656</v>
      </c>
      <c r="I228" s="39">
        <v>5.5317544303797463</v>
      </c>
      <c r="J228" s="39">
        <v>5.7028123988113544</v>
      </c>
      <c r="K228" s="168">
        <f t="shared" si="9"/>
        <v>2033</v>
      </c>
      <c r="L228" s="4"/>
      <c r="M228" s="4"/>
    </row>
    <row r="229" spans="7:13">
      <c r="G229" s="35">
        <v>48823</v>
      </c>
      <c r="H229" s="39">
        <v>5.6766210204081631</v>
      </c>
      <c r="I229" s="39">
        <v>5.4515518987341762</v>
      </c>
      <c r="J229" s="39">
        <v>5.651577641151758</v>
      </c>
      <c r="K229" s="168">
        <f t="shared" si="9"/>
        <v>2033</v>
      </c>
      <c r="L229" s="4"/>
      <c r="M229" s="4"/>
    </row>
    <row r="230" spans="7:13">
      <c r="G230" s="35">
        <v>48853</v>
      </c>
      <c r="H230" s="39">
        <v>5.7089679591836733</v>
      </c>
      <c r="I230" s="39">
        <v>5.7081594936708848</v>
      </c>
      <c r="J230" s="39">
        <v>5.6866222153909209</v>
      </c>
      <c r="K230" s="168">
        <f t="shared" si="9"/>
        <v>2033</v>
      </c>
      <c r="L230" s="4"/>
      <c r="M230" s="4"/>
    </row>
    <row r="231" spans="7:13">
      <c r="G231" s="35">
        <v>48884</v>
      </c>
      <c r="H231" s="39">
        <v>5.757437346938775</v>
      </c>
      <c r="I231" s="39">
        <v>6.0288683544303785</v>
      </c>
      <c r="J231" s="39">
        <v>5.7173630699866793</v>
      </c>
      <c r="K231" s="168">
        <f t="shared" si="9"/>
        <v>2033</v>
      </c>
      <c r="L231" s="4"/>
      <c r="M231" s="4"/>
    </row>
    <row r="232" spans="7:13">
      <c r="G232" s="35">
        <v>48914</v>
      </c>
      <c r="H232" s="39">
        <v>6.1614169387755098</v>
      </c>
      <c r="I232" s="39">
        <v>6.3816784810126572</v>
      </c>
      <c r="J232" s="39">
        <v>6.125601619018342</v>
      </c>
      <c r="K232" s="168">
        <f t="shared" si="9"/>
        <v>2033</v>
      </c>
      <c r="L232" s="4"/>
      <c r="M232" s="4"/>
    </row>
    <row r="233" spans="7:13">
      <c r="G233" s="35">
        <v>48945</v>
      </c>
      <c r="H233" s="39">
        <v>6.2825393877551017</v>
      </c>
      <c r="I233" s="39">
        <v>6.6061848101265817</v>
      </c>
      <c r="J233" s="39">
        <v>6.2446711958192438</v>
      </c>
      <c r="K233" s="168">
        <f t="shared" si="9"/>
        <v>2034</v>
      </c>
      <c r="L233" s="4"/>
      <c r="M233" s="4"/>
    </row>
    <row r="234" spans="7:13">
      <c r="G234" s="35">
        <v>48976</v>
      </c>
      <c r="H234" s="39">
        <v>6.2991720408163259</v>
      </c>
      <c r="I234" s="39">
        <v>6.6883113924050619</v>
      </c>
      <c r="J234" s="39">
        <v>6.2818676298801117</v>
      </c>
      <c r="K234" s="168">
        <f t="shared" si="9"/>
        <v>2034</v>
      </c>
      <c r="L234" s="4"/>
      <c r="M234" s="4"/>
    </row>
    <row r="235" spans="7:13">
      <c r="G235" s="35">
        <v>49004</v>
      </c>
      <c r="H235" s="39">
        <v>6.050702653061224</v>
      </c>
      <c r="I235" s="39">
        <v>6.2938810126582263</v>
      </c>
      <c r="J235" s="39">
        <v>6.0246691464289377</v>
      </c>
      <c r="K235" s="168">
        <f t="shared" si="9"/>
        <v>2034</v>
      </c>
      <c r="L235" s="4"/>
      <c r="M235" s="4"/>
    </row>
    <row r="236" spans="7:13">
      <c r="G236" s="35">
        <v>49035</v>
      </c>
      <c r="H236" s="39">
        <v>5.7691720408163265</v>
      </c>
      <c r="I236" s="39">
        <v>5.8829443037974674</v>
      </c>
      <c r="J236" s="39">
        <v>5.7470792294292448</v>
      </c>
      <c r="K236" s="168">
        <f t="shared" si="9"/>
        <v>2034</v>
      </c>
      <c r="L236" s="4"/>
      <c r="M236" s="4"/>
    </row>
    <row r="237" spans="7:13">
      <c r="G237" s="35">
        <v>49065</v>
      </c>
      <c r="H237" s="39">
        <v>5.6034577551020401</v>
      </c>
      <c r="I237" s="39">
        <v>5.7513999999999994</v>
      </c>
      <c r="J237" s="39">
        <v>5.5806687365508765</v>
      </c>
      <c r="K237" s="168">
        <f t="shared" si="9"/>
        <v>2034</v>
      </c>
      <c r="L237" s="4"/>
      <c r="M237" s="4"/>
    </row>
    <row r="238" spans="7:13">
      <c r="G238" s="35">
        <v>49096</v>
      </c>
      <c r="H238" s="39">
        <v>5.5537638775510203</v>
      </c>
      <c r="I238" s="39">
        <v>5.6199569620253156</v>
      </c>
      <c r="J238" s="39">
        <v>5.5282043447074498</v>
      </c>
      <c r="K238" s="168">
        <f t="shared" si="9"/>
        <v>2034</v>
      </c>
      <c r="L238" s="4"/>
      <c r="M238" s="4"/>
    </row>
    <row r="239" spans="7:13">
      <c r="G239" s="35">
        <v>49126</v>
      </c>
      <c r="H239" s="39">
        <v>5.7525393877551014</v>
      </c>
      <c r="I239" s="39">
        <v>5.4720075949367075</v>
      </c>
      <c r="J239" s="39">
        <v>5.7303766984322166</v>
      </c>
      <c r="K239" s="168">
        <f t="shared" si="9"/>
        <v>2034</v>
      </c>
      <c r="L239" s="4"/>
      <c r="M239" s="4"/>
    </row>
    <row r="240" spans="7:13">
      <c r="G240" s="35">
        <v>49157</v>
      </c>
      <c r="H240" s="39">
        <v>5.9347842857142856</v>
      </c>
      <c r="I240" s="39">
        <v>5.7020835443037967</v>
      </c>
      <c r="J240" s="39">
        <v>5.9133872527922948</v>
      </c>
      <c r="K240" s="168">
        <f t="shared" si="9"/>
        <v>2034</v>
      </c>
      <c r="L240" s="4"/>
      <c r="M240" s="4"/>
    </row>
    <row r="241" spans="7:13">
      <c r="G241" s="35">
        <v>49188</v>
      </c>
      <c r="H241" s="39">
        <v>5.8353965306122442</v>
      </c>
      <c r="I241" s="39">
        <v>5.5541341772151895</v>
      </c>
      <c r="J241" s="39">
        <v>5.8110202069884211</v>
      </c>
      <c r="K241" s="168">
        <f t="shared" si="9"/>
        <v>2034</v>
      </c>
      <c r="L241" s="4"/>
      <c r="M241" s="4"/>
    </row>
    <row r="242" spans="7:13">
      <c r="G242" s="35">
        <v>49218</v>
      </c>
      <c r="H242" s="39">
        <v>5.8519271428571429</v>
      </c>
      <c r="I242" s="39">
        <v>5.8336278481012647</v>
      </c>
      <c r="J242" s="39">
        <v>5.8301820063531107</v>
      </c>
      <c r="K242" s="168">
        <f t="shared" si="9"/>
        <v>2034</v>
      </c>
      <c r="L242" s="4"/>
      <c r="M242" s="4"/>
    </row>
    <row r="243" spans="7:13">
      <c r="G243" s="35">
        <v>49249</v>
      </c>
      <c r="H243" s="39">
        <v>5.9181516326530605</v>
      </c>
      <c r="I243" s="39">
        <v>6.2280582278481003</v>
      </c>
      <c r="J243" s="39">
        <v>5.8787525566144074</v>
      </c>
      <c r="K243" s="168">
        <f t="shared" si="9"/>
        <v>2034</v>
      </c>
      <c r="L243" s="4"/>
      <c r="M243" s="4"/>
    </row>
    <row r="244" spans="7:13">
      <c r="G244" s="35">
        <v>49279</v>
      </c>
      <c r="H244" s="39">
        <v>6.3157026530612237</v>
      </c>
      <c r="I244" s="39">
        <v>6.556868354430379</v>
      </c>
      <c r="J244" s="39">
        <v>6.2805355261809614</v>
      </c>
      <c r="K244" s="168">
        <f t="shared" si="9"/>
        <v>2034</v>
      </c>
      <c r="L244" s="4"/>
      <c r="M244" s="4"/>
    </row>
    <row r="245" spans="7:13">
      <c r="G245" s="35">
        <v>49310</v>
      </c>
      <c r="H245" s="39">
        <v>6.4569271428571433</v>
      </c>
      <c r="I245" s="39">
        <v>6.7705392405063272</v>
      </c>
      <c r="J245" s="39">
        <v>6.4197915974997448</v>
      </c>
      <c r="K245" s="168">
        <f t="shared" si="9"/>
        <v>2035</v>
      </c>
      <c r="L245" s="4"/>
      <c r="M245" s="4"/>
    </row>
    <row r="246" spans="7:13">
      <c r="G246" s="35">
        <v>49341</v>
      </c>
      <c r="H246" s="39">
        <v>6.4908046938775508</v>
      </c>
      <c r="I246" s="39">
        <v>6.8884126582278471</v>
      </c>
      <c r="J246" s="39">
        <v>6.4743053796495547</v>
      </c>
      <c r="K246" s="168">
        <f t="shared" si="9"/>
        <v>2035</v>
      </c>
      <c r="L246" s="4"/>
      <c r="M246" s="4"/>
    </row>
    <row r="247" spans="7:13">
      <c r="G247" s="35">
        <v>49369</v>
      </c>
      <c r="H247" s="39">
        <v>6.2871312244897952</v>
      </c>
      <c r="I247" s="39">
        <v>6.5345898734177199</v>
      </c>
      <c r="J247" s="39">
        <v>6.2620910134235066</v>
      </c>
      <c r="K247" s="168">
        <f t="shared" si="9"/>
        <v>2035</v>
      </c>
      <c r="L247" s="4"/>
      <c r="M247" s="4"/>
    </row>
    <row r="248" spans="7:13">
      <c r="G248" s="35">
        <v>49400</v>
      </c>
      <c r="H248" s="39">
        <v>6.0664169387755091</v>
      </c>
      <c r="I248" s="39">
        <v>6.1808683544303786</v>
      </c>
      <c r="J248" s="39">
        <v>6.0455729275540531</v>
      </c>
      <c r="K248" s="168">
        <f t="shared" si="9"/>
        <v>2035</v>
      </c>
      <c r="L248" s="4"/>
      <c r="M248" s="4"/>
    </row>
    <row r="249" spans="7:13">
      <c r="G249" s="35">
        <v>49430</v>
      </c>
      <c r="H249" s="39">
        <v>6.0324373469387753</v>
      </c>
      <c r="I249" s="39">
        <v>6.079703797468353</v>
      </c>
      <c r="J249" s="39">
        <v>6.0114505789527621</v>
      </c>
      <c r="K249" s="168">
        <f t="shared" si="9"/>
        <v>2035</v>
      </c>
      <c r="L249" s="4"/>
      <c r="M249" s="4"/>
    </row>
    <row r="250" spans="7:13">
      <c r="G250" s="35">
        <v>49461</v>
      </c>
      <c r="H250" s="39">
        <v>5.9306006122448975</v>
      </c>
      <c r="I250" s="39">
        <v>5.8270455696202523</v>
      </c>
      <c r="J250" s="39">
        <v>5.9066242647812279</v>
      </c>
      <c r="K250" s="168">
        <f t="shared" si="9"/>
        <v>2035</v>
      </c>
      <c r="L250" s="4"/>
      <c r="M250" s="4"/>
    </row>
    <row r="251" spans="7:13">
      <c r="G251" s="35">
        <v>49491</v>
      </c>
      <c r="H251" s="39">
        <v>6.2022332653061225</v>
      </c>
      <c r="I251" s="39">
        <v>5.8101341772151889</v>
      </c>
      <c r="J251" s="39">
        <v>6.1819598524438986</v>
      </c>
      <c r="K251" s="168">
        <f t="shared" si="9"/>
        <v>2035</v>
      </c>
      <c r="L251" s="4"/>
      <c r="M251" s="4"/>
    </row>
    <row r="252" spans="7:13">
      <c r="G252" s="35">
        <v>49522</v>
      </c>
      <c r="H252" s="39">
        <v>6.3380495918367341</v>
      </c>
      <c r="I252" s="39">
        <v>5.8775772151898726</v>
      </c>
      <c r="J252" s="39">
        <v>6.3183467773337441</v>
      </c>
      <c r="K252" s="168">
        <f t="shared" si="9"/>
        <v>2035</v>
      </c>
      <c r="L252" s="4"/>
      <c r="M252" s="4"/>
    </row>
    <row r="253" spans="7:13">
      <c r="G253" s="35">
        <v>49553</v>
      </c>
      <c r="H253" s="39">
        <v>6.1852944897959183</v>
      </c>
      <c r="I253" s="39">
        <v>5.9112987341772136</v>
      </c>
      <c r="J253" s="39">
        <v>6.1623881750179326</v>
      </c>
      <c r="K253" s="168">
        <f t="shared" si="9"/>
        <v>2035</v>
      </c>
      <c r="L253" s="4"/>
      <c r="M253" s="4"/>
    </row>
    <row r="254" spans="7:13">
      <c r="G254" s="35">
        <v>49583</v>
      </c>
      <c r="H254" s="39">
        <v>6.1852944897959183</v>
      </c>
      <c r="I254" s="39">
        <v>6.2144886075949355</v>
      </c>
      <c r="J254" s="39">
        <v>6.1649499129009122</v>
      </c>
      <c r="K254" s="168">
        <f t="shared" si="9"/>
        <v>2035</v>
      </c>
      <c r="L254" s="4"/>
      <c r="M254" s="4"/>
    </row>
    <row r="255" spans="7:13">
      <c r="G255" s="35">
        <v>49614</v>
      </c>
      <c r="H255" s="39">
        <v>6.2362128571428572</v>
      </c>
      <c r="I255" s="39">
        <v>6.5345898734177199</v>
      </c>
      <c r="J255" s="39">
        <v>6.1981500358643302</v>
      </c>
      <c r="K255" s="168">
        <f t="shared" si="9"/>
        <v>2035</v>
      </c>
      <c r="L255" s="4"/>
      <c r="M255" s="4"/>
    </row>
    <row r="256" spans="7:13">
      <c r="G256" s="35">
        <v>49644</v>
      </c>
      <c r="H256" s="39">
        <v>6.6096822448979582</v>
      </c>
      <c r="I256" s="39">
        <v>6.8547924050632902</v>
      </c>
      <c r="J256" s="39">
        <v>6.5757501998155554</v>
      </c>
      <c r="K256" s="168">
        <f t="shared" si="9"/>
        <v>2035</v>
      </c>
      <c r="L256" s="4"/>
      <c r="M256" s="4"/>
    </row>
    <row r="257" spans="7:13">
      <c r="G257" s="35">
        <v>49675</v>
      </c>
      <c r="H257" s="39">
        <v>6.8688659183673471</v>
      </c>
      <c r="I257" s="39">
        <v>7.1185898734177195</v>
      </c>
      <c r="J257" s="39">
        <v>6.8334610308433241</v>
      </c>
      <c r="K257" s="168">
        <f t="shared" si="9"/>
        <v>2036</v>
      </c>
      <c r="L257" s="4"/>
      <c r="M257" s="4"/>
    </row>
    <row r="258" spans="7:13">
      <c r="G258" s="35">
        <v>49706</v>
      </c>
      <c r="H258" s="39">
        <v>6.8166210204081636</v>
      </c>
      <c r="I258" s="39">
        <v>7.2569189873417708</v>
      </c>
      <c r="J258" s="39">
        <v>6.8014905420637364</v>
      </c>
      <c r="K258" s="168">
        <f t="shared" si="9"/>
        <v>2036</v>
      </c>
      <c r="L258" s="4"/>
      <c r="M258" s="4"/>
    </row>
    <row r="259" spans="7:13">
      <c r="G259" s="35">
        <v>49735</v>
      </c>
      <c r="H259" s="39">
        <v>6.694682244897959</v>
      </c>
      <c r="I259" s="39">
        <v>6.9284126582278471</v>
      </c>
      <c r="J259" s="39">
        <v>6.6713542576083622</v>
      </c>
      <c r="K259" s="168">
        <f t="shared" si="9"/>
        <v>2036</v>
      </c>
      <c r="L259" s="4"/>
      <c r="M259" s="4"/>
    </row>
    <row r="260" spans="7:13">
      <c r="G260" s="35">
        <v>49766</v>
      </c>
      <c r="H260" s="39">
        <v>6.5031516326530614</v>
      </c>
      <c r="I260" s="39">
        <v>6.6691721518987332</v>
      </c>
      <c r="J260" s="39">
        <v>6.4841424531201977</v>
      </c>
      <c r="K260" s="168">
        <f t="shared" si="9"/>
        <v>2036</v>
      </c>
      <c r="L260" s="4"/>
      <c r="M260" s="4"/>
    </row>
    <row r="261" spans="7:13">
      <c r="G261" s="35">
        <v>49796</v>
      </c>
      <c r="H261" s="39">
        <v>6.4857026530612245</v>
      </c>
      <c r="I261" s="39">
        <v>6.6173240506329094</v>
      </c>
      <c r="J261" s="39">
        <v>6.4666201660006157</v>
      </c>
      <c r="K261" s="168">
        <f t="shared" si="9"/>
        <v>2036</v>
      </c>
      <c r="L261" s="4"/>
      <c r="M261" s="4"/>
    </row>
    <row r="262" spans="7:13">
      <c r="G262" s="35">
        <v>49827</v>
      </c>
      <c r="H262" s="39">
        <v>6.3986618367346937</v>
      </c>
      <c r="I262" s="39">
        <v>6.3752987341772132</v>
      </c>
      <c r="J262" s="39">
        <v>6.3766519315503638</v>
      </c>
      <c r="K262" s="168">
        <f t="shared" si="9"/>
        <v>2036</v>
      </c>
      <c r="L262" s="4"/>
      <c r="M262" s="4"/>
    </row>
    <row r="263" spans="7:13">
      <c r="G263" s="35">
        <v>49857</v>
      </c>
      <c r="H263" s="39">
        <v>6.6773353061224485</v>
      </c>
      <c r="I263" s="39">
        <v>6.3407670886075937</v>
      </c>
      <c r="J263" s="39">
        <v>6.6590579157700587</v>
      </c>
      <c r="K263" s="168">
        <f t="shared" si="9"/>
        <v>2036</v>
      </c>
      <c r="L263" s="4"/>
      <c r="M263" s="4"/>
    </row>
    <row r="264" spans="7:13">
      <c r="G264" s="35">
        <v>49888</v>
      </c>
      <c r="H264" s="39">
        <v>6.9037638775510208</v>
      </c>
      <c r="I264" s="39">
        <v>6.4789949367088591</v>
      </c>
      <c r="J264" s="39">
        <v>6.8864377702633472</v>
      </c>
      <c r="K264" s="168">
        <f t="shared" si="9"/>
        <v>2036</v>
      </c>
      <c r="L264" s="4"/>
      <c r="M264" s="4"/>
    </row>
    <row r="265" spans="7:13">
      <c r="G265" s="35">
        <v>49919</v>
      </c>
      <c r="H265" s="39">
        <v>6.7121312244897959</v>
      </c>
      <c r="I265" s="39">
        <v>6.4444632911392397</v>
      </c>
      <c r="J265" s="39">
        <v>6.6914382826109238</v>
      </c>
      <c r="K265" s="168">
        <f t="shared" si="9"/>
        <v>2036</v>
      </c>
      <c r="L265" s="4"/>
      <c r="M265" s="4"/>
    </row>
    <row r="266" spans="7:13">
      <c r="G266" s="35">
        <v>49949</v>
      </c>
      <c r="H266" s="39">
        <v>6.7121312244897959</v>
      </c>
      <c r="I266" s="39">
        <v>6.7555518987341765</v>
      </c>
      <c r="J266" s="39">
        <v>6.6940000204939034</v>
      </c>
      <c r="K266" s="168">
        <f t="shared" si="9"/>
        <v>2036</v>
      </c>
      <c r="L266" s="4"/>
      <c r="M266" s="4"/>
    </row>
    <row r="267" spans="7:13">
      <c r="G267" s="35">
        <v>49980</v>
      </c>
      <c r="H267" s="39">
        <v>6.7643761224489793</v>
      </c>
      <c r="I267" s="39">
        <v>7.1704379746835434</v>
      </c>
      <c r="J267" s="39">
        <v>6.7285322471564708</v>
      </c>
      <c r="K267" s="168">
        <f t="shared" si="9"/>
        <v>2036</v>
      </c>
      <c r="L267" s="4"/>
      <c r="M267" s="4"/>
    </row>
    <row r="268" spans="7:13">
      <c r="G268" s="35">
        <v>50010</v>
      </c>
      <c r="H268" s="39">
        <v>7.1649883673469379</v>
      </c>
      <c r="I268" s="39">
        <v>7.4816278481012644</v>
      </c>
      <c r="J268" s="39">
        <v>7.1333893021826009</v>
      </c>
      <c r="K268" s="168">
        <f t="shared" si="9"/>
        <v>2036</v>
      </c>
      <c r="L268" s="4"/>
      <c r="M268" s="4"/>
    </row>
    <row r="269" spans="7:13">
      <c r="G269" s="35">
        <v>50041</v>
      </c>
      <c r="H269" s="39">
        <v>7.3266210204081625</v>
      </c>
      <c r="I269" s="39">
        <v>7.6678556962025306</v>
      </c>
      <c r="J269" s="39">
        <v>7.2931392765652223</v>
      </c>
      <c r="K269" s="168">
        <f t="shared" si="9"/>
        <v>2037</v>
      </c>
      <c r="L269" s="4"/>
      <c r="M269" s="4"/>
    </row>
    <row r="270" spans="7:13">
      <c r="G270" s="35">
        <v>50072</v>
      </c>
      <c r="H270" s="39">
        <v>7.290906734693877</v>
      </c>
      <c r="I270" s="39">
        <v>7.756463291139239</v>
      </c>
      <c r="J270" s="39">
        <v>7.2777688492673436</v>
      </c>
      <c r="K270" s="168">
        <f t="shared" si="9"/>
        <v>2037</v>
      </c>
      <c r="L270" s="4"/>
      <c r="M270" s="4"/>
    </row>
    <row r="271" spans="7:13">
      <c r="G271" s="35">
        <v>50100</v>
      </c>
      <c r="H271" s="39">
        <v>7.0051924489795923</v>
      </c>
      <c r="I271" s="39">
        <v>7.4020329113924035</v>
      </c>
      <c r="J271" s="39">
        <v>6.9831689927246643</v>
      </c>
      <c r="K271" s="168">
        <f t="shared" si="9"/>
        <v>2037</v>
      </c>
      <c r="L271" s="4"/>
      <c r="M271" s="4"/>
    </row>
    <row r="272" spans="7:13">
      <c r="G272" s="35">
        <v>50131</v>
      </c>
      <c r="H272" s="39">
        <v>6.6660087755102033</v>
      </c>
      <c r="I272" s="39">
        <v>6.888210126582277</v>
      </c>
      <c r="J272" s="39">
        <v>6.6476837995696281</v>
      </c>
      <c r="K272" s="168">
        <f t="shared" si="9"/>
        <v>2037</v>
      </c>
      <c r="L272" s="4"/>
      <c r="M272" s="4"/>
    </row>
    <row r="273" spans="7:13">
      <c r="G273" s="35">
        <v>50161</v>
      </c>
      <c r="H273" s="39">
        <v>6.6660087755102033</v>
      </c>
      <c r="I273" s="39">
        <v>6.7997037974683527</v>
      </c>
      <c r="J273" s="39">
        <v>6.6476837995696281</v>
      </c>
      <c r="K273" s="168">
        <f t="shared" si="9"/>
        <v>2037</v>
      </c>
      <c r="L273" s="4"/>
      <c r="M273" s="4"/>
    </row>
    <row r="274" spans="7:13">
      <c r="G274" s="35">
        <v>50192</v>
      </c>
      <c r="H274" s="39">
        <v>6.594580204081633</v>
      </c>
      <c r="I274" s="39">
        <v>6.5161594936708847</v>
      </c>
      <c r="J274" s="39">
        <v>6.573393400963214</v>
      </c>
      <c r="K274" s="168">
        <f t="shared" si="9"/>
        <v>2037</v>
      </c>
      <c r="L274" s="4"/>
      <c r="M274" s="4"/>
    </row>
    <row r="275" spans="7:13">
      <c r="G275" s="35">
        <v>50222</v>
      </c>
      <c r="H275" s="39">
        <v>6.8267230612244898</v>
      </c>
      <c r="I275" s="39">
        <v>6.4984379746835428</v>
      </c>
      <c r="J275" s="39">
        <v>6.8090732861973571</v>
      </c>
      <c r="K275" s="168">
        <f t="shared" si="9"/>
        <v>2037</v>
      </c>
      <c r="L275" s="4"/>
      <c r="M275" s="4"/>
    </row>
    <row r="276" spans="7:13">
      <c r="G276" s="35">
        <v>50253</v>
      </c>
      <c r="H276" s="39">
        <v>6.9694781632653058</v>
      </c>
      <c r="I276" s="39">
        <v>6.604767088607594</v>
      </c>
      <c r="J276" s="39">
        <v>6.9524281381289077</v>
      </c>
      <c r="K276" s="168">
        <f t="shared" si="9"/>
        <v>2037</v>
      </c>
      <c r="L276" s="4"/>
      <c r="M276" s="4"/>
    </row>
    <row r="277" spans="7:13">
      <c r="G277" s="35">
        <v>50284</v>
      </c>
      <c r="H277" s="39">
        <v>6.7552944897959177</v>
      </c>
      <c r="I277" s="39">
        <v>6.5693240506329103</v>
      </c>
      <c r="J277" s="39">
        <v>6.7347828875909421</v>
      </c>
      <c r="K277" s="168">
        <f t="shared" si="9"/>
        <v>2037</v>
      </c>
      <c r="L277" s="4"/>
      <c r="M277" s="4"/>
    </row>
    <row r="278" spans="7:13">
      <c r="G278" s="35">
        <v>50314</v>
      </c>
      <c r="H278" s="39">
        <v>6.8267230612244898</v>
      </c>
      <c r="I278" s="39">
        <v>6.9413746835443026</v>
      </c>
      <c r="J278" s="39">
        <v>6.8090732861973571</v>
      </c>
      <c r="K278" s="168">
        <f t="shared" si="9"/>
        <v>2037</v>
      </c>
      <c r="L278" s="4"/>
      <c r="M278" s="4"/>
    </row>
    <row r="279" spans="7:13">
      <c r="G279" s="35">
        <v>50345</v>
      </c>
      <c r="H279" s="39">
        <v>6.8801924489795914</v>
      </c>
      <c r="I279" s="39">
        <v>7.2426405063291126</v>
      </c>
      <c r="J279" s="39">
        <v>6.8448351470437547</v>
      </c>
      <c r="K279" s="168">
        <f t="shared" si="9"/>
        <v>2037</v>
      </c>
      <c r="L279" s="4"/>
      <c r="M279" s="4"/>
    </row>
    <row r="280" spans="7:13">
      <c r="G280" s="35">
        <v>50375</v>
      </c>
      <c r="H280" s="39">
        <v>7.3087638775510202</v>
      </c>
      <c r="I280" s="39">
        <v>7.6855772151898725</v>
      </c>
      <c r="J280" s="39">
        <v>7.2777688492673436</v>
      </c>
      <c r="K280" s="168">
        <f t="shared" si="9"/>
        <v>2037</v>
      </c>
      <c r="L280" s="4"/>
      <c r="M280" s="4"/>
    </row>
    <row r="281" spans="7:13">
      <c r="G281" s="35">
        <v>50406</v>
      </c>
      <c r="H281" s="39">
        <v>7.4990700000000006</v>
      </c>
      <c r="I281" s="39">
        <v>7.9027924050632894</v>
      </c>
      <c r="J281" s="39">
        <v>7.4663127574546584</v>
      </c>
      <c r="K281" s="168">
        <f t="shared" ref="K281:K304" si="10">YEAR(G281)</f>
        <v>2038</v>
      </c>
      <c r="L281" s="4"/>
      <c r="M281" s="4"/>
    </row>
    <row r="282" spans="7:13">
      <c r="G282" s="35">
        <v>50437</v>
      </c>
      <c r="H282" s="39">
        <v>7.4807026530612237</v>
      </c>
      <c r="I282" s="39">
        <v>7.9936278481012648</v>
      </c>
      <c r="J282" s="39">
        <v>7.4683621477610416</v>
      </c>
      <c r="K282" s="168">
        <f t="shared" si="10"/>
        <v>2038</v>
      </c>
      <c r="L282" s="4"/>
      <c r="M282" s="4"/>
    </row>
    <row r="283" spans="7:13">
      <c r="G283" s="35">
        <v>50465</v>
      </c>
      <c r="H283" s="39">
        <v>7.2792740816326527</v>
      </c>
      <c r="I283" s="39">
        <v>7.6300835443037966</v>
      </c>
      <c r="J283" s="39">
        <v>7.2584021108720158</v>
      </c>
      <c r="K283" s="168">
        <f t="shared" si="10"/>
        <v>2038</v>
      </c>
      <c r="L283" s="4"/>
      <c r="M283" s="4"/>
    </row>
    <row r="284" spans="7:13">
      <c r="G284" s="35">
        <v>50496</v>
      </c>
      <c r="H284" s="39">
        <v>7.0593761224489793</v>
      </c>
      <c r="I284" s="39">
        <v>7.3028936708860748</v>
      </c>
      <c r="J284" s="39">
        <v>7.0427037811251161</v>
      </c>
      <c r="K284" s="168">
        <f t="shared" si="10"/>
        <v>2038</v>
      </c>
      <c r="L284" s="4"/>
      <c r="M284" s="4"/>
    </row>
    <row r="285" spans="7:13">
      <c r="G285" s="35">
        <v>50526</v>
      </c>
      <c r="H285" s="39">
        <v>7.0411108163265306</v>
      </c>
      <c r="I285" s="39">
        <v>7.2665392405063276</v>
      </c>
      <c r="J285" s="39">
        <v>7.0243617378829803</v>
      </c>
      <c r="K285" s="168">
        <f t="shared" si="10"/>
        <v>2038</v>
      </c>
      <c r="L285" s="4"/>
      <c r="M285" s="4"/>
    </row>
    <row r="286" spans="7:13">
      <c r="G286" s="35">
        <v>50557</v>
      </c>
      <c r="H286" s="39">
        <v>6.98611081632653</v>
      </c>
      <c r="I286" s="39">
        <v>6.9756025316455688</v>
      </c>
      <c r="J286" s="39">
        <v>6.9665689312429562</v>
      </c>
      <c r="K286" s="168">
        <f t="shared" si="10"/>
        <v>2038</v>
      </c>
      <c r="L286" s="4"/>
      <c r="M286" s="4"/>
    </row>
    <row r="287" spans="7:13">
      <c r="G287" s="35">
        <v>50587</v>
      </c>
      <c r="H287" s="39">
        <v>7.2975393877551014</v>
      </c>
      <c r="I287" s="39">
        <v>7.011956962025315</v>
      </c>
      <c r="J287" s="39">
        <v>7.2818676298801108</v>
      </c>
      <c r="K287" s="168">
        <f t="shared" si="10"/>
        <v>2038</v>
      </c>
      <c r="L287" s="4"/>
      <c r="M287" s="4"/>
    </row>
    <row r="288" spans="7:13">
      <c r="G288" s="35">
        <v>50618</v>
      </c>
      <c r="H288" s="39">
        <v>7.4258046938775504</v>
      </c>
      <c r="I288" s="39">
        <v>7.1210202531645557</v>
      </c>
      <c r="J288" s="39">
        <v>7.4106718106363365</v>
      </c>
      <c r="K288" s="168">
        <f t="shared" si="10"/>
        <v>2038</v>
      </c>
      <c r="L288" s="4"/>
      <c r="M288" s="4"/>
    </row>
    <row r="289" spans="7:13">
      <c r="G289" s="35">
        <v>50649</v>
      </c>
      <c r="H289" s="39">
        <v>7.2242740816326529</v>
      </c>
      <c r="I289" s="39">
        <v>7.0665392405063274</v>
      </c>
      <c r="J289" s="39">
        <v>7.2057327799979509</v>
      </c>
      <c r="K289" s="168">
        <f t="shared" si="10"/>
        <v>2038</v>
      </c>
      <c r="L289" s="4"/>
      <c r="M289" s="4"/>
    </row>
    <row r="290" spans="7:13">
      <c r="G290" s="35">
        <v>50679</v>
      </c>
      <c r="H290" s="39">
        <v>7.2242740816326529</v>
      </c>
      <c r="I290" s="39">
        <v>7.4483113924050617</v>
      </c>
      <c r="J290" s="39">
        <v>7.2082945178809315</v>
      </c>
      <c r="K290" s="168">
        <f t="shared" si="10"/>
        <v>2038</v>
      </c>
      <c r="L290" s="4"/>
      <c r="M290" s="4"/>
    </row>
    <row r="291" spans="7:13">
      <c r="G291" s="35">
        <v>50710</v>
      </c>
      <c r="H291" s="39">
        <v>7.3159067346938773</v>
      </c>
      <c r="I291" s="39">
        <v>7.684564556962024</v>
      </c>
      <c r="J291" s="39">
        <v>7.2823799774567073</v>
      </c>
      <c r="K291" s="168">
        <f t="shared" si="10"/>
        <v>2038</v>
      </c>
      <c r="L291" s="4"/>
      <c r="M291" s="4"/>
    </row>
    <row r="292" spans="7:13">
      <c r="G292" s="35">
        <v>50740</v>
      </c>
      <c r="H292" s="39">
        <v>7.7921312244897951</v>
      </c>
      <c r="I292" s="39">
        <v>8.0845645569620235</v>
      </c>
      <c r="J292" s="39">
        <v>7.7631669433343591</v>
      </c>
      <c r="K292" s="168">
        <f t="shared" si="10"/>
        <v>2038</v>
      </c>
      <c r="L292" s="4"/>
      <c r="M292" s="4"/>
    </row>
    <row r="293" spans="7:13">
      <c r="G293" s="35">
        <v>50771</v>
      </c>
      <c r="H293" s="39">
        <v>7.9386618367346937</v>
      </c>
      <c r="I293" s="39">
        <v>8.3498810126582264</v>
      </c>
      <c r="J293" s="39">
        <v>7.9077514294497391</v>
      </c>
      <c r="K293" s="168">
        <f t="shared" si="10"/>
        <v>2039</v>
      </c>
      <c r="L293" s="4"/>
      <c r="M293" s="4"/>
    </row>
    <row r="294" spans="7:13">
      <c r="G294" s="35">
        <v>50802</v>
      </c>
      <c r="H294" s="39">
        <v>7.9386618367346937</v>
      </c>
      <c r="I294" s="39">
        <v>8.4057797468354423</v>
      </c>
      <c r="J294" s="39">
        <v>7.928245332513578</v>
      </c>
      <c r="K294" s="168">
        <f t="shared" si="10"/>
        <v>2039</v>
      </c>
      <c r="L294" s="4"/>
      <c r="M294" s="4"/>
    </row>
    <row r="295" spans="7:13">
      <c r="G295" s="35">
        <v>50830</v>
      </c>
      <c r="H295" s="39">
        <v>7.6379475510204085</v>
      </c>
      <c r="I295" s="39">
        <v>7.9209189873417705</v>
      </c>
      <c r="J295" s="39">
        <v>7.6185824572189782</v>
      </c>
      <c r="K295" s="168">
        <f t="shared" si="10"/>
        <v>2039</v>
      </c>
      <c r="L295" s="4"/>
      <c r="M295" s="4"/>
    </row>
    <row r="296" spans="7:13">
      <c r="G296" s="35">
        <v>50861</v>
      </c>
      <c r="H296" s="39">
        <v>7.2996822448979595</v>
      </c>
      <c r="I296" s="39">
        <v>7.5664886075949349</v>
      </c>
      <c r="J296" s="39">
        <v>7.284019489701814</v>
      </c>
      <c r="K296" s="168">
        <f t="shared" si="10"/>
        <v>2039</v>
      </c>
      <c r="L296" s="4"/>
      <c r="M296" s="4"/>
    </row>
    <row r="297" spans="7:13">
      <c r="G297" s="35">
        <v>50891</v>
      </c>
      <c r="H297" s="39">
        <v>7.3184577551020409</v>
      </c>
      <c r="I297" s="39">
        <v>7.5478556962025305</v>
      </c>
      <c r="J297" s="39">
        <v>7.3028738805205453</v>
      </c>
      <c r="K297" s="168">
        <f t="shared" si="10"/>
        <v>2039</v>
      </c>
      <c r="L297" s="4"/>
      <c r="M297" s="4"/>
    </row>
    <row r="298" spans="7:13">
      <c r="G298" s="35">
        <v>50922</v>
      </c>
      <c r="H298" s="39">
        <v>7.2057026530612243</v>
      </c>
      <c r="I298" s="39">
        <v>7.3240582278481003</v>
      </c>
      <c r="J298" s="39">
        <v>7.1870833282098587</v>
      </c>
      <c r="K298" s="168">
        <f t="shared" si="10"/>
        <v>2039</v>
      </c>
      <c r="L298" s="4"/>
      <c r="M298" s="4"/>
    </row>
    <row r="299" spans="7:13">
      <c r="G299" s="35">
        <v>50952</v>
      </c>
      <c r="H299" s="39">
        <v>7.4687638775510203</v>
      </c>
      <c r="I299" s="39">
        <v>7.2867924050632897</v>
      </c>
      <c r="J299" s="39">
        <v>7.4538114765857166</v>
      </c>
      <c r="K299" s="168">
        <f t="shared" si="10"/>
        <v>2039</v>
      </c>
      <c r="L299" s="4"/>
      <c r="M299" s="4"/>
    </row>
    <row r="300" spans="7:13">
      <c r="G300" s="35">
        <v>50983</v>
      </c>
      <c r="H300" s="39">
        <v>7.6002944897959184</v>
      </c>
      <c r="I300" s="39">
        <v>7.3799569620253154</v>
      </c>
      <c r="J300" s="39">
        <v>7.5858946818321558</v>
      </c>
      <c r="K300" s="168">
        <f t="shared" si="10"/>
        <v>2039</v>
      </c>
      <c r="L300" s="4"/>
      <c r="M300" s="4"/>
    </row>
    <row r="301" spans="7:13">
      <c r="G301" s="35">
        <v>51014</v>
      </c>
      <c r="H301" s="39">
        <v>7.3935597959183665</v>
      </c>
      <c r="I301" s="39">
        <v>7.3240582278481003</v>
      </c>
      <c r="J301" s="39">
        <v>7.3757297059124918</v>
      </c>
      <c r="K301" s="168">
        <f t="shared" si="10"/>
        <v>2039</v>
      </c>
      <c r="L301" s="4"/>
      <c r="M301" s="4"/>
    </row>
    <row r="302" spans="7:13">
      <c r="G302" s="35">
        <v>51044</v>
      </c>
      <c r="H302" s="39">
        <v>7.4312128571428566</v>
      </c>
      <c r="I302" s="39">
        <v>7.6597544303797456</v>
      </c>
      <c r="J302" s="39">
        <v>7.4161026949482531</v>
      </c>
      <c r="K302" s="168">
        <f t="shared" si="10"/>
        <v>2039</v>
      </c>
      <c r="L302" s="4"/>
      <c r="M302" s="4"/>
    </row>
    <row r="303" spans="7:13">
      <c r="G303" s="35">
        <v>51075</v>
      </c>
      <c r="H303" s="39">
        <v>7.5251924489795918</v>
      </c>
      <c r="I303" s="39">
        <v>7.8649189873417704</v>
      </c>
      <c r="J303" s="39">
        <v>7.4925449533763713</v>
      </c>
      <c r="K303" s="168">
        <f t="shared" si="10"/>
        <v>2039</v>
      </c>
      <c r="L303" s="4"/>
      <c r="M303" s="4"/>
    </row>
    <row r="304" spans="7:13">
      <c r="G304" s="35">
        <v>51105</v>
      </c>
      <c r="H304" s="39">
        <v>7.9949883673469389</v>
      </c>
      <c r="I304" s="39">
        <v>8.3498810126582264</v>
      </c>
      <c r="J304" s="39">
        <v>7.9668763397889126</v>
      </c>
      <c r="K304" s="168">
        <f t="shared" si="10"/>
        <v>2039</v>
      </c>
      <c r="L304" s="4"/>
      <c r="M304" s="4"/>
    </row>
    <row r="305" spans="7:13">
      <c r="G305" s="35">
        <v>51136</v>
      </c>
      <c r="H305" s="39">
        <v>8.1838659183673474</v>
      </c>
      <c r="I305" s="39">
        <v>8.6426405063291121</v>
      </c>
      <c r="J305" s="39">
        <v>8.1539856747617598</v>
      </c>
      <c r="K305" s="168">
        <f t="shared" si="9"/>
        <v>2040</v>
      </c>
      <c r="L305" s="4"/>
      <c r="M305" s="4"/>
    </row>
    <row r="306" spans="7:13">
      <c r="G306" s="35">
        <v>51167</v>
      </c>
      <c r="H306" s="39">
        <v>8.1838659183673474</v>
      </c>
      <c r="I306" s="39">
        <v>8.7957544303797448</v>
      </c>
      <c r="J306" s="39">
        <v>8.1744795778255988</v>
      </c>
      <c r="K306" s="168">
        <f t="shared" si="9"/>
        <v>2040</v>
      </c>
      <c r="L306" s="4"/>
      <c r="M306" s="4"/>
    </row>
    <row r="307" spans="7:13">
      <c r="G307" s="35">
        <v>51196</v>
      </c>
      <c r="H307" s="39">
        <v>7.8753965306122442</v>
      </c>
      <c r="I307" s="39">
        <v>8.2408177215189848</v>
      </c>
      <c r="J307" s="39">
        <v>7.8570290193667391</v>
      </c>
      <c r="K307" s="168">
        <f t="shared" si="9"/>
        <v>2040</v>
      </c>
      <c r="L307" s="4"/>
      <c r="M307" s="4"/>
    </row>
    <row r="308" spans="7:13">
      <c r="G308" s="35">
        <v>51227</v>
      </c>
      <c r="H308" s="39">
        <v>7.5475393877551014</v>
      </c>
      <c r="I308" s="39">
        <v>7.8964126582278471</v>
      </c>
      <c r="J308" s="39">
        <v>7.5329179424121326</v>
      </c>
      <c r="K308" s="168">
        <f t="shared" si="9"/>
        <v>2040</v>
      </c>
      <c r="L308" s="4"/>
      <c r="M308" s="4"/>
    </row>
    <row r="309" spans="7:13">
      <c r="G309" s="35">
        <v>51257</v>
      </c>
      <c r="H309" s="39">
        <v>7.5668251020408164</v>
      </c>
      <c r="I309" s="39">
        <v>7.8389949367088594</v>
      </c>
      <c r="J309" s="39">
        <v>7.5522846808074604</v>
      </c>
      <c r="K309" s="168">
        <f t="shared" si="9"/>
        <v>2040</v>
      </c>
      <c r="L309" s="4"/>
      <c r="M309" s="4"/>
    </row>
    <row r="310" spans="7:13">
      <c r="G310" s="35">
        <v>51288</v>
      </c>
      <c r="H310" s="39">
        <v>7.4511108163265298</v>
      </c>
      <c r="I310" s="39">
        <v>7.4562101265822767</v>
      </c>
      <c r="J310" s="39">
        <v>7.4335225125525168</v>
      </c>
      <c r="K310" s="168">
        <f t="shared" si="9"/>
        <v>2040</v>
      </c>
      <c r="L310" s="4"/>
      <c r="M310" s="4"/>
    </row>
    <row r="311" spans="7:13">
      <c r="G311" s="35">
        <v>51318</v>
      </c>
      <c r="H311" s="39">
        <v>7.7018251020408162</v>
      </c>
      <c r="I311" s="39">
        <v>7.4179316455696185</v>
      </c>
      <c r="J311" s="39">
        <v>7.6878518495747521</v>
      </c>
      <c r="K311" s="168">
        <f t="shared" si="9"/>
        <v>2040</v>
      </c>
      <c r="L311" s="4"/>
      <c r="M311" s="4"/>
    </row>
    <row r="312" spans="7:13">
      <c r="G312" s="35">
        <v>51349</v>
      </c>
      <c r="H312" s="39">
        <v>7.8753965306122442</v>
      </c>
      <c r="I312" s="39">
        <v>7.6667417721518971</v>
      </c>
      <c r="J312" s="39">
        <v>7.8621524951326984</v>
      </c>
      <c r="K312" s="168">
        <f t="shared" ref="K312:K328" si="11">YEAR(G312)</f>
        <v>2040</v>
      </c>
      <c r="L312" s="4"/>
      <c r="M312" s="4"/>
    </row>
    <row r="313" spans="7:13">
      <c r="G313" s="35">
        <v>51380</v>
      </c>
      <c r="H313" s="39">
        <v>7.7211108163265312</v>
      </c>
      <c r="I313" s="39">
        <v>7.5901848101265808</v>
      </c>
      <c r="J313" s="39">
        <v>7.7046568500870993</v>
      </c>
      <c r="K313" s="168">
        <f t="shared" si="11"/>
        <v>2040</v>
      </c>
      <c r="L313" s="4"/>
      <c r="M313" s="4"/>
    </row>
    <row r="314" spans="7:13">
      <c r="G314" s="35">
        <v>51410</v>
      </c>
      <c r="H314" s="39">
        <v>7.7596822448979594</v>
      </c>
      <c r="I314" s="39">
        <v>7.9346911392405044</v>
      </c>
      <c r="J314" s="39">
        <v>7.7459520647607345</v>
      </c>
      <c r="K314" s="168">
        <f t="shared" si="11"/>
        <v>2040</v>
      </c>
      <c r="L314" s="4"/>
      <c r="M314" s="4"/>
    </row>
    <row r="315" spans="7:13">
      <c r="G315" s="35">
        <v>51441</v>
      </c>
      <c r="H315" s="39">
        <v>7.8946822448979592</v>
      </c>
      <c r="I315" s="39">
        <v>8.2216784810126562</v>
      </c>
      <c r="J315" s="39">
        <v>7.8635870683471669</v>
      </c>
      <c r="K315" s="168">
        <f t="shared" si="11"/>
        <v>2040</v>
      </c>
      <c r="L315" s="4"/>
      <c r="M315" s="4"/>
    </row>
    <row r="316" spans="7:13">
      <c r="G316" s="35">
        <v>51471</v>
      </c>
      <c r="H316" s="39">
        <v>8.3188659183673472</v>
      </c>
      <c r="I316" s="39">
        <v>8.6236025316455684</v>
      </c>
      <c r="J316" s="39">
        <v>8.2921145814120312</v>
      </c>
      <c r="K316" s="168">
        <f t="shared" si="11"/>
        <v>2040</v>
      </c>
      <c r="L316" s="4"/>
      <c r="M316" s="4"/>
    </row>
    <row r="317" spans="7:13">
      <c r="G317" s="35">
        <v>51502</v>
      </c>
      <c r="H317" s="39">
        <v>8.3969271428571428</v>
      </c>
      <c r="I317" s="39">
        <v>8.8665392405063272</v>
      </c>
      <c r="J317" s="39">
        <v>8.3679420227482328</v>
      </c>
      <c r="K317" s="168">
        <f t="shared" si="11"/>
        <v>2041</v>
      </c>
      <c r="L317" s="4"/>
      <c r="M317" s="4"/>
    </row>
    <row r="318" spans="7:13">
      <c r="G318" s="35">
        <v>51533</v>
      </c>
      <c r="H318" s="39">
        <v>8.3969271428571428</v>
      </c>
      <c r="I318" s="39">
        <v>9.023602531645567</v>
      </c>
      <c r="J318" s="39">
        <v>8.3884359258120718</v>
      </c>
      <c r="K318" s="168">
        <f t="shared" si="11"/>
        <v>2041</v>
      </c>
      <c r="L318" s="4"/>
      <c r="M318" s="4"/>
    </row>
    <row r="319" spans="7:13">
      <c r="G319" s="35">
        <v>51561</v>
      </c>
      <c r="H319" s="39">
        <v>8.0803965306122443</v>
      </c>
      <c r="I319" s="39">
        <v>8.4542860759493657</v>
      </c>
      <c r="J319" s="39">
        <v>8.0628902756429977</v>
      </c>
      <c r="K319" s="168">
        <f t="shared" si="11"/>
        <v>2041</v>
      </c>
      <c r="L319" s="4"/>
      <c r="M319" s="4"/>
    </row>
    <row r="320" spans="7:13">
      <c r="G320" s="35">
        <v>51592</v>
      </c>
      <c r="H320" s="39">
        <v>7.7440699999999998</v>
      </c>
      <c r="I320" s="39">
        <v>8.1008683544303786</v>
      </c>
      <c r="J320" s="39">
        <v>7.7302742289168984</v>
      </c>
      <c r="K320" s="168">
        <f t="shared" si="11"/>
        <v>2041</v>
      </c>
      <c r="L320" s="4"/>
      <c r="M320" s="4"/>
    </row>
    <row r="321" spans="7:13">
      <c r="G321" s="35">
        <v>51622</v>
      </c>
      <c r="H321" s="39">
        <v>7.7638659183673466</v>
      </c>
      <c r="I321" s="39">
        <v>8.041931645569619</v>
      </c>
      <c r="J321" s="39">
        <v>7.7501533148888209</v>
      </c>
      <c r="K321" s="168">
        <f t="shared" si="11"/>
        <v>2041</v>
      </c>
      <c r="L321" s="4"/>
      <c r="M321" s="4"/>
    </row>
    <row r="322" spans="7:13">
      <c r="G322" s="35">
        <v>51653</v>
      </c>
      <c r="H322" s="39">
        <v>7.645192448979591</v>
      </c>
      <c r="I322" s="39">
        <v>7.6493240506329103</v>
      </c>
      <c r="J322" s="39">
        <v>7.6284195306896203</v>
      </c>
      <c r="K322" s="168">
        <f t="shared" si="11"/>
        <v>2041</v>
      </c>
      <c r="L322" s="4"/>
      <c r="M322" s="4"/>
    </row>
    <row r="323" spans="7:13">
      <c r="G323" s="35">
        <v>51683</v>
      </c>
      <c r="H323" s="39">
        <v>7.9023353061224491</v>
      </c>
      <c r="I323" s="39">
        <v>7.6100329113924037</v>
      </c>
      <c r="J323" s="39">
        <v>7.889204447176966</v>
      </c>
      <c r="K323" s="168">
        <f t="shared" si="11"/>
        <v>2041</v>
      </c>
      <c r="L323" s="4"/>
      <c r="M323" s="4"/>
    </row>
    <row r="324" spans="7:13">
      <c r="G324" s="35">
        <v>51714</v>
      </c>
      <c r="H324" s="39">
        <v>8.0803965306122443</v>
      </c>
      <c r="I324" s="39">
        <v>7.8652227848101246</v>
      </c>
      <c r="J324" s="39">
        <v>8.0680137514089569</v>
      </c>
      <c r="K324" s="168">
        <f t="shared" si="11"/>
        <v>2041</v>
      </c>
      <c r="L324" s="4"/>
      <c r="M324" s="4"/>
    </row>
    <row r="325" spans="7:13">
      <c r="G325" s="35">
        <v>51745</v>
      </c>
      <c r="H325" s="39">
        <v>7.922131224489795</v>
      </c>
      <c r="I325" s="39">
        <v>7.7867417721518972</v>
      </c>
      <c r="J325" s="39">
        <v>7.9065217952659088</v>
      </c>
      <c r="K325" s="168">
        <f t="shared" si="11"/>
        <v>2041</v>
      </c>
      <c r="L325" s="4"/>
      <c r="M325" s="4"/>
    </row>
    <row r="326" spans="7:13">
      <c r="G326" s="35">
        <v>51775</v>
      </c>
      <c r="H326" s="39">
        <v>7.9617230612244896</v>
      </c>
      <c r="I326" s="39">
        <v>8.1401594936708843</v>
      </c>
      <c r="J326" s="39">
        <v>7.9488417050927351</v>
      </c>
      <c r="K326" s="168">
        <f t="shared" si="11"/>
        <v>2041</v>
      </c>
      <c r="L326" s="4"/>
      <c r="M326" s="4"/>
    </row>
    <row r="327" spans="7:13">
      <c r="G327" s="35">
        <v>51806</v>
      </c>
      <c r="H327" s="39">
        <v>8.1001924489795929</v>
      </c>
      <c r="I327" s="39">
        <v>8.4346405063291119</v>
      </c>
      <c r="J327" s="39">
        <v>8.0699606722000219</v>
      </c>
      <c r="K327" s="168">
        <f t="shared" si="11"/>
        <v>2041</v>
      </c>
      <c r="L327" s="4"/>
      <c r="M327" s="4"/>
    </row>
    <row r="328" spans="7:13">
      <c r="G328" s="35">
        <v>51836</v>
      </c>
      <c r="H328" s="39">
        <v>8.5354985714285707</v>
      </c>
      <c r="I328" s="39">
        <v>8.8469949367088585</v>
      </c>
      <c r="J328" s="39">
        <v>8.5096573624346785</v>
      </c>
      <c r="K328" s="168">
        <f t="shared" si="11"/>
        <v>2041</v>
      </c>
      <c r="L328" s="4"/>
      <c r="M328" s="4"/>
    </row>
    <row r="329" spans="7:13">
      <c r="G329" s="35">
        <v>51867</v>
      </c>
      <c r="H329" s="39">
        <v>8.6156006122448971</v>
      </c>
      <c r="I329" s="39">
        <v>9.0963113924050614</v>
      </c>
      <c r="J329" s="39">
        <v>8.5875341940772625</v>
      </c>
      <c r="K329" s="168">
        <f t="shared" ref="K329:K340" si="12">YEAR(G329)</f>
        <v>2042</v>
      </c>
    </row>
    <row r="330" spans="7:13">
      <c r="G330" s="35">
        <v>51898</v>
      </c>
      <c r="H330" s="39">
        <v>8.6156006122448971</v>
      </c>
      <c r="I330" s="39">
        <v>9.2574253164556932</v>
      </c>
      <c r="J330" s="39">
        <v>8.6080280971411032</v>
      </c>
      <c r="K330" s="168">
        <f t="shared" si="12"/>
        <v>2042</v>
      </c>
    </row>
    <row r="331" spans="7:13">
      <c r="G331" s="35">
        <v>51926</v>
      </c>
      <c r="H331" s="39">
        <v>8.2908046938775524</v>
      </c>
      <c r="I331" s="39">
        <v>8.6732227848101235</v>
      </c>
      <c r="J331" s="39">
        <v>8.2741824162311719</v>
      </c>
      <c r="K331" s="168">
        <f t="shared" si="12"/>
        <v>2042</v>
      </c>
    </row>
    <row r="332" spans="7:13">
      <c r="G332" s="35">
        <v>51957</v>
      </c>
      <c r="H332" s="39">
        <v>7.9457026530612245</v>
      </c>
      <c r="I332" s="39">
        <v>8.3106911392405056</v>
      </c>
      <c r="J332" s="39">
        <v>7.9327539911876226</v>
      </c>
      <c r="K332" s="168">
        <f t="shared" si="12"/>
        <v>2042</v>
      </c>
    </row>
    <row r="333" spans="7:13">
      <c r="G333" s="35">
        <v>51987</v>
      </c>
      <c r="H333" s="39">
        <v>7.9660087755102031</v>
      </c>
      <c r="I333" s="39">
        <v>8.2502354430379725</v>
      </c>
      <c r="J333" s="39">
        <v>7.9531454247361415</v>
      </c>
      <c r="K333" s="168">
        <f t="shared" si="12"/>
        <v>2042</v>
      </c>
    </row>
    <row r="334" spans="7:13">
      <c r="G334" s="35">
        <v>52018</v>
      </c>
      <c r="H334" s="39">
        <v>7.8442740816326522</v>
      </c>
      <c r="I334" s="39">
        <v>7.8473999999999986</v>
      </c>
      <c r="J334" s="39">
        <v>7.8283375550773657</v>
      </c>
      <c r="K334" s="168">
        <f t="shared" si="12"/>
        <v>2042</v>
      </c>
    </row>
    <row r="335" spans="7:13">
      <c r="G335" s="35">
        <v>52048</v>
      </c>
      <c r="H335" s="39">
        <v>8.1081516326530618</v>
      </c>
      <c r="I335" s="39">
        <v>7.8070962025316435</v>
      </c>
      <c r="J335" s="39">
        <v>8.0958854595757774</v>
      </c>
      <c r="K335" s="168">
        <f t="shared" si="12"/>
        <v>2042</v>
      </c>
    </row>
    <row r="336" spans="7:13">
      <c r="G336" s="35">
        <v>52079</v>
      </c>
      <c r="H336" s="39">
        <v>8.2908046938775524</v>
      </c>
      <c r="I336" s="39">
        <v>8.0689696202531636</v>
      </c>
      <c r="J336" s="39">
        <v>8.279305891997133</v>
      </c>
      <c r="K336" s="168">
        <f t="shared" si="12"/>
        <v>2042</v>
      </c>
    </row>
    <row r="337" spans="7:11">
      <c r="G337" s="35">
        <v>52110</v>
      </c>
      <c r="H337" s="39">
        <v>8.1284577551020423</v>
      </c>
      <c r="I337" s="39">
        <v>7.9883620253164542</v>
      </c>
      <c r="J337" s="39">
        <v>8.1137151552413176</v>
      </c>
      <c r="K337" s="168">
        <f t="shared" si="12"/>
        <v>2042</v>
      </c>
    </row>
    <row r="338" spans="7:11">
      <c r="G338" s="35">
        <v>52140</v>
      </c>
      <c r="H338" s="39">
        <v>8.1689679591836732</v>
      </c>
      <c r="I338" s="39">
        <v>8.3509949367088598</v>
      </c>
      <c r="J338" s="39">
        <v>8.1569572907060159</v>
      </c>
      <c r="K338" s="168">
        <f t="shared" si="12"/>
        <v>2042</v>
      </c>
    </row>
    <row r="339" spans="7:11">
      <c r="G339" s="35">
        <v>52171</v>
      </c>
      <c r="H339" s="39">
        <v>8.311110816326531</v>
      </c>
      <c r="I339" s="39">
        <v>8.6531721518987315</v>
      </c>
      <c r="J339" s="39">
        <v>8.2817651603647935</v>
      </c>
      <c r="K339" s="168">
        <f t="shared" si="12"/>
        <v>2042</v>
      </c>
    </row>
    <row r="340" spans="7:11">
      <c r="G340" s="35">
        <v>52201</v>
      </c>
      <c r="H340" s="39">
        <v>8.7576414285714286</v>
      </c>
      <c r="I340" s="39">
        <v>9.0761594936708843</v>
      </c>
      <c r="J340" s="39">
        <v>8.7327334972845581</v>
      </c>
      <c r="K340" s="168">
        <f t="shared" si="12"/>
        <v>2042</v>
      </c>
    </row>
    <row r="341" spans="7:11">
      <c r="G341" s="35">
        <v>52232</v>
      </c>
      <c r="H341" s="39">
        <v>8.839886326530614</v>
      </c>
      <c r="I341" s="39">
        <v>9.3319569620253144</v>
      </c>
      <c r="J341" s="39">
        <v>8.8127621887488488</v>
      </c>
      <c r="K341" s="168">
        <f t="shared" ref="K341:K343" si="13">YEAR(G341)</f>
        <v>2043</v>
      </c>
    </row>
    <row r="342" spans="7:11">
      <c r="G342" s="35">
        <v>52263</v>
      </c>
      <c r="H342" s="39">
        <v>8.839886326530614</v>
      </c>
      <c r="I342" s="39">
        <v>9.4973240506329102</v>
      </c>
      <c r="J342" s="39">
        <v>8.8332560918126877</v>
      </c>
      <c r="K342" s="168">
        <f t="shared" si="13"/>
        <v>2043</v>
      </c>
    </row>
    <row r="343" spans="7:11">
      <c r="G343" s="35">
        <v>52291</v>
      </c>
      <c r="H343" s="39">
        <v>8.5066210204081631</v>
      </c>
      <c r="I343" s="39">
        <v>8.8979316455696171</v>
      </c>
      <c r="J343" s="39">
        <v>8.4909054411312663</v>
      </c>
      <c r="K343" s="168">
        <f t="shared" si="13"/>
        <v>2043</v>
      </c>
    </row>
    <row r="344" spans="7:11">
      <c r="G344" s="35"/>
      <c r="H344" s="39"/>
      <c r="K344" s="168"/>
    </row>
    <row r="345" spans="7:11">
      <c r="G345" s="35"/>
      <c r="H345" s="39"/>
      <c r="K345" s="168"/>
    </row>
  </sheetData>
  <phoneticPr fontId="7" type="noConversion"/>
  <printOptions horizontalCentered="1"/>
  <pageMargins left="0.25" right="0.25" top="0.75" bottom="0.75" header="0.3" footer="0.3"/>
  <pageSetup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U273"/>
  <sheetViews>
    <sheetView zoomScale="70" zoomScaleNormal="70" zoomScaleSheetLayoutView="85" workbookViewId="0">
      <pane xSplit="2" ySplit="12" topLeftCell="C61" activePane="bottomRight" state="frozen"/>
      <selection activeCell="C14" sqref="C14"/>
      <selection pane="topRight" activeCell="C14" sqref="C14"/>
      <selection pane="bottomLeft" activeCell="C14" sqref="C14"/>
      <selection pane="bottomRight" activeCell="B9" sqref="B9:G9"/>
    </sheetView>
  </sheetViews>
  <sheetFormatPr defaultRowHeight="12.75" outlineLevelRow="1"/>
  <cols>
    <col min="1" max="1" width="6.1640625" style="71" customWidth="1"/>
    <col min="2" max="2" width="22.83203125" style="71" customWidth="1"/>
    <col min="3" max="3" width="18.1640625" style="71" customWidth="1"/>
    <col min="4" max="4" width="16.1640625" style="71" customWidth="1"/>
    <col min="5" max="5" width="18.5" style="71" customWidth="1"/>
    <col min="6" max="7" width="16.1640625" style="71" customWidth="1"/>
    <col min="8" max="8" width="3.83203125" style="71" customWidth="1"/>
    <col min="9" max="9" width="9.5" style="71" customWidth="1"/>
    <col min="10" max="11" width="10" style="71" customWidth="1"/>
    <col min="12" max="12" width="9.33203125" style="71" customWidth="1"/>
    <col min="13" max="13" width="21.1640625" style="71" customWidth="1"/>
    <col min="14" max="14" width="13.83203125" style="71" customWidth="1"/>
    <col min="15" max="15" width="16" style="71" customWidth="1"/>
    <col min="16" max="19" width="9.33203125" style="71"/>
    <col min="20" max="21" width="9.33203125" style="71" customWidth="1"/>
    <col min="22" max="16384" width="9.33203125" style="71"/>
  </cols>
  <sheetData>
    <row r="1" spans="2:21" s="4" customFormat="1" ht="15.75" hidden="1">
      <c r="B1" s="1" t="s">
        <v>52</v>
      </c>
      <c r="C1" s="1"/>
      <c r="D1" s="12"/>
      <c r="E1" s="12"/>
      <c r="F1" s="12"/>
      <c r="G1" s="12"/>
      <c r="H1" s="36"/>
      <c r="I1" s="158"/>
      <c r="J1" s="158"/>
      <c r="K1" s="158"/>
    </row>
    <row r="2" spans="2:21" ht="5.25" customHeight="1"/>
    <row r="3" spans="2:21" ht="15.75">
      <c r="B3" s="1" t="str">
        <f>"Table "&amp;RIGHT('Table 4'!B3,1)+1</f>
        <v>Table 5</v>
      </c>
      <c r="C3" s="106"/>
      <c r="D3" s="106"/>
      <c r="E3" s="106"/>
      <c r="F3" s="106"/>
      <c r="G3" s="106"/>
      <c r="M3" s="71" t="s">
        <v>76</v>
      </c>
      <c r="O3" s="198"/>
    </row>
    <row r="4" spans="2:21">
      <c r="B4" s="106" t="str">
        <f ca="1">'Table 1'!B5</f>
        <v>Utah Sch 37 Wind - 10.0 MW and 31.0% CF</v>
      </c>
      <c r="C4" s="106"/>
      <c r="D4" s="106"/>
      <c r="E4" s="106"/>
      <c r="F4" s="106"/>
      <c r="G4" s="106"/>
      <c r="M4" s="73" t="s">
        <v>155</v>
      </c>
    </row>
    <row r="5" spans="2:21">
      <c r="B5" s="106" t="str">
        <f>TEXT($K$5,"MMMM YYYY")&amp;"  through  "&amp;TEXT($K$6,"MMMM YYYY")</f>
        <v>June 2017  through  December 2037</v>
      </c>
      <c r="C5" s="106"/>
      <c r="D5" s="106"/>
      <c r="E5" s="106"/>
      <c r="F5" s="106"/>
      <c r="G5" s="106"/>
      <c r="J5" s="71" t="s">
        <v>57</v>
      </c>
      <c r="K5" s="72">
        <f>MIN(K13:K31)</f>
        <v>42887</v>
      </c>
      <c r="M5" s="71" t="s">
        <v>58</v>
      </c>
    </row>
    <row r="6" spans="2:21">
      <c r="B6" s="106" t="s">
        <v>59</v>
      </c>
      <c r="C6" s="106"/>
      <c r="D6" s="106"/>
      <c r="E6" s="106"/>
      <c r="F6" s="106"/>
      <c r="G6" s="106"/>
      <c r="J6" s="71" t="s">
        <v>60</v>
      </c>
      <c r="K6" s="72">
        <v>50375</v>
      </c>
      <c r="M6" s="73">
        <v>10</v>
      </c>
      <c r="N6" s="71" t="s">
        <v>41</v>
      </c>
    </row>
    <row r="7" spans="2:21">
      <c r="B7" s="282" t="s">
        <v>150</v>
      </c>
      <c r="C7" s="74">
        <f>NPV($K$9,C44:C223)</f>
        <v>-898281.42616997659</v>
      </c>
      <c r="D7" s="74">
        <f>NPV($K$9,D44:D223)</f>
        <v>5638557.4937107284</v>
      </c>
      <c r="E7" s="74">
        <f>NPV($K$9,E44:E223)</f>
        <v>4740276.0675407527</v>
      </c>
      <c r="F7" s="74">
        <f>NPV($K$9,F44:F223)</f>
        <v>261763.89300743942</v>
      </c>
      <c r="G7" s="144">
        <f>($C7+D7)/$F7</f>
        <v>18.108976043560109</v>
      </c>
      <c r="M7" s="178">
        <f ca="1">SUM(OFFSET(F19,MATCH(K20,B20:B31,0),0,12))/(8760*Study_MW)</f>
        <v>0.31039805936073062</v>
      </c>
      <c r="N7" s="135" t="s">
        <v>46</v>
      </c>
    </row>
    <row r="8" spans="2:21">
      <c r="B8" s="171" t="str">
        <f>"Nominal NPV at "&amp;TEXT(J9,"0.00%")&amp;" Discount Rate"</f>
        <v>Nominal NPV at 6.57% Discount Rate</v>
      </c>
      <c r="J8" s="71" t="str">
        <f>'Table 1'!I41</f>
        <v>Discount Rate - 2017 IRP</v>
      </c>
    </row>
    <row r="9" spans="2:21">
      <c r="B9" s="339" t="s">
        <v>186</v>
      </c>
      <c r="C9" s="340">
        <f>NPV($K$9,C20:C139)</f>
        <v>1343372.9077222443</v>
      </c>
      <c r="D9" s="340">
        <f>NPV($K$9,D20:D139)</f>
        <v>1091829.3529726297</v>
      </c>
      <c r="E9" s="340">
        <f>NPV($K$9,E20:E139)</f>
        <v>2435202.2606948735</v>
      </c>
      <c r="F9" s="340">
        <f>NPV($K$9,F20:F139)</f>
        <v>200327.59620708684</v>
      </c>
      <c r="G9" s="341">
        <f>($C9+D9)/$F9</f>
        <v>12.156099842467563</v>
      </c>
      <c r="J9" s="175">
        <f>'Table 1'!I42</f>
        <v>6.5699999999999995E-2</v>
      </c>
      <c r="K9" s="149">
        <f>((1+J9)^(1/12))-1</f>
        <v>5.3167389786501484E-3</v>
      </c>
    </row>
    <row r="10" spans="2:21">
      <c r="B10" s="71" t="s">
        <v>151</v>
      </c>
      <c r="C10" s="74">
        <f>NPV($K$9,C20:C199)</f>
        <v>406830.55449324881</v>
      </c>
      <c r="D10" s="74">
        <f>NPV($K$9,D20:D199)</f>
        <v>3297857.4575952291</v>
      </c>
      <c r="E10" s="74">
        <f>NPV($K$9,E20:E199)</f>
        <v>3704688.0120884781</v>
      </c>
      <c r="F10" s="74">
        <f>NPV($K$9,F20:F199)</f>
        <v>261736.9702426049</v>
      </c>
      <c r="G10" s="144">
        <f>($C10+D10)/$F10</f>
        <v>14.154240452369377</v>
      </c>
      <c r="N10" s="75"/>
    </row>
    <row r="11" spans="2:21">
      <c r="B11" s="148"/>
      <c r="C11" s="77" t="s">
        <v>22</v>
      </c>
      <c r="D11" s="78" t="s">
        <v>61</v>
      </c>
      <c r="E11" s="78" t="s">
        <v>62</v>
      </c>
      <c r="F11" s="78" t="s">
        <v>62</v>
      </c>
      <c r="G11" s="79" t="s">
        <v>70</v>
      </c>
    </row>
    <row r="12" spans="2:21">
      <c r="B12" s="83" t="s">
        <v>63</v>
      </c>
      <c r="C12" s="77" t="s">
        <v>64</v>
      </c>
      <c r="D12" s="81" t="str">
        <f>TEXT((SUM(F32:F79)/(8760*3+8784))/Study_MW,"0.0%")&amp;" CF"</f>
        <v>31.0% CF</v>
      </c>
      <c r="E12" s="82" t="s">
        <v>69</v>
      </c>
      <c r="F12" s="83" t="s">
        <v>65</v>
      </c>
      <c r="G12" s="81" t="str">
        <f>D12</f>
        <v>31.0% CF</v>
      </c>
      <c r="I12" s="78" t="s">
        <v>66</v>
      </c>
      <c r="J12" s="84" t="s">
        <v>0</v>
      </c>
      <c r="K12" s="84" t="s">
        <v>67</v>
      </c>
      <c r="L12" s="84" t="s">
        <v>66</v>
      </c>
      <c r="M12" s="84"/>
      <c r="N12" s="79"/>
      <c r="P12" s="71" t="s">
        <v>62</v>
      </c>
      <c r="Q12" s="71" t="s">
        <v>130</v>
      </c>
      <c r="R12" s="71" t="s">
        <v>131</v>
      </c>
    </row>
    <row r="13" spans="2:21" s="329" customFormat="1">
      <c r="B13" s="325">
        <v>42887</v>
      </c>
      <c r="C13" s="326">
        <f>C25/(1+$T$13)</f>
        <v>33216.347384044217</v>
      </c>
      <c r="D13" s="327">
        <f>IF(ISNUMBER($F13),VLOOKUP($J13,'Table 1'!$B$12:$C$33,2,FALSE)/12*1000*Study_MW,"")</f>
        <v>0</v>
      </c>
      <c r="E13" s="327">
        <f t="shared" ref="E13:E19" si="0">IF(ISNUMBER(C13+D13),C13+D13,"")</f>
        <v>33216.347384044217</v>
      </c>
      <c r="F13" s="326">
        <f>F25</f>
        <v>2245.64</v>
      </c>
      <c r="G13" s="328">
        <f t="shared" ref="G13:G19" si="1">IF(ISNUMBER($F13),E13/$F13,"")</f>
        <v>14.791483667927281</v>
      </c>
      <c r="I13" s="330"/>
      <c r="J13" s="331">
        <v>2017</v>
      </c>
      <c r="K13" s="325">
        <f t="shared" ref="K13:K19" si="2">IF(ISNUMBER(F13),B13,"")</f>
        <v>42887</v>
      </c>
      <c r="T13" s="332">
        <v>2.2092462442320437E-2</v>
      </c>
      <c r="U13" s="329" t="s">
        <v>175</v>
      </c>
    </row>
    <row r="14" spans="2:21" s="329" customFormat="1">
      <c r="B14" s="325">
        <f t="shared" ref="B14:B19" si="3">EDATE(B13,1)</f>
        <v>42917</v>
      </c>
      <c r="C14" s="326">
        <f t="shared" ref="C14:C19" si="4">C26/(1+$T$13)</f>
        <v>44281.79786116341</v>
      </c>
      <c r="D14" s="327">
        <f>IF(ISNUMBER($F14),VLOOKUP($J14,'Table 1'!$B$12:$C$33,2,FALSE)/12*1000*Study_MW,"")</f>
        <v>0</v>
      </c>
      <c r="E14" s="327">
        <f t="shared" si="0"/>
        <v>44281.79786116341</v>
      </c>
      <c r="F14" s="326">
        <f t="shared" ref="F14:F19" si="5">F26</f>
        <v>2583.9</v>
      </c>
      <c r="G14" s="328">
        <f t="shared" si="1"/>
        <v>17.137581896034447</v>
      </c>
      <c r="I14" s="330"/>
      <c r="J14" s="331">
        <v>2017</v>
      </c>
      <c r="K14" s="325">
        <f t="shared" si="2"/>
        <v>42917</v>
      </c>
      <c r="L14" s="331"/>
    </row>
    <row r="15" spans="2:21" s="329" customFormat="1">
      <c r="B15" s="325">
        <f t="shared" si="3"/>
        <v>42948</v>
      </c>
      <c r="C15" s="326">
        <f t="shared" si="4"/>
        <v>47483.640185012926</v>
      </c>
      <c r="D15" s="327">
        <f>IF(ISNUMBER($F15),VLOOKUP($J15,'Table 1'!$B$12:$C$33,2,FALSE)/12*1000*Study_MW,"")</f>
        <v>0</v>
      </c>
      <c r="E15" s="327">
        <f t="shared" si="0"/>
        <v>47483.640185012926</v>
      </c>
      <c r="F15" s="326">
        <f t="shared" si="5"/>
        <v>2688.27</v>
      </c>
      <c r="G15" s="328">
        <f t="shared" si="1"/>
        <v>17.663270499247815</v>
      </c>
      <c r="I15" s="330"/>
      <c r="J15" s="331">
        <v>2017</v>
      </c>
      <c r="K15" s="325">
        <f t="shared" si="2"/>
        <v>42948</v>
      </c>
      <c r="L15" s="331"/>
    </row>
    <row r="16" spans="2:21" s="329" customFormat="1">
      <c r="B16" s="325">
        <f t="shared" si="3"/>
        <v>42979</v>
      </c>
      <c r="C16" s="326">
        <f t="shared" si="4"/>
        <v>44235.318986804807</v>
      </c>
      <c r="D16" s="327">
        <f>IF(ISNUMBER($F16),VLOOKUP($J16,'Table 1'!$B$12:$C$33,2,FALSE)/12*1000*Study_MW,"")</f>
        <v>0</v>
      </c>
      <c r="E16" s="327">
        <f t="shared" si="0"/>
        <v>44235.318986804807</v>
      </c>
      <c r="F16" s="326">
        <f t="shared" si="5"/>
        <v>2638.25</v>
      </c>
      <c r="G16" s="328">
        <f t="shared" si="1"/>
        <v>16.76691708018755</v>
      </c>
      <c r="I16" s="330"/>
      <c r="J16" s="331">
        <v>2017</v>
      </c>
      <c r="K16" s="325">
        <f t="shared" si="2"/>
        <v>42979</v>
      </c>
      <c r="L16" s="331"/>
    </row>
    <row r="17" spans="2:19" s="329" customFormat="1">
      <c r="B17" s="325">
        <f t="shared" si="3"/>
        <v>43009</v>
      </c>
      <c r="C17" s="326">
        <f t="shared" si="4"/>
        <v>43143.398366882611</v>
      </c>
      <c r="D17" s="327">
        <f>IF(ISNUMBER($F17),VLOOKUP($J17,'Table 1'!$B$12:$C$33,2,FALSE)/12*1000*Study_MW,"")</f>
        <v>0</v>
      </c>
      <c r="E17" s="327">
        <f t="shared" si="0"/>
        <v>43143.398366882611</v>
      </c>
      <c r="F17" s="326">
        <f t="shared" si="5"/>
        <v>2527.7199999999998</v>
      </c>
      <c r="G17" s="328">
        <f t="shared" si="1"/>
        <v>17.068108163436857</v>
      </c>
      <c r="I17" s="330"/>
      <c r="J17" s="331">
        <v>2017</v>
      </c>
      <c r="K17" s="325">
        <f t="shared" si="2"/>
        <v>43009</v>
      </c>
      <c r="L17" s="331"/>
    </row>
    <row r="18" spans="2:19" s="329" customFormat="1">
      <c r="B18" s="325">
        <f t="shared" si="3"/>
        <v>43040</v>
      </c>
      <c r="C18" s="326">
        <f t="shared" si="4"/>
        <v>43628.860047946917</v>
      </c>
      <c r="D18" s="327">
        <f>IF(ISNUMBER($F18),VLOOKUP($J18,'Table 1'!$B$12:$C$33,2,FALSE)/12*1000*Study_MW,"")</f>
        <v>0</v>
      </c>
      <c r="E18" s="327">
        <f t="shared" si="0"/>
        <v>43628.860047946917</v>
      </c>
      <c r="F18" s="326">
        <f t="shared" si="5"/>
        <v>2521.9</v>
      </c>
      <c r="G18" s="328">
        <f t="shared" si="1"/>
        <v>17.299996053747932</v>
      </c>
      <c r="I18" s="330"/>
      <c r="J18" s="331">
        <v>2017</v>
      </c>
      <c r="K18" s="325">
        <f t="shared" si="2"/>
        <v>43040</v>
      </c>
      <c r="L18" s="331"/>
    </row>
    <row r="19" spans="2:19" s="329" customFormat="1">
      <c r="B19" s="325">
        <f t="shared" si="3"/>
        <v>43070</v>
      </c>
      <c r="C19" s="326">
        <f t="shared" si="4"/>
        <v>47011.493544800273</v>
      </c>
      <c r="D19" s="327">
        <f>IF(ISNUMBER($F19),VLOOKUP($J19,'Table 1'!$B$12:$C$33,2,FALSE)/12*1000*Study_MW,"")</f>
        <v>0</v>
      </c>
      <c r="E19" s="333">
        <f t="shared" si="0"/>
        <v>47011.493544800273</v>
      </c>
      <c r="F19" s="326">
        <f t="shared" si="5"/>
        <v>2481.9</v>
      </c>
      <c r="G19" s="328">
        <f t="shared" si="1"/>
        <v>18.941735583544975</v>
      </c>
      <c r="I19" s="330"/>
      <c r="J19" s="331">
        <v>2017</v>
      </c>
      <c r="K19" s="325">
        <f t="shared" si="2"/>
        <v>43070</v>
      </c>
      <c r="L19" s="331"/>
    </row>
    <row r="20" spans="2:19">
      <c r="B20" s="90">
        <f>[14]NPC!$F$3</f>
        <v>43101</v>
      </c>
      <c r="C20" s="85">
        <f>IF(F20="","",-INDEX([14]Delta!$F$1:$EE$996,$L$20,$I20))</f>
        <v>43094.835933044553</v>
      </c>
      <c r="D20" s="86">
        <f>IF(ISNUMBER($F20),VLOOKUP($J20,'Table 1'!$B$13:$C$33,2,FALSE)/12*1000*Study_MW,"")</f>
        <v>0</v>
      </c>
      <c r="E20" s="87">
        <f>IF(ISNUMBER(C20+D20),C20+D20,"")</f>
        <v>43094.835933044553</v>
      </c>
      <c r="F20" s="85">
        <f>IF(INDEX([14]Delta!$F$1:$EE$996,$L$21,$I20)=0,"",INDEX([14]Delta!$F$1:$EE$996,$L$21,$I20))</f>
        <v>2064.39</v>
      </c>
      <c r="G20" s="88">
        <f>IF(ISNUMBER($F20),E20/$F20,"")</f>
        <v>20.875336507658222</v>
      </c>
      <c r="I20" s="76">
        <v>1</v>
      </c>
      <c r="J20" s="89">
        <f>YEAR(B20)</f>
        <v>2018</v>
      </c>
      <c r="K20" s="90">
        <f t="shared" ref="K20:K31" si="6">IF(ISNUMBER(F20),B20,"")</f>
        <v>43101</v>
      </c>
      <c r="L20" s="71">
        <f>MATCH(M20,[14]Delta!$A$1:$A$996,FALSE)</f>
        <v>273</v>
      </c>
      <c r="M20" s="71" t="s">
        <v>68</v>
      </c>
    </row>
    <row r="21" spans="2:19">
      <c r="B21" s="94">
        <f t="shared" ref="B21:B84" si="7">EDATE(B20,1)</f>
        <v>43132</v>
      </c>
      <c r="C21" s="91">
        <f>IF(F21="","",-INDEX([14]Delta!$F$1:$EE$996,$L$20,$I21))</f>
        <v>40877.000424578786</v>
      </c>
      <c r="D21" s="87">
        <f>IF(ISNUMBER($F21),VLOOKUP($J21,'Table 1'!$B$13:$C$33,2,FALSE)/12*1000*Study_MW,"")</f>
        <v>0</v>
      </c>
      <c r="E21" s="87">
        <f t="shared" ref="E21:E30" si="8">IF(ISNUMBER(C21+D21),C21+D21,"")</f>
        <v>40877.000424578786</v>
      </c>
      <c r="F21" s="91">
        <f>IF(INDEX([14]Delta!$F$1:$EE$996,$L$21,$I21)=0,"",INDEX([14]Delta!$F$1:$EE$996,$L$21,$I21))</f>
        <v>1726.86</v>
      </c>
      <c r="G21" s="92">
        <f t="shared" ref="G21:G84" si="9">IF(ISNUMBER($F21),E21/$F21,"")</f>
        <v>23.671288016734877</v>
      </c>
      <c r="I21" s="93">
        <f>I20+1</f>
        <v>2</v>
      </c>
      <c r="J21" s="89">
        <f t="shared" ref="J21:J84" si="10">YEAR(B21)</f>
        <v>2018</v>
      </c>
      <c r="K21" s="94">
        <f t="shared" si="6"/>
        <v>43132</v>
      </c>
      <c r="L21" s="71">
        <f>MATCH(M21,[14]Delta!$C$304:$C$507,FALSE)+ROW([14]Delta!$C$303)+2</f>
        <v>361</v>
      </c>
      <c r="M21" s="142" t="s">
        <v>154</v>
      </c>
    </row>
    <row r="22" spans="2:19">
      <c r="B22" s="94">
        <f t="shared" si="7"/>
        <v>43160</v>
      </c>
      <c r="C22" s="91">
        <f>IF(F22="","",-INDEX([14]Delta!$F$1:$EE$996,$L$20,$I22))</f>
        <v>45128.74373576045</v>
      </c>
      <c r="D22" s="87">
        <f>IF(ISNUMBER($F22),VLOOKUP($J22,'Table 1'!$B$13:$C$33,2,FALSE)/12*1000*Study_MW,"")</f>
        <v>0</v>
      </c>
      <c r="E22" s="87">
        <f t="shared" si="8"/>
        <v>45128.74373576045</v>
      </c>
      <c r="F22" s="91">
        <f>IF(INDEX([14]Delta!$F$1:$EE$996,$L$21,$I22)=0,"",INDEX([14]Delta!$F$1:$EE$996,$L$21,$I22))</f>
        <v>2109.59</v>
      </c>
      <c r="G22" s="92">
        <f t="shared" si="9"/>
        <v>21.392186982191063</v>
      </c>
      <c r="I22" s="93">
        <f t="shared" ref="I22:I31" si="11">I21+1</f>
        <v>3</v>
      </c>
      <c r="J22" s="89">
        <f t="shared" si="10"/>
        <v>2018</v>
      </c>
      <c r="K22" s="94">
        <f t="shared" si="6"/>
        <v>43160</v>
      </c>
      <c r="S22" s="71" t="s">
        <v>156</v>
      </c>
    </row>
    <row r="23" spans="2:19">
      <c r="B23" s="94">
        <f t="shared" si="7"/>
        <v>43191</v>
      </c>
      <c r="C23" s="91">
        <f>IF(F23="","",-INDEX([14]Delta!$F$1:$EE$996,$L$20,$I23))</f>
        <v>31270.253074407578</v>
      </c>
      <c r="D23" s="87">
        <f>IF(ISNUMBER($F23),VLOOKUP($J23,'Table 1'!$B$13:$C$33,2,FALSE)/12*1000*Study_MW,"")</f>
        <v>0</v>
      </c>
      <c r="E23" s="87">
        <f t="shared" si="8"/>
        <v>31270.253074407578</v>
      </c>
      <c r="F23" s="91">
        <f>IF(INDEX([14]Delta!$F$1:$EE$996,$L$21,$I23)=0,"",INDEX([14]Delta!$F$1:$EE$996,$L$21,$I23))</f>
        <v>1813.23</v>
      </c>
      <c r="G23" s="92">
        <f t="shared" si="9"/>
        <v>17.245607603231569</v>
      </c>
      <c r="I23" s="93">
        <f t="shared" si="11"/>
        <v>4</v>
      </c>
      <c r="J23" s="89">
        <f t="shared" si="10"/>
        <v>2018</v>
      </c>
      <c r="K23" s="94">
        <f t="shared" si="6"/>
        <v>43191</v>
      </c>
      <c r="L23" s="89">
        <f>YEAR(B20)</f>
        <v>2018</v>
      </c>
      <c r="M23" s="71">
        <f>SUMIF($J$20:$J$271,L23,$C$20:$C$271)</f>
        <v>497793.02188514173</v>
      </c>
      <c r="N23" s="71">
        <f>SUMIF($J$20:$J$271,L23,$D$20:$D$271)</f>
        <v>0</v>
      </c>
      <c r="O23" s="71">
        <f t="shared" ref="O23:O32" si="12">SUMIF($J$20:$J$271,L23,$F$20:$F$271)</f>
        <v>27190.870000000003</v>
      </c>
      <c r="P23" s="197">
        <f t="shared" ref="P23:P32" si="13">(M23+N23)/O23</f>
        <v>18.30735912036436</v>
      </c>
      <c r="Q23" s="271">
        <f>M23/O23</f>
        <v>18.30735912036436</v>
      </c>
      <c r="R23" s="271">
        <f>IFERROR(N23/O23,0)</f>
        <v>0</v>
      </c>
      <c r="S23" s="71">
        <f>Q23-'Table 1'!E13</f>
        <v>0</v>
      </c>
    </row>
    <row r="24" spans="2:19">
      <c r="B24" s="94">
        <f t="shared" si="7"/>
        <v>43221</v>
      </c>
      <c r="C24" s="91">
        <f>IF(F24="","",-INDEX([14]Delta!$F$1:$EE$996,$L$20,$I24))</f>
        <v>27727.297301203012</v>
      </c>
      <c r="D24" s="87">
        <f>IF(ISNUMBER($F24),VLOOKUP($J24,'Table 1'!$B$13:$C$33,2,FALSE)/12*1000*Study_MW,"")</f>
        <v>0</v>
      </c>
      <c r="E24" s="87">
        <f t="shared" si="8"/>
        <v>27727.297301203012</v>
      </c>
      <c r="F24" s="91">
        <f>IF(INDEX([14]Delta!$F$1:$EE$996,$L$21,$I24)=0,"",INDEX([14]Delta!$F$1:$EE$996,$L$21,$I24))</f>
        <v>1789.22</v>
      </c>
      <c r="G24" s="92">
        <f t="shared" si="9"/>
        <v>15.496863047139543</v>
      </c>
      <c r="I24" s="93">
        <f t="shared" si="11"/>
        <v>5</v>
      </c>
      <c r="J24" s="89">
        <f t="shared" si="10"/>
        <v>2018</v>
      </c>
      <c r="K24" s="94">
        <f t="shared" si="6"/>
        <v>43221</v>
      </c>
      <c r="L24" s="89">
        <f>L23+1</f>
        <v>2019</v>
      </c>
      <c r="M24" s="71">
        <f>SUMIF($J$20:$J$271,L24,$C$20:$C$271)</f>
        <v>478816.98037087917</v>
      </c>
      <c r="N24" s="71">
        <f t="shared" ref="N24:N43" si="14">SUMIF($J$20:$J$271,L24,$D$20:$D$271)</f>
        <v>0</v>
      </c>
      <c r="O24" s="71">
        <f t="shared" si="12"/>
        <v>27190.870000000003</v>
      </c>
      <c r="P24" s="197">
        <f t="shared" si="13"/>
        <v>17.609476282696328</v>
      </c>
      <c r="Q24" s="271">
        <f t="shared" ref="Q24:Q40" si="15">M24/O24</f>
        <v>17.609476282696328</v>
      </c>
      <c r="R24" s="271">
        <f t="shared" ref="R24:R40" si="16">IFERROR(N24/O24,0)</f>
        <v>0</v>
      </c>
      <c r="S24" s="71">
        <f>Q24-'Table 1'!E14</f>
        <v>0</v>
      </c>
    </row>
    <row r="25" spans="2:19">
      <c r="B25" s="94">
        <f t="shared" si="7"/>
        <v>43252</v>
      </c>
      <c r="C25" s="91">
        <f>IF(F25="","",-INDEX([14]Delta!$F$1:$EE$996,$L$20,$I25))</f>
        <v>33950.178291097283</v>
      </c>
      <c r="D25" s="87">
        <f>IF(ISNUMBER($F25),VLOOKUP($J25,'Table 1'!$B$13:$C$33,2,FALSE)/12*1000*Study_MW,"")</f>
        <v>0</v>
      </c>
      <c r="E25" s="87">
        <f t="shared" si="8"/>
        <v>33950.178291097283</v>
      </c>
      <c r="F25" s="91">
        <f>IF(INDEX([14]Delta!$F$1:$EE$996,$L$21,$I25)=0,"",INDEX([14]Delta!$F$1:$EE$996,$L$21,$I25))</f>
        <v>2245.64</v>
      </c>
      <c r="G25" s="92">
        <f t="shared" si="9"/>
        <v>15.118263965327161</v>
      </c>
      <c r="I25" s="93">
        <f t="shared" si="11"/>
        <v>6</v>
      </c>
      <c r="J25" s="89">
        <f t="shared" si="10"/>
        <v>2018</v>
      </c>
      <c r="K25" s="94">
        <f t="shared" si="6"/>
        <v>43252</v>
      </c>
      <c r="L25" s="89">
        <f t="shared" ref="L25:L43" si="17">L24+1</f>
        <v>2020</v>
      </c>
      <c r="M25" s="71">
        <f t="shared" ref="M25:M43" si="18">SUMIF($J$20:$J$271,L25,$C$20:$C$271)</f>
        <v>460762.68291480839</v>
      </c>
      <c r="N25" s="71">
        <f t="shared" si="14"/>
        <v>0</v>
      </c>
      <c r="O25" s="71">
        <f t="shared" si="12"/>
        <v>27270.980000000003</v>
      </c>
      <c r="P25" s="197">
        <f t="shared" si="13"/>
        <v>16.895714158963422</v>
      </c>
      <c r="Q25" s="271">
        <f t="shared" si="15"/>
        <v>16.895714158963422</v>
      </c>
      <c r="R25" s="271">
        <f t="shared" si="16"/>
        <v>0</v>
      </c>
      <c r="S25" s="71">
        <f>Q25-'Table 1'!E15</f>
        <v>0</v>
      </c>
    </row>
    <row r="26" spans="2:19">
      <c r="B26" s="94">
        <f t="shared" si="7"/>
        <v>43282</v>
      </c>
      <c r="C26" s="91">
        <f>IF(F26="","",-INDEX([14]Delta!$F$1:$EE$996,$L$20,$I26))</f>
        <v>45260.091817289591</v>
      </c>
      <c r="D26" s="87">
        <f>IF(ISNUMBER($F26),VLOOKUP($J26,'Table 1'!$B$13:$C$33,2,FALSE)/12*1000*Study_MW,"")</f>
        <v>0</v>
      </c>
      <c r="E26" s="87">
        <f t="shared" si="8"/>
        <v>45260.091817289591</v>
      </c>
      <c r="F26" s="91">
        <f>IF(INDEX([14]Delta!$F$1:$EE$996,$L$21,$I26)=0,"",INDEX([14]Delta!$F$1:$EE$996,$L$21,$I26))</f>
        <v>2583.9</v>
      </c>
      <c r="G26" s="92">
        <f t="shared" si="9"/>
        <v>17.51619328042478</v>
      </c>
      <c r="I26" s="93">
        <f t="shared" si="11"/>
        <v>7</v>
      </c>
      <c r="J26" s="89">
        <f t="shared" si="10"/>
        <v>2018</v>
      </c>
      <c r="K26" s="94">
        <f t="shared" si="6"/>
        <v>43282</v>
      </c>
      <c r="L26" s="89">
        <f t="shared" si="17"/>
        <v>2021</v>
      </c>
      <c r="M26" s="71">
        <f t="shared" si="18"/>
        <v>-22404.773632541299</v>
      </c>
      <c r="N26" s="71">
        <f t="shared" si="14"/>
        <v>220300.00000000009</v>
      </c>
      <c r="O26" s="71">
        <f t="shared" si="12"/>
        <v>27190.870000000003</v>
      </c>
      <c r="P26" s="197">
        <f t="shared" si="13"/>
        <v>7.2780027401645766</v>
      </c>
      <c r="Q26" s="271">
        <f t="shared" si="15"/>
        <v>-0.82398149204278115</v>
      </c>
      <c r="R26" s="271">
        <f t="shared" si="16"/>
        <v>8.1019842322073572</v>
      </c>
      <c r="S26" s="71">
        <f>Q26-'Table 1'!E16</f>
        <v>0</v>
      </c>
    </row>
    <row r="27" spans="2:19">
      <c r="B27" s="94">
        <f t="shared" si="7"/>
        <v>43313</v>
      </c>
      <c r="C27" s="91">
        <f>IF(F27="","",-INDEX([14]Delta!$F$1:$EE$996,$L$20,$I27))</f>
        <v>48532.670722424984</v>
      </c>
      <c r="D27" s="87">
        <f>IF(ISNUMBER($F27),VLOOKUP($J27,'Table 1'!$B$13:$C$33,2,FALSE)/12*1000*Study_MW,"")</f>
        <v>0</v>
      </c>
      <c r="E27" s="87">
        <f t="shared" si="8"/>
        <v>48532.670722424984</v>
      </c>
      <c r="F27" s="91">
        <f>IF(INDEX([14]Delta!$F$1:$EE$996,$L$21,$I27)=0,"",INDEX([14]Delta!$F$1:$EE$996,$L$21,$I27))</f>
        <v>2688.27</v>
      </c>
      <c r="G27" s="92">
        <f t="shared" si="9"/>
        <v>18.053495639360996</v>
      </c>
      <c r="I27" s="93">
        <f t="shared" si="11"/>
        <v>8</v>
      </c>
      <c r="J27" s="89">
        <f t="shared" si="10"/>
        <v>2018</v>
      </c>
      <c r="K27" s="94">
        <f t="shared" si="6"/>
        <v>43313</v>
      </c>
      <c r="L27" s="89">
        <f t="shared" si="17"/>
        <v>2022</v>
      </c>
      <c r="M27" s="71">
        <f t="shared" si="18"/>
        <v>22551.343649968505</v>
      </c>
      <c r="N27" s="71">
        <f t="shared" si="14"/>
        <v>201300</v>
      </c>
      <c r="O27" s="71">
        <f t="shared" si="12"/>
        <v>27190.870000000003</v>
      </c>
      <c r="P27" s="197">
        <f t="shared" si="13"/>
        <v>8.2325921770788675</v>
      </c>
      <c r="Q27" s="271">
        <f t="shared" si="15"/>
        <v>0.82937190498018276</v>
      </c>
      <c r="R27" s="271">
        <f t="shared" si="16"/>
        <v>7.4032202720986851</v>
      </c>
      <c r="S27" s="71">
        <f>Q27-'Table 1'!E17</f>
        <v>0</v>
      </c>
    </row>
    <row r="28" spans="2:19">
      <c r="B28" s="94">
        <f t="shared" si="7"/>
        <v>43344</v>
      </c>
      <c r="C28" s="91">
        <f>IF(F28="","",-INDEX([14]Delta!$F$1:$EE$996,$L$20,$I28))</f>
        <v>45212.586110144854</v>
      </c>
      <c r="D28" s="87">
        <f>IF(ISNUMBER($F28),VLOOKUP($J28,'Table 1'!$B$13:$C$33,2,FALSE)/12*1000*Study_MW,"")</f>
        <v>0</v>
      </c>
      <c r="E28" s="87">
        <f t="shared" si="8"/>
        <v>45212.586110144854</v>
      </c>
      <c r="F28" s="91">
        <f>IF(INDEX([14]Delta!$F$1:$EE$996,$L$21,$I28)=0,"",INDEX([14]Delta!$F$1:$EE$996,$L$21,$I28))</f>
        <v>2638.25</v>
      </c>
      <c r="G28" s="92">
        <f t="shared" si="9"/>
        <v>17.137339566055093</v>
      </c>
      <c r="I28" s="93">
        <f t="shared" si="11"/>
        <v>9</v>
      </c>
      <c r="J28" s="89">
        <f t="shared" si="10"/>
        <v>2018</v>
      </c>
      <c r="K28" s="94">
        <f t="shared" si="6"/>
        <v>43344</v>
      </c>
      <c r="L28" s="89">
        <f t="shared" si="17"/>
        <v>2023</v>
      </c>
      <c r="M28" s="71">
        <f t="shared" si="18"/>
        <v>4799.5006031394005</v>
      </c>
      <c r="N28" s="71">
        <f t="shared" si="14"/>
        <v>242199.99999999988</v>
      </c>
      <c r="O28" s="71">
        <f t="shared" si="12"/>
        <v>27190.870000000003</v>
      </c>
      <c r="P28" s="197">
        <f t="shared" si="13"/>
        <v>9.0839131150691124</v>
      </c>
      <c r="Q28" s="271">
        <f t="shared" si="15"/>
        <v>0.17651147621019114</v>
      </c>
      <c r="R28" s="271">
        <f t="shared" si="16"/>
        <v>8.9074016388589214</v>
      </c>
      <c r="S28" s="71">
        <f>Q28-'Table 1'!E18</f>
        <v>0</v>
      </c>
    </row>
    <row r="29" spans="2:19">
      <c r="B29" s="94">
        <f t="shared" si="7"/>
        <v>43374</v>
      </c>
      <c r="C29" s="91">
        <f>IF(F29="","",-INDEX([14]Delta!$F$1:$EE$996,$L$20,$I29))</f>
        <v>44096.542274937034</v>
      </c>
      <c r="D29" s="87">
        <f>IF(ISNUMBER($F29),VLOOKUP($J29,'Table 1'!$B$13:$C$33,2,FALSE)/12*1000*Study_MW,"")</f>
        <v>0</v>
      </c>
      <c r="E29" s="87">
        <f t="shared" si="8"/>
        <v>44096.542274937034</v>
      </c>
      <c r="F29" s="91">
        <f>IF(INDEX([14]Delta!$F$1:$EE$996,$L$21,$I29)=0,"",INDEX([14]Delta!$F$1:$EE$996,$L$21,$I29))</f>
        <v>2527.7199999999998</v>
      </c>
      <c r="G29" s="92">
        <f t="shared" si="9"/>
        <v>17.44518470199905</v>
      </c>
      <c r="I29" s="93">
        <f t="shared" si="11"/>
        <v>10</v>
      </c>
      <c r="J29" s="89">
        <f t="shared" si="10"/>
        <v>2018</v>
      </c>
      <c r="K29" s="94">
        <f t="shared" si="6"/>
        <v>43374</v>
      </c>
      <c r="L29" s="89">
        <f t="shared" si="17"/>
        <v>2024</v>
      </c>
      <c r="M29" s="71">
        <f t="shared" si="18"/>
        <v>-47755.837226480246</v>
      </c>
      <c r="N29" s="71">
        <f t="shared" si="14"/>
        <v>226000.00000000009</v>
      </c>
      <c r="O29" s="71">
        <f t="shared" si="12"/>
        <v>27270.980000000003</v>
      </c>
      <c r="P29" s="197">
        <f t="shared" si="13"/>
        <v>6.5360380438664034</v>
      </c>
      <c r="Q29" s="271">
        <f t="shared" si="15"/>
        <v>-1.7511595559264919</v>
      </c>
      <c r="R29" s="271">
        <f t="shared" si="16"/>
        <v>8.2871975997928953</v>
      </c>
      <c r="S29" s="71">
        <f>Q29-'Table 1'!E19</f>
        <v>0</v>
      </c>
    </row>
    <row r="30" spans="2:19">
      <c r="B30" s="94">
        <f t="shared" si="7"/>
        <v>43405</v>
      </c>
      <c r="C30" s="91">
        <f>IF(F30="","",-INDEX([14]Delta!$F$1:$EE$996,$L$20,$I30))</f>
        <v>44592.728999957442</v>
      </c>
      <c r="D30" s="87">
        <f>IF(ISNUMBER($F30),VLOOKUP($J30,'Table 1'!$B$13:$C$33,2,FALSE)/12*1000*Study_MW,"")</f>
        <v>0</v>
      </c>
      <c r="E30" s="87">
        <f t="shared" si="8"/>
        <v>44592.728999957442</v>
      </c>
      <c r="F30" s="91">
        <f>IF(INDEX([14]Delta!$F$1:$EE$996,$L$21,$I30)=0,"",INDEX([14]Delta!$F$1:$EE$996,$L$21,$I30))</f>
        <v>2521.9</v>
      </c>
      <c r="G30" s="92">
        <f t="shared" si="9"/>
        <v>17.682195566817654</v>
      </c>
      <c r="I30" s="93">
        <f t="shared" si="11"/>
        <v>11</v>
      </c>
      <c r="J30" s="89">
        <f t="shared" si="10"/>
        <v>2018</v>
      </c>
      <c r="K30" s="94">
        <f t="shared" si="6"/>
        <v>43405</v>
      </c>
      <c r="L30" s="89">
        <f t="shared" si="17"/>
        <v>2025</v>
      </c>
      <c r="M30" s="71">
        <f t="shared" si="18"/>
        <v>105499.07425902784</v>
      </c>
      <c r="N30" s="71">
        <f t="shared" si="14"/>
        <v>268999.99999999994</v>
      </c>
      <c r="O30" s="71">
        <f t="shared" si="12"/>
        <v>27190.870000000003</v>
      </c>
      <c r="P30" s="197">
        <f t="shared" si="13"/>
        <v>13.772971378224666</v>
      </c>
      <c r="Q30" s="271">
        <f t="shared" si="15"/>
        <v>3.8799447851072006</v>
      </c>
      <c r="R30" s="271">
        <f t="shared" si="16"/>
        <v>9.8930265931174652</v>
      </c>
      <c r="S30" s="71">
        <f>Q30-'Table 1'!E20</f>
        <v>0</v>
      </c>
    </row>
    <row r="31" spans="2:19">
      <c r="B31" s="98">
        <f t="shared" si="7"/>
        <v>43435</v>
      </c>
      <c r="C31" s="95">
        <f>IF(F31="","",-INDEX([14]Delta!$F$1:$EE$996,$L$20,$I31))</f>
        <v>48050.093200296164</v>
      </c>
      <c r="D31" s="96">
        <f>IF(ISNUMBER($F31),VLOOKUP($J31,'Table 1'!$B$13:$C$33,2,FALSE)/12*1000*Study_MW,"")</f>
        <v>0</v>
      </c>
      <c r="E31" s="96">
        <f t="shared" ref="E31" si="19">IF(ISNUMBER(C31+D31),C31+D31,"")</f>
        <v>48050.093200296164</v>
      </c>
      <c r="F31" s="95">
        <f>IF(INDEX([14]Delta!$F$1:$EE$996,$L$21,$I31)=0,"",INDEX([14]Delta!$F$1:$EE$996,$L$21,$I31))</f>
        <v>2481.9</v>
      </c>
      <c r="G31" s="97">
        <f t="shared" ref="G31" si="20">IF(ISNUMBER($F31),E31/$F31,"")</f>
        <v>19.360205165516806</v>
      </c>
      <c r="I31" s="80">
        <f t="shared" si="11"/>
        <v>12</v>
      </c>
      <c r="J31" s="89">
        <f t="shared" si="10"/>
        <v>2018</v>
      </c>
      <c r="K31" s="98">
        <f t="shared" si="6"/>
        <v>43435</v>
      </c>
      <c r="L31" s="89">
        <f t="shared" si="17"/>
        <v>2026</v>
      </c>
      <c r="M31" s="71">
        <f t="shared" si="18"/>
        <v>21227.323840260506</v>
      </c>
      <c r="N31" s="71">
        <f t="shared" si="14"/>
        <v>254499.99999999988</v>
      </c>
      <c r="O31" s="71">
        <f t="shared" si="12"/>
        <v>27190.870000000003</v>
      </c>
      <c r="P31" s="197">
        <f t="shared" si="13"/>
        <v>10.14043772193609</v>
      </c>
      <c r="Q31" s="271">
        <f t="shared" si="15"/>
        <v>0.78067836153313608</v>
      </c>
      <c r="R31" s="271">
        <f t="shared" si="16"/>
        <v>9.3597593604029541</v>
      </c>
      <c r="S31" s="71">
        <f>Q31-'Table 1'!E21</f>
        <v>0</v>
      </c>
    </row>
    <row r="32" spans="2:19">
      <c r="B32" s="90">
        <f t="shared" si="7"/>
        <v>43466</v>
      </c>
      <c r="C32" s="85">
        <f>IF(F32&lt;&gt;0,-INDEX([14]Delta!$F$1:$EE$996,$L$20,$I32),0)</f>
        <v>41208.543829590082</v>
      </c>
      <c r="D32" s="86">
        <f>IF(ISNUMBER($F32),VLOOKUP($J32,'Table 1'!$B$13:$C$33,2,FALSE)/12*1000*Study_MW,"")</f>
        <v>0</v>
      </c>
      <c r="E32" s="86">
        <f t="shared" ref="E32:E84" si="21">C32+D32</f>
        <v>41208.543829590082</v>
      </c>
      <c r="F32" s="85">
        <f>INDEX([14]Delta!$F$1:$EE$996,$L$21,$I32)</f>
        <v>2064.39</v>
      </c>
      <c r="G32" s="88">
        <f t="shared" si="9"/>
        <v>19.961607946943207</v>
      </c>
      <c r="I32" s="76">
        <f>I20+13</f>
        <v>14</v>
      </c>
      <c r="J32" s="89">
        <f t="shared" si="10"/>
        <v>2019</v>
      </c>
      <c r="K32" s="90">
        <f>IF(ISNUMBER(F32),IF(F32&lt;&gt;0,B32,""),"")</f>
        <v>43466</v>
      </c>
      <c r="L32" s="89">
        <f t="shared" si="17"/>
        <v>2027</v>
      </c>
      <c r="M32" s="71">
        <f t="shared" si="18"/>
        <v>-2005.0309230089188</v>
      </c>
      <c r="N32" s="71">
        <f t="shared" si="14"/>
        <v>241300.00000000003</v>
      </c>
      <c r="O32" s="71">
        <f t="shared" si="12"/>
        <v>27190.870000000003</v>
      </c>
      <c r="P32" s="197">
        <f t="shared" si="13"/>
        <v>8.8005631698063027</v>
      </c>
      <c r="Q32" s="271">
        <f t="shared" si="15"/>
        <v>-7.3739123573792184E-2</v>
      </c>
      <c r="R32" s="271">
        <f t="shared" si="16"/>
        <v>8.8743022933800937</v>
      </c>
      <c r="S32" s="71">
        <f>Q32-'Table 1'!E22</f>
        <v>0</v>
      </c>
    </row>
    <row r="33" spans="2:19">
      <c r="B33" s="94">
        <f t="shared" si="7"/>
        <v>43497</v>
      </c>
      <c r="C33" s="91">
        <f>IF(F33&lt;&gt;0,-INDEX([14]Delta!$F$1:$EE$996,$L$20,$I33),0)</f>
        <v>31045.267814576626</v>
      </c>
      <c r="D33" s="87">
        <f>IF(ISNUMBER($F33),VLOOKUP($J33,'Table 1'!$B$13:$C$33,2,FALSE)/12*1000*Study_MW,"")</f>
        <v>0</v>
      </c>
      <c r="E33" s="87">
        <f t="shared" si="21"/>
        <v>31045.267814576626</v>
      </c>
      <c r="F33" s="91">
        <f>INDEX([14]Delta!$F$1:$EE$996,$L$21,$I33)</f>
        <v>1726.86</v>
      </c>
      <c r="G33" s="92">
        <f t="shared" si="9"/>
        <v>17.977871868348696</v>
      </c>
      <c r="I33" s="93">
        <f t="shared" ref="I33:I96" si="22">I21+13</f>
        <v>15</v>
      </c>
      <c r="J33" s="89">
        <f t="shared" si="10"/>
        <v>2019</v>
      </c>
      <c r="K33" s="94">
        <f t="shared" ref="K33:K96" si="23">IF(ISNUMBER(F33),IF(F33&lt;&gt;0,B33,""),"")</f>
        <v>43497</v>
      </c>
      <c r="L33" s="89">
        <f t="shared" si="17"/>
        <v>2028</v>
      </c>
      <c r="M33" s="71">
        <f t="shared" si="18"/>
        <v>-301215.27198755741</v>
      </c>
      <c r="N33" s="71">
        <f t="shared" si="14"/>
        <v>287400</v>
      </c>
      <c r="O33" s="71">
        <f>SUMIF($J$20:$J$271,L33,$F$20:$F$271)</f>
        <v>27270.980000000003</v>
      </c>
      <c r="P33" s="197">
        <f>(M33+N33)/O33</f>
        <v>-0.5065924285653618</v>
      </c>
      <c r="Q33" s="271">
        <f t="shared" si="15"/>
        <v>-11.045267606355084</v>
      </c>
      <c r="R33" s="271">
        <f t="shared" si="16"/>
        <v>10.538675177789722</v>
      </c>
      <c r="S33" s="71">
        <f>Q33-'Table 1'!E23</f>
        <v>0</v>
      </c>
    </row>
    <row r="34" spans="2:19">
      <c r="B34" s="94">
        <f t="shared" si="7"/>
        <v>43525</v>
      </c>
      <c r="C34" s="91">
        <f>IF(F34&lt;&gt;0,-INDEX([14]Delta!$F$1:$EE$996,$L$20,$I34),0)</f>
        <v>37598.070020377636</v>
      </c>
      <c r="D34" s="87">
        <f>IF(ISNUMBER($F34),VLOOKUP($J34,'Table 1'!$B$13:$C$33,2,FALSE)/12*1000*Study_MW,"")</f>
        <v>0</v>
      </c>
      <c r="E34" s="87">
        <f t="shared" si="21"/>
        <v>37598.070020377636</v>
      </c>
      <c r="F34" s="91">
        <f>INDEX([14]Delta!$F$1:$EE$996,$L$21,$I34)</f>
        <v>2109.59</v>
      </c>
      <c r="G34" s="92">
        <f t="shared" si="9"/>
        <v>17.822453661790981</v>
      </c>
      <c r="I34" s="93">
        <f t="shared" si="22"/>
        <v>16</v>
      </c>
      <c r="J34" s="89">
        <f t="shared" si="10"/>
        <v>2019</v>
      </c>
      <c r="K34" s="94">
        <f t="shared" si="23"/>
        <v>43525</v>
      </c>
      <c r="L34" s="89">
        <f t="shared" si="17"/>
        <v>2029</v>
      </c>
      <c r="M34" s="71">
        <f t="shared" si="18"/>
        <v>-375630.37183381617</v>
      </c>
      <c r="N34" s="71">
        <f t="shared" si="14"/>
        <v>277300.00000000006</v>
      </c>
      <c r="O34" s="71">
        <f t="shared" ref="O34:O38" si="24">SUMIF($J$20:$J$271,L34,$F$20:$F$271)</f>
        <v>27190.870000000003</v>
      </c>
      <c r="P34" s="197">
        <f t="shared" ref="P34:P38" si="25">(M34+N34)/O34</f>
        <v>-3.6163010537660658</v>
      </c>
      <c r="Q34" s="271">
        <f t="shared" si="15"/>
        <v>-13.814577166299427</v>
      </c>
      <c r="R34" s="271">
        <f t="shared" si="16"/>
        <v>10.198276112533362</v>
      </c>
      <c r="S34" s="71">
        <f>Q34-'Table 1'!E24</f>
        <v>0</v>
      </c>
    </row>
    <row r="35" spans="2:19">
      <c r="B35" s="94">
        <f t="shared" si="7"/>
        <v>43556</v>
      </c>
      <c r="C35" s="91">
        <f>IF(F35&lt;&gt;0,-INDEX([14]Delta!$F$1:$EE$996,$L$20,$I35),0)</f>
        <v>27113.524404779077</v>
      </c>
      <c r="D35" s="87">
        <f>IF(ISNUMBER($F35),VLOOKUP($J35,'Table 1'!$B$13:$C$33,2,FALSE)/12*1000*Study_MW,"")</f>
        <v>0</v>
      </c>
      <c r="E35" s="87">
        <f t="shared" si="21"/>
        <v>27113.524404779077</v>
      </c>
      <c r="F35" s="91">
        <f>INDEX([14]Delta!$F$1:$EE$996,$L$21,$I35)</f>
        <v>1813.23</v>
      </c>
      <c r="G35" s="92">
        <f t="shared" si="9"/>
        <v>14.953163363047752</v>
      </c>
      <c r="I35" s="93">
        <f t="shared" si="22"/>
        <v>17</v>
      </c>
      <c r="J35" s="89">
        <f t="shared" si="10"/>
        <v>2019</v>
      </c>
      <c r="K35" s="94">
        <f t="shared" si="23"/>
        <v>43556</v>
      </c>
      <c r="L35" s="89">
        <f t="shared" si="17"/>
        <v>2030</v>
      </c>
      <c r="M35" s="71">
        <f t="shared" si="18"/>
        <v>-427806.1178778857</v>
      </c>
      <c r="N35" s="71">
        <f t="shared" si="14"/>
        <v>268699.99999999994</v>
      </c>
      <c r="O35" s="71">
        <f t="shared" si="24"/>
        <v>27190.870000000003</v>
      </c>
      <c r="P35" s="197">
        <f t="shared" si="25"/>
        <v>-5.851453737150953</v>
      </c>
      <c r="Q35" s="271">
        <f t="shared" si="15"/>
        <v>-15.733447215108809</v>
      </c>
      <c r="R35" s="271">
        <f t="shared" si="16"/>
        <v>9.881993477957856</v>
      </c>
      <c r="S35" s="71">
        <f>Q35-'Table 1'!E25</f>
        <v>0</v>
      </c>
    </row>
    <row r="36" spans="2:19">
      <c r="B36" s="94">
        <f t="shared" si="7"/>
        <v>43586</v>
      </c>
      <c r="C36" s="91">
        <f>IF(F36&lt;&gt;0,-INDEX([14]Delta!$F$1:$EE$996,$L$20,$I36),0)</f>
        <v>22975.978858426213</v>
      </c>
      <c r="D36" s="87">
        <f>IF(ISNUMBER($F36),VLOOKUP($J36,'Table 1'!$B$13:$C$33,2,FALSE)/12*1000*Study_MW,"")</f>
        <v>0</v>
      </c>
      <c r="E36" s="87">
        <f t="shared" si="21"/>
        <v>22975.978858426213</v>
      </c>
      <c r="F36" s="91">
        <f>INDEX([14]Delta!$F$1:$EE$996,$L$21,$I36)</f>
        <v>1789.22</v>
      </c>
      <c r="G36" s="92">
        <f t="shared" si="9"/>
        <v>12.841338045867033</v>
      </c>
      <c r="I36" s="93">
        <f t="shared" si="22"/>
        <v>18</v>
      </c>
      <c r="J36" s="89">
        <f t="shared" si="10"/>
        <v>2019</v>
      </c>
      <c r="K36" s="94">
        <f t="shared" si="23"/>
        <v>43586</v>
      </c>
      <c r="L36" s="89">
        <f t="shared" si="17"/>
        <v>2031</v>
      </c>
      <c r="M36" s="71">
        <f t="shared" si="18"/>
        <v>-456694.21355108917</v>
      </c>
      <c r="N36" s="71">
        <f t="shared" si="14"/>
        <v>2178499.9999999991</v>
      </c>
      <c r="O36" s="71">
        <f t="shared" si="24"/>
        <v>27190.870000000003</v>
      </c>
      <c r="P36" s="197">
        <f t="shared" si="25"/>
        <v>63.322938414582161</v>
      </c>
      <c r="Q36" s="271">
        <f t="shared" si="15"/>
        <v>-16.795866169456481</v>
      </c>
      <c r="R36" s="271">
        <f t="shared" si="16"/>
        <v>80.118804584038642</v>
      </c>
      <c r="S36" s="71">
        <f>Q36-'Table 1'!E26</f>
        <v>0</v>
      </c>
    </row>
    <row r="37" spans="2:19">
      <c r="B37" s="94">
        <f t="shared" si="7"/>
        <v>43617</v>
      </c>
      <c r="C37" s="91">
        <f>IF(F37&lt;&gt;0,-INDEX([14]Delta!$F$1:$EE$996,$L$20,$I37),0)</f>
        <v>34933.94948130846</v>
      </c>
      <c r="D37" s="87">
        <f>IF(ISNUMBER($F37),VLOOKUP($J37,'Table 1'!$B$13:$C$33,2,FALSE)/12*1000*Study_MW,"")</f>
        <v>0</v>
      </c>
      <c r="E37" s="87">
        <f t="shared" si="21"/>
        <v>34933.94948130846</v>
      </c>
      <c r="F37" s="91">
        <f>INDEX([14]Delta!$F$1:$EE$996,$L$21,$I37)</f>
        <v>2245.64</v>
      </c>
      <c r="G37" s="92">
        <f t="shared" si="9"/>
        <v>15.556344508161798</v>
      </c>
      <c r="I37" s="93">
        <f t="shared" si="22"/>
        <v>19</v>
      </c>
      <c r="J37" s="89">
        <f t="shared" si="10"/>
        <v>2019</v>
      </c>
      <c r="K37" s="94">
        <f t="shared" si="23"/>
        <v>43617</v>
      </c>
      <c r="L37" s="89">
        <f t="shared" si="17"/>
        <v>2032</v>
      </c>
      <c r="M37" s="71">
        <f t="shared" si="18"/>
        <v>-531822.43028639257</v>
      </c>
      <c r="N37" s="71">
        <f t="shared" si="14"/>
        <v>2230999.9999999991</v>
      </c>
      <c r="O37" s="71">
        <f t="shared" si="24"/>
        <v>27270.980000000003</v>
      </c>
      <c r="P37" s="197">
        <f t="shared" si="25"/>
        <v>62.30716936881646</v>
      </c>
      <c r="Q37" s="271">
        <f t="shared" si="15"/>
        <v>-19.501405167192104</v>
      </c>
      <c r="R37" s="271">
        <f t="shared" si="16"/>
        <v>81.808574536008564</v>
      </c>
      <c r="S37" s="71">
        <f>Q37-'Table 1'!E27</f>
        <v>0</v>
      </c>
    </row>
    <row r="38" spans="2:19">
      <c r="B38" s="94">
        <f t="shared" si="7"/>
        <v>43647</v>
      </c>
      <c r="C38" s="91">
        <f>IF(F38&lt;&gt;0,-INDEX([14]Delta!$F$1:$EE$996,$L$20,$I38),0)</f>
        <v>50507.347817361355</v>
      </c>
      <c r="D38" s="87">
        <f>IF(ISNUMBER($F38),VLOOKUP($J38,'Table 1'!$B$13:$C$33,2,FALSE)/12*1000*Study_MW,"")</f>
        <v>0</v>
      </c>
      <c r="E38" s="87">
        <f t="shared" si="21"/>
        <v>50507.347817361355</v>
      </c>
      <c r="F38" s="91">
        <f>INDEX([14]Delta!$F$1:$EE$996,$L$21,$I38)</f>
        <v>2583.9</v>
      </c>
      <c r="G38" s="92">
        <f t="shared" si="9"/>
        <v>19.546943696490327</v>
      </c>
      <c r="I38" s="93">
        <f t="shared" si="22"/>
        <v>20</v>
      </c>
      <c r="J38" s="89">
        <f t="shared" si="10"/>
        <v>2019</v>
      </c>
      <c r="K38" s="94">
        <f t="shared" si="23"/>
        <v>43647</v>
      </c>
      <c r="L38" s="89">
        <f t="shared" si="17"/>
        <v>2033</v>
      </c>
      <c r="M38" s="71">
        <f t="shared" si="18"/>
        <v>-373834.90964131057</v>
      </c>
      <c r="N38" s="71">
        <f t="shared" si="14"/>
        <v>2284799.9999999995</v>
      </c>
      <c r="O38" s="71">
        <f t="shared" si="24"/>
        <v>27190.870000000003</v>
      </c>
      <c r="P38" s="197">
        <f t="shared" si="25"/>
        <v>70.279659693076709</v>
      </c>
      <c r="Q38" s="271">
        <f t="shared" si="15"/>
        <v>-13.748545362517291</v>
      </c>
      <c r="R38" s="271">
        <f t="shared" si="16"/>
        <v>84.028205055594</v>
      </c>
      <c r="S38" s="71">
        <f>Q38-'Table 1'!E28</f>
        <v>0</v>
      </c>
    </row>
    <row r="39" spans="2:19">
      <c r="B39" s="94">
        <f t="shared" si="7"/>
        <v>43678</v>
      </c>
      <c r="C39" s="91">
        <f>IF(F39&lt;&gt;0,-INDEX([14]Delta!$F$1:$EE$996,$L$20,$I39),0)</f>
        <v>49513.630726546049</v>
      </c>
      <c r="D39" s="87">
        <f>IF(ISNUMBER($F39),VLOOKUP($J39,'Table 1'!$B$13:$C$33,2,FALSE)/12*1000*Study_MW,"")</f>
        <v>0</v>
      </c>
      <c r="E39" s="87">
        <f t="shared" si="21"/>
        <v>49513.630726546049</v>
      </c>
      <c r="F39" s="91">
        <f>INDEX([14]Delta!$F$1:$EE$996,$L$21,$I39)</f>
        <v>2688.27</v>
      </c>
      <c r="G39" s="92">
        <f t="shared" si="9"/>
        <v>18.418399463798668</v>
      </c>
      <c r="I39" s="93">
        <f t="shared" si="22"/>
        <v>21</v>
      </c>
      <c r="J39" s="89">
        <f t="shared" si="10"/>
        <v>2019</v>
      </c>
      <c r="K39" s="94">
        <f t="shared" si="23"/>
        <v>43678</v>
      </c>
      <c r="L39" s="89">
        <f t="shared" si="17"/>
        <v>2034</v>
      </c>
      <c r="M39" s="71">
        <f t="shared" si="18"/>
        <v>-407107.2466365099</v>
      </c>
      <c r="N39" s="71">
        <f t="shared" si="14"/>
        <v>2340000</v>
      </c>
      <c r="O39" s="71">
        <f t="shared" ref="O39:O42" si="26">SUMIF($J$20:$J$271,L39,$F$20:$F$271)</f>
        <v>27190.870000000003</v>
      </c>
      <c r="P39" s="197">
        <f t="shared" ref="P39:P41" si="27">(M39+N39)/O39</f>
        <v>71.086094463453719</v>
      </c>
      <c r="Q39" s="271">
        <f t="shared" si="15"/>
        <v>-14.972203781508641</v>
      </c>
      <c r="R39" s="271">
        <f t="shared" si="16"/>
        <v>86.058298244962359</v>
      </c>
      <c r="S39" s="71">
        <f>Q39-'Table 1'!E29</f>
        <v>0</v>
      </c>
    </row>
    <row r="40" spans="2:19">
      <c r="B40" s="94">
        <f t="shared" si="7"/>
        <v>43709</v>
      </c>
      <c r="C40" s="91">
        <f>IF(F40&lt;&gt;0,-INDEX([14]Delta!$F$1:$EE$996,$L$20,$I40),0)</f>
        <v>47282.879032745957</v>
      </c>
      <c r="D40" s="87">
        <f>IF(ISNUMBER($F40),VLOOKUP($J40,'Table 1'!$B$13:$C$33,2,FALSE)/12*1000*Study_MW,"")</f>
        <v>0</v>
      </c>
      <c r="E40" s="87">
        <f t="shared" si="21"/>
        <v>47282.879032745957</v>
      </c>
      <c r="F40" s="91">
        <f>INDEX([14]Delta!$F$1:$EE$996,$L$21,$I40)</f>
        <v>2638.25</v>
      </c>
      <c r="G40" s="92">
        <f t="shared" si="9"/>
        <v>17.922061606271566</v>
      </c>
      <c r="I40" s="93">
        <f t="shared" si="22"/>
        <v>22</v>
      </c>
      <c r="J40" s="89">
        <f t="shared" si="10"/>
        <v>2019</v>
      </c>
      <c r="K40" s="94">
        <f t="shared" si="23"/>
        <v>43709</v>
      </c>
      <c r="L40" s="89">
        <f t="shared" si="17"/>
        <v>2035</v>
      </c>
      <c r="M40" s="71">
        <f t="shared" si="18"/>
        <v>-413099.0386928618</v>
      </c>
      <c r="N40" s="71">
        <f t="shared" si="14"/>
        <v>2396500.0000000009</v>
      </c>
      <c r="O40" s="71">
        <f t="shared" si="26"/>
        <v>27190.870000000003</v>
      </c>
      <c r="P40" s="197">
        <f t="shared" si="27"/>
        <v>72.943637379279849</v>
      </c>
      <c r="Q40" s="271">
        <f t="shared" si="15"/>
        <v>-15.192564220742542</v>
      </c>
      <c r="R40" s="271">
        <f t="shared" si="16"/>
        <v>88.136201600022389</v>
      </c>
      <c r="S40" s="71">
        <f>Q40-'Table 1'!E30</f>
        <v>0</v>
      </c>
    </row>
    <row r="41" spans="2:19">
      <c r="B41" s="94">
        <f t="shared" si="7"/>
        <v>43739</v>
      </c>
      <c r="C41" s="91">
        <f>IF(F41&lt;&gt;0,-INDEX([14]Delta!$F$1:$EE$996,$L$20,$I41),0)</f>
        <v>46897.598475754261</v>
      </c>
      <c r="D41" s="87">
        <f>IF(ISNUMBER($F41),VLOOKUP($J41,'Table 1'!$B$13:$C$33,2,FALSE)/12*1000*Study_MW,"")</f>
        <v>0</v>
      </c>
      <c r="E41" s="87">
        <f t="shared" si="21"/>
        <v>46897.598475754261</v>
      </c>
      <c r="F41" s="91">
        <f>INDEX([14]Delta!$F$1:$EE$996,$L$21,$I41)</f>
        <v>2527.7199999999998</v>
      </c>
      <c r="G41" s="92">
        <f t="shared" si="9"/>
        <v>18.55332017618813</v>
      </c>
      <c r="I41" s="93">
        <f t="shared" si="22"/>
        <v>23</v>
      </c>
      <c r="J41" s="89">
        <f t="shared" si="10"/>
        <v>2019</v>
      </c>
      <c r="K41" s="94">
        <f t="shared" si="23"/>
        <v>43739</v>
      </c>
      <c r="L41" s="89">
        <f t="shared" si="17"/>
        <v>2036</v>
      </c>
      <c r="M41" s="71">
        <f t="shared" si="18"/>
        <v>-458801.32346254587</v>
      </c>
      <c r="N41" s="71">
        <f t="shared" si="14"/>
        <v>2454699.9999999995</v>
      </c>
      <c r="O41" s="71">
        <f t="shared" si="26"/>
        <v>27270.980000000003</v>
      </c>
      <c r="P41" s="197">
        <f t="shared" si="27"/>
        <v>73.187640361199101</v>
      </c>
      <c r="Q41" s="271">
        <f t="shared" ref="Q41" si="28">M41/O41</f>
        <v>-16.823793037967313</v>
      </c>
      <c r="R41" s="271">
        <f t="shared" ref="R41" si="29">IFERROR(N41/O41,0)</f>
        <v>90.011433399166407</v>
      </c>
      <c r="S41" s="71">
        <f>Q41-'Table 1'!E31</f>
        <v>0</v>
      </c>
    </row>
    <row r="42" spans="2:19">
      <c r="B42" s="94">
        <f t="shared" si="7"/>
        <v>43770</v>
      </c>
      <c r="C42" s="91">
        <f>IF(F42&lt;&gt;0,-INDEX([14]Delta!$F$1:$EE$996,$L$20,$I42),0)</f>
        <v>42813.704646334052</v>
      </c>
      <c r="D42" s="87">
        <f>IF(ISNUMBER($F42),VLOOKUP($J42,'Table 1'!$B$13:$C$33,2,FALSE)/12*1000*Study_MW,"")</f>
        <v>0</v>
      </c>
      <c r="E42" s="87">
        <f t="shared" si="21"/>
        <v>42813.704646334052</v>
      </c>
      <c r="F42" s="91">
        <f>INDEX([14]Delta!$F$1:$EE$996,$L$21,$I42)</f>
        <v>2521.9</v>
      </c>
      <c r="G42" s="92">
        <f t="shared" si="9"/>
        <v>16.976765393684939</v>
      </c>
      <c r="I42" s="93">
        <f t="shared" si="22"/>
        <v>24</v>
      </c>
      <c r="J42" s="89">
        <f t="shared" si="10"/>
        <v>2019</v>
      </c>
      <c r="K42" s="94">
        <f t="shared" si="23"/>
        <v>43770</v>
      </c>
      <c r="L42" s="89">
        <f t="shared" si="17"/>
        <v>2037</v>
      </c>
      <c r="M42" s="71">
        <f t="shared" si="18"/>
        <v>-578617.67978218198</v>
      </c>
      <c r="N42" s="71">
        <f t="shared" si="14"/>
        <v>2514099.9999999995</v>
      </c>
      <c r="O42" s="71">
        <f t="shared" si="26"/>
        <v>27190.870000000003</v>
      </c>
      <c r="P42" s="197">
        <f t="shared" ref="P42" si="30">(M42+N42)/O42</f>
        <v>71.181331094511407</v>
      </c>
      <c r="Q42" s="271">
        <f t="shared" ref="Q42" si="31">M42/O42</f>
        <v>-21.279851648078267</v>
      </c>
      <c r="R42" s="271">
        <f t="shared" ref="R42" si="32">IFERROR(N42/O42,0)</f>
        <v>92.461182742589671</v>
      </c>
      <c r="S42" s="71">
        <f>Q42-'Table 1'!E32</f>
        <v>0</v>
      </c>
    </row>
    <row r="43" spans="2:19">
      <c r="B43" s="98">
        <f t="shared" si="7"/>
        <v>43800</v>
      </c>
      <c r="C43" s="95">
        <f>IF(F43&lt;&gt;0,-INDEX([14]Delta!$F$1:$EE$996,$L$20,$I43),0)</f>
        <v>46926.485263079405</v>
      </c>
      <c r="D43" s="96">
        <f>IF(ISNUMBER($F43),VLOOKUP($J43,'Table 1'!$B$13:$C$33,2,FALSE)/12*1000*Study_MW,"")</f>
        <v>0</v>
      </c>
      <c r="E43" s="96">
        <f t="shared" si="21"/>
        <v>46926.485263079405</v>
      </c>
      <c r="F43" s="95">
        <f>INDEX([14]Delta!$F$1:$EE$996,$L$21,$I43)</f>
        <v>2481.9</v>
      </c>
      <c r="G43" s="97">
        <f t="shared" si="9"/>
        <v>18.907484291502236</v>
      </c>
      <c r="I43" s="80">
        <f t="shared" si="22"/>
        <v>25</v>
      </c>
      <c r="J43" s="89">
        <f t="shared" si="10"/>
        <v>2019</v>
      </c>
      <c r="K43" s="98">
        <f t="shared" si="23"/>
        <v>43800</v>
      </c>
      <c r="L43" s="89">
        <f t="shared" si="17"/>
        <v>2038</v>
      </c>
      <c r="M43" s="71">
        <f t="shared" si="18"/>
        <v>0</v>
      </c>
      <c r="N43" s="71">
        <f t="shared" si="14"/>
        <v>0</v>
      </c>
    </row>
    <row r="44" spans="2:19" outlineLevel="1">
      <c r="B44" s="90">
        <f t="shared" si="7"/>
        <v>43831</v>
      </c>
      <c r="C44" s="85">
        <f>IF(F44&lt;&gt;0,-INDEX([14]Delta!$F$1:$EE$996,$L$20,$I44),0)</f>
        <v>29638.069932460785</v>
      </c>
      <c r="D44" s="86">
        <f>IF(ISNUMBER($F44),VLOOKUP($J44,'Table 1'!$B$13:$C$33,2,FALSE)/12*1000*Study_MW,"")</f>
        <v>0</v>
      </c>
      <c r="E44" s="86">
        <f t="shared" si="21"/>
        <v>29638.069932460785</v>
      </c>
      <c r="F44" s="85">
        <f>INDEX([14]Delta!$F$1:$EE$996,$L$21,$I44)</f>
        <v>2064.39</v>
      </c>
      <c r="G44" s="88">
        <f t="shared" si="9"/>
        <v>14.356817235338665</v>
      </c>
      <c r="I44" s="76">
        <f>I32+13</f>
        <v>27</v>
      </c>
      <c r="J44" s="89">
        <f t="shared" si="10"/>
        <v>2020</v>
      </c>
      <c r="K44" s="90">
        <f t="shared" si="23"/>
        <v>43831</v>
      </c>
    </row>
    <row r="45" spans="2:19" outlineLevel="1">
      <c r="B45" s="94">
        <f t="shared" si="7"/>
        <v>43862</v>
      </c>
      <c r="C45" s="91">
        <f>IF(F45&lt;&gt;0,-INDEX([14]Delta!$F$1:$EE$996,$L$20,$I45),0)</f>
        <v>30752.844229951501</v>
      </c>
      <c r="D45" s="87">
        <f>IF(ISNUMBER($F45),VLOOKUP($J45,'Table 1'!$B$13:$C$33,2,FALSE)/12*1000*Study_MW,"")</f>
        <v>0</v>
      </c>
      <c r="E45" s="87">
        <f t="shared" si="21"/>
        <v>30752.844229951501</v>
      </c>
      <c r="F45" s="91">
        <f>INDEX([14]Delta!$F$1:$EE$996,$L$21,$I45)</f>
        <v>1806.97</v>
      </c>
      <c r="G45" s="92">
        <f t="shared" si="9"/>
        <v>17.019012064368251</v>
      </c>
      <c r="I45" s="93">
        <f t="shared" si="22"/>
        <v>28</v>
      </c>
      <c r="J45" s="89">
        <f t="shared" si="10"/>
        <v>2020</v>
      </c>
      <c r="K45" s="94">
        <f t="shared" si="23"/>
        <v>43862</v>
      </c>
    </row>
    <row r="46" spans="2:19" outlineLevel="1">
      <c r="B46" s="94">
        <f t="shared" si="7"/>
        <v>43891</v>
      </c>
      <c r="C46" s="91">
        <f>IF(F46&lt;&gt;0,-INDEX([14]Delta!$F$1:$EE$996,$L$20,$I46),0)</f>
        <v>35166.362900927663</v>
      </c>
      <c r="D46" s="87">
        <f>IF(ISNUMBER($F46),VLOOKUP($J46,'Table 1'!$B$13:$C$33,2,FALSE)/12*1000*Study_MW,"")</f>
        <v>0</v>
      </c>
      <c r="E46" s="87">
        <f t="shared" si="21"/>
        <v>35166.362900927663</v>
      </c>
      <c r="F46" s="91">
        <f>INDEX([14]Delta!$F$1:$EE$996,$L$21,$I46)</f>
        <v>2109.59</v>
      </c>
      <c r="G46" s="92">
        <f t="shared" si="9"/>
        <v>16.669761849898634</v>
      </c>
      <c r="I46" s="93">
        <f t="shared" si="22"/>
        <v>29</v>
      </c>
      <c r="J46" s="89">
        <f t="shared" si="10"/>
        <v>2020</v>
      </c>
      <c r="K46" s="94">
        <f t="shared" si="23"/>
        <v>43891</v>
      </c>
    </row>
    <row r="47" spans="2:19" outlineLevel="1">
      <c r="B47" s="94">
        <f t="shared" si="7"/>
        <v>43922</v>
      </c>
      <c r="C47" s="91">
        <f>IF(F47&lt;&gt;0,-INDEX([14]Delta!$F$1:$EE$996,$L$20,$I47),0)</f>
        <v>27610.61390081048</v>
      </c>
      <c r="D47" s="87">
        <f>IF(ISNUMBER($F47),VLOOKUP($J47,'Table 1'!$B$13:$C$33,2,FALSE)/12*1000*Study_MW,"")</f>
        <v>0</v>
      </c>
      <c r="E47" s="87">
        <f t="shared" si="21"/>
        <v>27610.61390081048</v>
      </c>
      <c r="F47" s="91">
        <f>INDEX([14]Delta!$F$1:$EE$996,$L$21,$I47)</f>
        <v>1813.23</v>
      </c>
      <c r="G47" s="92">
        <f t="shared" si="9"/>
        <v>15.227309222112186</v>
      </c>
      <c r="I47" s="93">
        <f t="shared" si="22"/>
        <v>30</v>
      </c>
      <c r="J47" s="89">
        <f t="shared" si="10"/>
        <v>2020</v>
      </c>
      <c r="K47" s="94">
        <f t="shared" si="23"/>
        <v>43922</v>
      </c>
    </row>
    <row r="48" spans="2:19" outlineLevel="1">
      <c r="B48" s="94">
        <f t="shared" si="7"/>
        <v>43952</v>
      </c>
      <c r="C48" s="91">
        <f>IF(F48&lt;&gt;0,-INDEX([14]Delta!$F$1:$EE$996,$L$20,$I48),0)</f>
        <v>25222.663892015815</v>
      </c>
      <c r="D48" s="87">
        <f>IF(ISNUMBER($F48),VLOOKUP($J48,'Table 1'!$B$13:$C$33,2,FALSE)/12*1000*Study_MW,"")</f>
        <v>0</v>
      </c>
      <c r="E48" s="87">
        <f t="shared" si="21"/>
        <v>25222.663892015815</v>
      </c>
      <c r="F48" s="91">
        <f>INDEX([14]Delta!$F$1:$EE$996,$L$21,$I48)</f>
        <v>1789.22</v>
      </c>
      <c r="G48" s="92">
        <f t="shared" si="9"/>
        <v>14.097016516703265</v>
      </c>
      <c r="I48" s="93">
        <f t="shared" si="22"/>
        <v>31</v>
      </c>
      <c r="J48" s="89">
        <f t="shared" si="10"/>
        <v>2020</v>
      </c>
      <c r="K48" s="94">
        <f t="shared" si="23"/>
        <v>43952</v>
      </c>
    </row>
    <row r="49" spans="2:11" outlineLevel="1">
      <c r="B49" s="94">
        <f t="shared" si="7"/>
        <v>43983</v>
      </c>
      <c r="C49" s="91">
        <f>IF(F49&lt;&gt;0,-INDEX([14]Delta!$F$1:$EE$996,$L$20,$I49),0)</f>
        <v>31305.998637929559</v>
      </c>
      <c r="D49" s="87">
        <f>IF(ISNUMBER($F49),VLOOKUP($J49,'Table 1'!$B$13:$C$33,2,FALSE)/12*1000*Study_MW,"")</f>
        <v>0</v>
      </c>
      <c r="E49" s="87">
        <f t="shared" si="21"/>
        <v>31305.998637929559</v>
      </c>
      <c r="F49" s="91">
        <f>INDEX([14]Delta!$F$1:$EE$996,$L$21,$I49)</f>
        <v>2245.64</v>
      </c>
      <c r="G49" s="92">
        <f t="shared" si="9"/>
        <v>13.940791328053276</v>
      </c>
      <c r="I49" s="93">
        <f t="shared" si="22"/>
        <v>32</v>
      </c>
      <c r="J49" s="89">
        <f t="shared" si="10"/>
        <v>2020</v>
      </c>
      <c r="K49" s="94">
        <f t="shared" si="23"/>
        <v>43983</v>
      </c>
    </row>
    <row r="50" spans="2:11" outlineLevel="1">
      <c r="B50" s="94">
        <f t="shared" si="7"/>
        <v>44013</v>
      </c>
      <c r="C50" s="91">
        <f>IF(F50&lt;&gt;0,-INDEX([14]Delta!$F$1:$EE$996,$L$20,$I50),0)</f>
        <v>52584.680320769548</v>
      </c>
      <c r="D50" s="87">
        <f>IF(ISNUMBER($F50),VLOOKUP($J50,'Table 1'!$B$13:$C$33,2,FALSE)/12*1000*Study_MW,"")</f>
        <v>0</v>
      </c>
      <c r="E50" s="87">
        <f t="shared" si="21"/>
        <v>52584.680320769548</v>
      </c>
      <c r="F50" s="91">
        <f>INDEX([14]Delta!$F$1:$EE$996,$L$21,$I50)</f>
        <v>2583.9</v>
      </c>
      <c r="G50" s="92">
        <f t="shared" si="9"/>
        <v>20.350896056646754</v>
      </c>
      <c r="I50" s="93">
        <f t="shared" si="22"/>
        <v>33</v>
      </c>
      <c r="J50" s="89">
        <f t="shared" si="10"/>
        <v>2020</v>
      </c>
      <c r="K50" s="94">
        <f t="shared" si="23"/>
        <v>44013</v>
      </c>
    </row>
    <row r="51" spans="2:11" outlineLevel="1">
      <c r="B51" s="94">
        <f t="shared" si="7"/>
        <v>44044</v>
      </c>
      <c r="C51" s="91">
        <f>IF(F51&lt;&gt;0,-INDEX([14]Delta!$F$1:$EE$996,$L$20,$I51),0)</f>
        <v>49826.035023182631</v>
      </c>
      <c r="D51" s="87">
        <f>IF(ISNUMBER($F51),VLOOKUP($J51,'Table 1'!$B$13:$C$33,2,FALSE)/12*1000*Study_MW,"")</f>
        <v>0</v>
      </c>
      <c r="E51" s="87">
        <f t="shared" si="21"/>
        <v>49826.035023182631</v>
      </c>
      <c r="F51" s="91">
        <f>INDEX([14]Delta!$F$1:$EE$996,$L$21,$I51)</f>
        <v>2688.27</v>
      </c>
      <c r="G51" s="92">
        <f t="shared" si="9"/>
        <v>18.534609627449115</v>
      </c>
      <c r="I51" s="93">
        <f t="shared" si="22"/>
        <v>34</v>
      </c>
      <c r="J51" s="89">
        <f t="shared" si="10"/>
        <v>2020</v>
      </c>
      <c r="K51" s="94">
        <f t="shared" si="23"/>
        <v>44044</v>
      </c>
    </row>
    <row r="52" spans="2:11" outlineLevel="1">
      <c r="B52" s="94">
        <f t="shared" si="7"/>
        <v>44075</v>
      </c>
      <c r="C52" s="91">
        <f>IF(F52&lt;&gt;0,-INDEX([14]Delta!$F$1:$EE$996,$L$20,$I52),0)</f>
        <v>45138.27260248363</v>
      </c>
      <c r="D52" s="87">
        <f>IF(ISNUMBER($F52),VLOOKUP($J52,'Table 1'!$B$13:$C$33,2,FALSE)/12*1000*Study_MW,"")</f>
        <v>0</v>
      </c>
      <c r="E52" s="87">
        <f t="shared" si="21"/>
        <v>45138.27260248363</v>
      </c>
      <c r="F52" s="91">
        <f>INDEX([14]Delta!$F$1:$EE$996,$L$21,$I52)</f>
        <v>2638.25</v>
      </c>
      <c r="G52" s="92">
        <f t="shared" si="9"/>
        <v>17.109171838333605</v>
      </c>
      <c r="I52" s="93">
        <f t="shared" si="22"/>
        <v>35</v>
      </c>
      <c r="J52" s="89">
        <f t="shared" si="10"/>
        <v>2020</v>
      </c>
      <c r="K52" s="94">
        <f t="shared" si="23"/>
        <v>44075</v>
      </c>
    </row>
    <row r="53" spans="2:11" outlineLevel="1">
      <c r="B53" s="94">
        <f t="shared" si="7"/>
        <v>44105</v>
      </c>
      <c r="C53" s="91">
        <f>IF(F53&lt;&gt;0,-INDEX([14]Delta!$F$1:$EE$996,$L$20,$I53),0)</f>
        <v>44138.819402202964</v>
      </c>
      <c r="D53" s="87">
        <f>IF(ISNUMBER($F53),VLOOKUP($J53,'Table 1'!$B$13:$C$33,2,FALSE)/12*1000*Study_MW,"")</f>
        <v>0</v>
      </c>
      <c r="E53" s="87">
        <f t="shared" si="21"/>
        <v>44138.819402202964</v>
      </c>
      <c r="F53" s="91">
        <f>INDEX([14]Delta!$F$1:$EE$996,$L$21,$I53)</f>
        <v>2527.7199999999998</v>
      </c>
      <c r="G53" s="92">
        <f t="shared" si="9"/>
        <v>17.461910101673826</v>
      </c>
      <c r="I53" s="93">
        <f t="shared" si="22"/>
        <v>36</v>
      </c>
      <c r="J53" s="89">
        <f t="shared" si="10"/>
        <v>2020</v>
      </c>
      <c r="K53" s="94">
        <f t="shared" si="23"/>
        <v>44105</v>
      </c>
    </row>
    <row r="54" spans="2:11" outlineLevel="1">
      <c r="B54" s="94">
        <f t="shared" si="7"/>
        <v>44136</v>
      </c>
      <c r="C54" s="91">
        <f>IF(F54&lt;&gt;0,-INDEX([14]Delta!$F$1:$EE$996,$L$20,$I54),0)</f>
        <v>40275.02056722343</v>
      </c>
      <c r="D54" s="87">
        <f>IF(ISNUMBER($F54),VLOOKUP($J54,'Table 1'!$B$13:$C$33,2,FALSE)/12*1000*Study_MW,"")</f>
        <v>0</v>
      </c>
      <c r="E54" s="87">
        <f t="shared" si="21"/>
        <v>40275.02056722343</v>
      </c>
      <c r="F54" s="91">
        <f>INDEX([14]Delta!$F$1:$EE$996,$L$21,$I54)</f>
        <v>2521.9</v>
      </c>
      <c r="G54" s="92">
        <f t="shared" si="9"/>
        <v>15.970110062739771</v>
      </c>
      <c r="I54" s="93">
        <f t="shared" si="22"/>
        <v>37</v>
      </c>
      <c r="J54" s="89">
        <f t="shared" si="10"/>
        <v>2020</v>
      </c>
      <c r="K54" s="94">
        <f t="shared" si="23"/>
        <v>44136</v>
      </c>
    </row>
    <row r="55" spans="2:11" outlineLevel="1">
      <c r="B55" s="98">
        <f t="shared" si="7"/>
        <v>44166</v>
      </c>
      <c r="C55" s="95">
        <f>IF(F55&lt;&gt;0,-INDEX([14]Delta!$F$1:$EE$996,$L$20,$I55),0)</f>
        <v>49103.301504850388</v>
      </c>
      <c r="D55" s="96">
        <f>IF(ISNUMBER($F55),VLOOKUP($J55,'Table 1'!$B$13:$C$33,2,FALSE)/12*1000*Study_MW,"")</f>
        <v>0</v>
      </c>
      <c r="E55" s="96">
        <f t="shared" si="21"/>
        <v>49103.301504850388</v>
      </c>
      <c r="F55" s="95">
        <f>INDEX([14]Delta!$F$1:$EE$996,$L$21,$I55)</f>
        <v>2481.9</v>
      </c>
      <c r="G55" s="97">
        <f t="shared" si="9"/>
        <v>19.78456082229356</v>
      </c>
      <c r="I55" s="80">
        <f t="shared" si="22"/>
        <v>38</v>
      </c>
      <c r="J55" s="89">
        <f t="shared" si="10"/>
        <v>2020</v>
      </c>
      <c r="K55" s="98">
        <f t="shared" si="23"/>
        <v>44166</v>
      </c>
    </row>
    <row r="56" spans="2:11" outlineLevel="1">
      <c r="B56" s="90">
        <f t="shared" si="7"/>
        <v>44197</v>
      </c>
      <c r="C56" s="85">
        <f>IF(F56&lt;&gt;0,-INDEX([14]Delta!$F$1:$EE$996,$L$20,$I56),0)</f>
        <v>-4184.3621936440468</v>
      </c>
      <c r="D56" s="86">
        <f>IF(ISNUMBER($F56),VLOOKUP($J56,'Table 1'!$B$13:$C$33,2,FALSE)/12*1000*Study_MW,"")</f>
        <v>18358.333333333336</v>
      </c>
      <c r="E56" s="86">
        <f t="shared" si="21"/>
        <v>14173.971139689289</v>
      </c>
      <c r="F56" s="85">
        <f>INDEX([14]Delta!$F$1:$EE$996,$L$21,$I56)</f>
        <v>2064.39</v>
      </c>
      <c r="G56" s="88">
        <f t="shared" si="9"/>
        <v>6.8659367366095019</v>
      </c>
      <c r="I56" s="76">
        <f>I44+13</f>
        <v>40</v>
      </c>
      <c r="J56" s="89">
        <f t="shared" si="10"/>
        <v>2021</v>
      </c>
      <c r="K56" s="90">
        <f t="shared" si="23"/>
        <v>44197</v>
      </c>
    </row>
    <row r="57" spans="2:11" outlineLevel="1">
      <c r="B57" s="94">
        <f t="shared" si="7"/>
        <v>44228</v>
      </c>
      <c r="C57" s="91">
        <f>IF(F57&lt;&gt;0,-INDEX([14]Delta!$F$1:$EE$996,$L$20,$I57),0)</f>
        <v>-2521.7716474682093</v>
      </c>
      <c r="D57" s="87">
        <f>IF(ISNUMBER($F57),VLOOKUP($J57,'Table 1'!$B$13:$C$33,2,FALSE)/12*1000*Study_MW,"")</f>
        <v>18358.333333333336</v>
      </c>
      <c r="E57" s="87">
        <f t="shared" si="21"/>
        <v>15836.561685865126</v>
      </c>
      <c r="F57" s="91">
        <f>INDEX([14]Delta!$F$1:$EE$996,$L$21,$I57)</f>
        <v>1726.86</v>
      </c>
      <c r="G57" s="92">
        <f t="shared" si="9"/>
        <v>9.1707270339605564</v>
      </c>
      <c r="I57" s="93">
        <f t="shared" si="22"/>
        <v>41</v>
      </c>
      <c r="J57" s="89">
        <f t="shared" si="10"/>
        <v>2021</v>
      </c>
      <c r="K57" s="94">
        <f t="shared" si="23"/>
        <v>44228</v>
      </c>
    </row>
    <row r="58" spans="2:11" outlineLevel="1">
      <c r="B58" s="94">
        <f t="shared" si="7"/>
        <v>44256</v>
      </c>
      <c r="C58" s="91">
        <f>IF(F58&lt;&gt;0,-INDEX([14]Delta!$F$1:$EE$996,$L$20,$I58),0)</f>
        <v>-52442.423068091273</v>
      </c>
      <c r="D58" s="87">
        <f>IF(ISNUMBER($F58),VLOOKUP($J58,'Table 1'!$B$13:$C$33,2,FALSE)/12*1000*Study_MW,"")</f>
        <v>18358.333333333336</v>
      </c>
      <c r="E58" s="87">
        <f t="shared" si="21"/>
        <v>-34084.089734757938</v>
      </c>
      <c r="F58" s="91">
        <f>INDEX([14]Delta!$F$1:$EE$996,$L$21,$I58)</f>
        <v>2109.59</v>
      </c>
      <c r="G58" s="92">
        <f t="shared" si="9"/>
        <v>-16.156736491336201</v>
      </c>
      <c r="I58" s="93">
        <f t="shared" si="22"/>
        <v>42</v>
      </c>
      <c r="J58" s="89">
        <f t="shared" si="10"/>
        <v>2021</v>
      </c>
      <c r="K58" s="94">
        <f t="shared" si="23"/>
        <v>44256</v>
      </c>
    </row>
    <row r="59" spans="2:11" outlineLevel="1">
      <c r="B59" s="94">
        <f t="shared" si="7"/>
        <v>44287</v>
      </c>
      <c r="C59" s="91">
        <f>IF(F59&lt;&gt;0,-INDEX([14]Delta!$F$1:$EE$996,$L$20,$I59),0)</f>
        <v>-15727.983993589878</v>
      </c>
      <c r="D59" s="87">
        <f>IF(ISNUMBER($F59),VLOOKUP($J59,'Table 1'!$B$13:$C$33,2,FALSE)/12*1000*Study_MW,"")</f>
        <v>18358.333333333336</v>
      </c>
      <c r="E59" s="87">
        <f t="shared" si="21"/>
        <v>2630.3493397434577</v>
      </c>
      <c r="F59" s="91">
        <f>INDEX([14]Delta!$F$1:$EE$996,$L$21,$I59)</f>
        <v>1813.23</v>
      </c>
      <c r="G59" s="92">
        <f t="shared" si="9"/>
        <v>1.4506429629685464</v>
      </c>
      <c r="I59" s="93">
        <f t="shared" si="22"/>
        <v>43</v>
      </c>
      <c r="J59" s="89">
        <f t="shared" si="10"/>
        <v>2021</v>
      </c>
      <c r="K59" s="94">
        <f t="shared" si="23"/>
        <v>44287</v>
      </c>
    </row>
    <row r="60" spans="2:11" outlineLevel="1">
      <c r="B60" s="94">
        <f t="shared" si="7"/>
        <v>44317</v>
      </c>
      <c r="C60" s="91">
        <f>IF(F60&lt;&gt;0,-INDEX([14]Delta!$F$1:$EE$996,$L$20,$I60),0)</f>
        <v>-8710.1724850833416</v>
      </c>
      <c r="D60" s="87">
        <f>IF(ISNUMBER($F60),VLOOKUP($J60,'Table 1'!$B$13:$C$33,2,FALSE)/12*1000*Study_MW,"")</f>
        <v>18358.333333333336</v>
      </c>
      <c r="E60" s="87">
        <f t="shared" si="21"/>
        <v>9648.1608482499942</v>
      </c>
      <c r="F60" s="91">
        <f>INDEX([14]Delta!$F$1:$EE$996,$L$21,$I60)</f>
        <v>1789.22</v>
      </c>
      <c r="G60" s="92">
        <f t="shared" si="9"/>
        <v>5.3923837472474005</v>
      </c>
      <c r="I60" s="93">
        <f t="shared" si="22"/>
        <v>44</v>
      </c>
      <c r="J60" s="89">
        <f t="shared" si="10"/>
        <v>2021</v>
      </c>
      <c r="K60" s="94">
        <f t="shared" si="23"/>
        <v>44317</v>
      </c>
    </row>
    <row r="61" spans="2:11" outlineLevel="1">
      <c r="B61" s="94">
        <f t="shared" si="7"/>
        <v>44348</v>
      </c>
      <c r="C61" s="91">
        <f>IF(F61&lt;&gt;0,-INDEX([14]Delta!$F$1:$EE$996,$L$20,$I61),0)</f>
        <v>132.13491415977478</v>
      </c>
      <c r="D61" s="87">
        <f>IF(ISNUMBER($F61),VLOOKUP($J61,'Table 1'!$B$13:$C$33,2,FALSE)/12*1000*Study_MW,"")</f>
        <v>18358.333333333336</v>
      </c>
      <c r="E61" s="87">
        <f t="shared" si="21"/>
        <v>18490.468247493111</v>
      </c>
      <c r="F61" s="91">
        <f>INDEX([14]Delta!$F$1:$EE$996,$L$21,$I61)</f>
        <v>2245.64</v>
      </c>
      <c r="G61" s="92">
        <f t="shared" si="9"/>
        <v>8.2339414365139163</v>
      </c>
      <c r="I61" s="93">
        <f t="shared" si="22"/>
        <v>45</v>
      </c>
      <c r="J61" s="89">
        <f t="shared" si="10"/>
        <v>2021</v>
      </c>
      <c r="K61" s="94">
        <f t="shared" si="23"/>
        <v>44348</v>
      </c>
    </row>
    <row r="62" spans="2:11" outlineLevel="1">
      <c r="B62" s="94">
        <f t="shared" si="7"/>
        <v>44378</v>
      </c>
      <c r="C62" s="91">
        <f>IF(F62&lt;&gt;0,-INDEX([14]Delta!$F$1:$EE$996,$L$20,$I62),0)</f>
        <v>16804.205574661493</v>
      </c>
      <c r="D62" s="87">
        <f>IF(ISNUMBER($F62),VLOOKUP($J62,'Table 1'!$B$13:$C$33,2,FALSE)/12*1000*Study_MW,"")</f>
        <v>18358.333333333336</v>
      </c>
      <c r="E62" s="87">
        <f t="shared" si="21"/>
        <v>35162.538907994829</v>
      </c>
      <c r="F62" s="91">
        <f>INDEX([14]Delta!$F$1:$EE$996,$L$21,$I62)</f>
        <v>2583.9</v>
      </c>
      <c r="G62" s="92">
        <f t="shared" si="9"/>
        <v>13.608320332828216</v>
      </c>
      <c r="I62" s="93">
        <f t="shared" si="22"/>
        <v>46</v>
      </c>
      <c r="J62" s="89">
        <f t="shared" si="10"/>
        <v>2021</v>
      </c>
      <c r="K62" s="94">
        <f t="shared" si="23"/>
        <v>44378</v>
      </c>
    </row>
    <row r="63" spans="2:11" outlineLevel="1">
      <c r="B63" s="94">
        <f t="shared" si="7"/>
        <v>44409</v>
      </c>
      <c r="C63" s="91">
        <f>IF(F63&lt;&gt;0,-INDEX([14]Delta!$F$1:$EE$996,$L$20,$I63),0)</f>
        <v>18695.132353246212</v>
      </c>
      <c r="D63" s="87">
        <f>IF(ISNUMBER($F63),VLOOKUP($J63,'Table 1'!$B$13:$C$33,2,FALSE)/12*1000*Study_MW,"")</f>
        <v>18358.333333333336</v>
      </c>
      <c r="E63" s="87">
        <f t="shared" si="21"/>
        <v>37053.465686579548</v>
      </c>
      <c r="F63" s="91">
        <f>INDEX([14]Delta!$F$1:$EE$996,$L$21,$I63)</f>
        <v>2688.27</v>
      </c>
      <c r="G63" s="92">
        <f t="shared" si="9"/>
        <v>13.783386968786449</v>
      </c>
      <c r="I63" s="93">
        <f t="shared" si="22"/>
        <v>47</v>
      </c>
      <c r="J63" s="89">
        <f t="shared" si="10"/>
        <v>2021</v>
      </c>
      <c r="K63" s="94">
        <f t="shared" si="23"/>
        <v>44409</v>
      </c>
    </row>
    <row r="64" spans="2:11" outlineLevel="1">
      <c r="B64" s="94">
        <f t="shared" si="7"/>
        <v>44440</v>
      </c>
      <c r="C64" s="91">
        <f>IF(F64&lt;&gt;0,-INDEX([14]Delta!$F$1:$EE$996,$L$20,$I64),0)</f>
        <v>12332.599656671286</v>
      </c>
      <c r="D64" s="87">
        <f>IF(ISNUMBER($F64),VLOOKUP($J64,'Table 1'!$B$13:$C$33,2,FALSE)/12*1000*Study_MW,"")</f>
        <v>18358.333333333336</v>
      </c>
      <c r="E64" s="87">
        <f t="shared" si="21"/>
        <v>30690.932990004621</v>
      </c>
      <c r="F64" s="91">
        <f>INDEX([14]Delta!$F$1:$EE$996,$L$21,$I64)</f>
        <v>2638.25</v>
      </c>
      <c r="G64" s="92">
        <f t="shared" si="9"/>
        <v>11.633064717143796</v>
      </c>
      <c r="I64" s="93">
        <f t="shared" si="22"/>
        <v>48</v>
      </c>
      <c r="J64" s="89">
        <f t="shared" si="10"/>
        <v>2021</v>
      </c>
      <c r="K64" s="94">
        <f t="shared" si="23"/>
        <v>44440</v>
      </c>
    </row>
    <row r="65" spans="2:11" outlineLevel="1">
      <c r="B65" s="94">
        <f t="shared" si="7"/>
        <v>44470</v>
      </c>
      <c r="C65" s="91">
        <f>IF(F65&lt;&gt;0,-INDEX([14]Delta!$F$1:$EE$996,$L$20,$I65),0)</f>
        <v>5086.9421218037605</v>
      </c>
      <c r="D65" s="87">
        <f>IF(ISNUMBER($F65),VLOOKUP($J65,'Table 1'!$B$13:$C$33,2,FALSE)/12*1000*Study_MW,"")</f>
        <v>18358.333333333336</v>
      </c>
      <c r="E65" s="87">
        <f t="shared" si="21"/>
        <v>23445.275455137096</v>
      </c>
      <c r="F65" s="91">
        <f>INDEX([14]Delta!$F$1:$EE$996,$L$21,$I65)</f>
        <v>2527.7199999999998</v>
      </c>
      <c r="G65" s="92">
        <f t="shared" si="9"/>
        <v>9.2752660322888207</v>
      </c>
      <c r="I65" s="93">
        <f t="shared" si="22"/>
        <v>49</v>
      </c>
      <c r="J65" s="89">
        <f t="shared" si="10"/>
        <v>2021</v>
      </c>
      <c r="K65" s="94">
        <f t="shared" si="23"/>
        <v>44470</v>
      </c>
    </row>
    <row r="66" spans="2:11" outlineLevel="1">
      <c r="B66" s="94">
        <f t="shared" si="7"/>
        <v>44501</v>
      </c>
      <c r="C66" s="91">
        <f>IF(F66&lt;&gt;0,-INDEX([14]Delta!$F$1:$EE$996,$L$20,$I66),0)</f>
        <v>-5591.9997154921293</v>
      </c>
      <c r="D66" s="87">
        <f>IF(ISNUMBER($F66),VLOOKUP($J66,'Table 1'!$B$13:$C$33,2,FALSE)/12*1000*Study_MW,"")</f>
        <v>18358.333333333336</v>
      </c>
      <c r="E66" s="87">
        <f t="shared" si="21"/>
        <v>12766.333617841206</v>
      </c>
      <c r="F66" s="91">
        <f>INDEX([14]Delta!$F$1:$EE$996,$L$21,$I66)</f>
        <v>2521.9</v>
      </c>
      <c r="G66" s="92">
        <f t="shared" si="9"/>
        <v>5.0621886743491835</v>
      </c>
      <c r="I66" s="93">
        <f t="shared" si="22"/>
        <v>50</v>
      </c>
      <c r="J66" s="89">
        <f t="shared" si="10"/>
        <v>2021</v>
      </c>
      <c r="K66" s="94">
        <f t="shared" si="23"/>
        <v>44501</v>
      </c>
    </row>
    <row r="67" spans="2:11" outlineLevel="1">
      <c r="B67" s="98">
        <f t="shared" si="7"/>
        <v>44531</v>
      </c>
      <c r="C67" s="95">
        <f>IF(F67&lt;&gt;0,-INDEX([14]Delta!$F$1:$EE$996,$L$20,$I67),0)</f>
        <v>13722.924850285053</v>
      </c>
      <c r="D67" s="96">
        <f>IF(ISNUMBER($F67),VLOOKUP($J67,'Table 1'!$B$13:$C$33,2,FALSE)/12*1000*Study_MW,"")</f>
        <v>18358.333333333336</v>
      </c>
      <c r="E67" s="96">
        <f t="shared" si="21"/>
        <v>32081.258183618389</v>
      </c>
      <c r="F67" s="95">
        <f>INDEX([14]Delta!$F$1:$EE$996,$L$21,$I67)</f>
        <v>2481.9</v>
      </c>
      <c r="G67" s="97">
        <f t="shared" si="9"/>
        <v>12.926088151665413</v>
      </c>
      <c r="I67" s="80">
        <f t="shared" si="22"/>
        <v>51</v>
      </c>
      <c r="J67" s="89">
        <f t="shared" si="10"/>
        <v>2021</v>
      </c>
      <c r="K67" s="98">
        <f t="shared" si="23"/>
        <v>44531</v>
      </c>
    </row>
    <row r="68" spans="2:11" outlineLevel="1">
      <c r="B68" s="90">
        <f t="shared" si="7"/>
        <v>44562</v>
      </c>
      <c r="C68" s="85">
        <f>IF(F68&lt;&gt;0,-INDEX([14]Delta!$F$1:$EE$996,$L$20,$I68),0)</f>
        <v>-3492.7933426499367</v>
      </c>
      <c r="D68" s="86">
        <f>IF(ISNUMBER($F68),VLOOKUP($J68,'Table 1'!$B$13:$C$33,2,FALSE)/12*1000*Study_MW,"")</f>
        <v>16775</v>
      </c>
      <c r="E68" s="86">
        <f t="shared" si="21"/>
        <v>13282.206657350063</v>
      </c>
      <c r="F68" s="85">
        <f>INDEX([14]Delta!$F$1:$EE$996,$L$21,$I68)</f>
        <v>2064.39</v>
      </c>
      <c r="G68" s="88">
        <f t="shared" si="9"/>
        <v>6.4339619245152635</v>
      </c>
      <c r="I68" s="76">
        <f>I56+13</f>
        <v>53</v>
      </c>
      <c r="J68" s="89">
        <f t="shared" si="10"/>
        <v>2022</v>
      </c>
      <c r="K68" s="90">
        <f t="shared" si="23"/>
        <v>44562</v>
      </c>
    </row>
    <row r="69" spans="2:11" outlineLevel="1">
      <c r="B69" s="94">
        <f t="shared" si="7"/>
        <v>44593</v>
      </c>
      <c r="C69" s="91">
        <f>IF(F69&lt;&gt;0,-INDEX([14]Delta!$F$1:$EE$996,$L$20,$I69),0)</f>
        <v>-2789.4556323587894</v>
      </c>
      <c r="D69" s="87">
        <f>IF(ISNUMBER($F69),VLOOKUP($J69,'Table 1'!$B$13:$C$33,2,FALSE)/12*1000*Study_MW,"")</f>
        <v>16775</v>
      </c>
      <c r="E69" s="87">
        <f t="shared" si="21"/>
        <v>13985.544367641211</v>
      </c>
      <c r="F69" s="91">
        <f>INDEX([14]Delta!$F$1:$EE$996,$L$21,$I69)</f>
        <v>1726.86</v>
      </c>
      <c r="G69" s="92">
        <f t="shared" si="9"/>
        <v>8.0988293015306461</v>
      </c>
      <c r="I69" s="93">
        <f t="shared" si="22"/>
        <v>54</v>
      </c>
      <c r="J69" s="89">
        <f t="shared" si="10"/>
        <v>2022</v>
      </c>
      <c r="K69" s="94">
        <f t="shared" si="23"/>
        <v>44593</v>
      </c>
    </row>
    <row r="70" spans="2:11" outlineLevel="1">
      <c r="B70" s="94">
        <f t="shared" si="7"/>
        <v>44621</v>
      </c>
      <c r="C70" s="91">
        <f>IF(F70&lt;&gt;0,-INDEX([14]Delta!$F$1:$EE$996,$L$20,$I70),0)</f>
        <v>-12007.066035181284</v>
      </c>
      <c r="D70" s="87">
        <f>IF(ISNUMBER($F70),VLOOKUP($J70,'Table 1'!$B$13:$C$33,2,FALSE)/12*1000*Study_MW,"")</f>
        <v>16775</v>
      </c>
      <c r="E70" s="87">
        <f t="shared" si="21"/>
        <v>4767.933964818716</v>
      </c>
      <c r="F70" s="91">
        <f>INDEX([14]Delta!$F$1:$EE$996,$L$21,$I70)</f>
        <v>2109.59</v>
      </c>
      <c r="G70" s="92">
        <f t="shared" si="9"/>
        <v>2.2601235144358456</v>
      </c>
      <c r="I70" s="93">
        <f t="shared" si="22"/>
        <v>55</v>
      </c>
      <c r="J70" s="89">
        <f t="shared" si="10"/>
        <v>2022</v>
      </c>
      <c r="K70" s="94">
        <f t="shared" si="23"/>
        <v>44621</v>
      </c>
    </row>
    <row r="71" spans="2:11" outlineLevel="1">
      <c r="B71" s="94">
        <f t="shared" si="7"/>
        <v>44652</v>
      </c>
      <c r="C71" s="91">
        <f>IF(F71&lt;&gt;0,-INDEX([14]Delta!$F$1:$EE$996,$L$20,$I71),0)</f>
        <v>-16755.322405919433</v>
      </c>
      <c r="D71" s="87">
        <f>IF(ISNUMBER($F71),VLOOKUP($J71,'Table 1'!$B$13:$C$33,2,FALSE)/12*1000*Study_MW,"")</f>
        <v>16775</v>
      </c>
      <c r="E71" s="87">
        <f t="shared" si="21"/>
        <v>19.67759408056736</v>
      </c>
      <c r="F71" s="91">
        <f>INDEX([14]Delta!$F$1:$EE$996,$L$21,$I71)</f>
        <v>1813.23</v>
      </c>
      <c r="G71" s="92">
        <f t="shared" si="9"/>
        <v>1.0852232800343784E-2</v>
      </c>
      <c r="I71" s="93">
        <f t="shared" si="22"/>
        <v>56</v>
      </c>
      <c r="J71" s="89">
        <f t="shared" si="10"/>
        <v>2022</v>
      </c>
      <c r="K71" s="94">
        <f t="shared" si="23"/>
        <v>44652</v>
      </c>
    </row>
    <row r="72" spans="2:11" outlineLevel="1">
      <c r="B72" s="94">
        <f t="shared" si="7"/>
        <v>44682</v>
      </c>
      <c r="C72" s="91">
        <f>IF(F72&lt;&gt;0,-INDEX([14]Delta!$F$1:$EE$996,$L$20,$I72),0)</f>
        <v>-8867.6138176172972</v>
      </c>
      <c r="D72" s="87">
        <f>IF(ISNUMBER($F72),VLOOKUP($J72,'Table 1'!$B$13:$C$33,2,FALSE)/12*1000*Study_MW,"")</f>
        <v>16775</v>
      </c>
      <c r="E72" s="87">
        <f t="shared" si="21"/>
        <v>7907.3861823827028</v>
      </c>
      <c r="F72" s="91">
        <f>INDEX([14]Delta!$F$1:$EE$996,$L$21,$I72)</f>
        <v>1789.22</v>
      </c>
      <c r="G72" s="92">
        <f t="shared" si="9"/>
        <v>4.4194599783049053</v>
      </c>
      <c r="I72" s="93">
        <f t="shared" si="22"/>
        <v>57</v>
      </c>
      <c r="J72" s="89">
        <f t="shared" si="10"/>
        <v>2022</v>
      </c>
      <c r="K72" s="94">
        <f t="shared" si="23"/>
        <v>44682</v>
      </c>
    </row>
    <row r="73" spans="2:11" outlineLevel="1">
      <c r="B73" s="94">
        <f t="shared" si="7"/>
        <v>44713</v>
      </c>
      <c r="C73" s="91">
        <f>IF(F73&lt;&gt;0,-INDEX([14]Delta!$F$1:$EE$996,$L$20,$I73),0)</f>
        <v>395.39847826957703</v>
      </c>
      <c r="D73" s="87">
        <f>IF(ISNUMBER($F73),VLOOKUP($J73,'Table 1'!$B$13:$C$33,2,FALSE)/12*1000*Study_MW,"")</f>
        <v>16775</v>
      </c>
      <c r="E73" s="87">
        <f t="shared" si="21"/>
        <v>17170.398478269577</v>
      </c>
      <c r="F73" s="91">
        <f>INDEX([14]Delta!$F$1:$EE$996,$L$21,$I73)</f>
        <v>2245.64</v>
      </c>
      <c r="G73" s="92">
        <f t="shared" si="9"/>
        <v>7.6461046642692407</v>
      </c>
      <c r="I73" s="93">
        <f t="shared" si="22"/>
        <v>58</v>
      </c>
      <c r="J73" s="89">
        <f t="shared" si="10"/>
        <v>2022</v>
      </c>
      <c r="K73" s="94">
        <f t="shared" si="23"/>
        <v>44713</v>
      </c>
    </row>
    <row r="74" spans="2:11" outlineLevel="1">
      <c r="B74" s="94">
        <f t="shared" si="7"/>
        <v>44743</v>
      </c>
      <c r="C74" s="91">
        <f>IF(F74&lt;&gt;0,-INDEX([14]Delta!$F$1:$EE$996,$L$20,$I74),0)</f>
        <v>17048.719820588827</v>
      </c>
      <c r="D74" s="87">
        <f>IF(ISNUMBER($F74),VLOOKUP($J74,'Table 1'!$B$13:$C$33,2,FALSE)/12*1000*Study_MW,"")</f>
        <v>16775</v>
      </c>
      <c r="E74" s="87">
        <f t="shared" si="21"/>
        <v>33823.719820588827</v>
      </c>
      <c r="F74" s="91">
        <f>INDEX([14]Delta!$F$1:$EE$996,$L$21,$I74)</f>
        <v>2583.9</v>
      </c>
      <c r="G74" s="92">
        <f t="shared" si="9"/>
        <v>13.090181439138057</v>
      </c>
      <c r="I74" s="93">
        <f t="shared" si="22"/>
        <v>59</v>
      </c>
      <c r="J74" s="89">
        <f t="shared" si="10"/>
        <v>2022</v>
      </c>
      <c r="K74" s="94">
        <f t="shared" si="23"/>
        <v>44743</v>
      </c>
    </row>
    <row r="75" spans="2:11" outlineLevel="1">
      <c r="B75" s="94">
        <f t="shared" si="7"/>
        <v>44774</v>
      </c>
      <c r="C75" s="91">
        <f>IF(F75&lt;&gt;0,-INDEX([14]Delta!$F$1:$EE$996,$L$20,$I75),0)</f>
        <v>19220.82771474123</v>
      </c>
      <c r="D75" s="87">
        <f>IF(ISNUMBER($F75),VLOOKUP($J75,'Table 1'!$B$13:$C$33,2,FALSE)/12*1000*Study_MW,"")</f>
        <v>16775</v>
      </c>
      <c r="E75" s="87">
        <f t="shared" si="21"/>
        <v>35995.82771474123</v>
      </c>
      <c r="F75" s="91">
        <f>INDEX([14]Delta!$F$1:$EE$996,$L$21,$I75)</f>
        <v>2688.27</v>
      </c>
      <c r="G75" s="92">
        <f t="shared" si="9"/>
        <v>13.389959979742075</v>
      </c>
      <c r="I75" s="93">
        <f t="shared" si="22"/>
        <v>60</v>
      </c>
      <c r="J75" s="89">
        <f t="shared" si="10"/>
        <v>2022</v>
      </c>
      <c r="K75" s="94">
        <f t="shared" si="23"/>
        <v>44774</v>
      </c>
    </row>
    <row r="76" spans="2:11" outlineLevel="1">
      <c r="B76" s="94">
        <f t="shared" si="7"/>
        <v>44805</v>
      </c>
      <c r="C76" s="91">
        <f>IF(F76&lt;&gt;0,-INDEX([14]Delta!$F$1:$EE$996,$L$20,$I76),0)</f>
        <v>13349.224821090698</v>
      </c>
      <c r="D76" s="87">
        <f>IF(ISNUMBER($F76),VLOOKUP($J76,'Table 1'!$B$13:$C$33,2,FALSE)/12*1000*Study_MW,"")</f>
        <v>16775</v>
      </c>
      <c r="E76" s="87">
        <f t="shared" si="21"/>
        <v>30124.224821090698</v>
      </c>
      <c r="F76" s="91">
        <f>INDEX([14]Delta!$F$1:$EE$996,$L$21,$I76)</f>
        <v>2638.25</v>
      </c>
      <c r="G76" s="92">
        <f t="shared" si="9"/>
        <v>11.418260142553093</v>
      </c>
      <c r="I76" s="93">
        <f t="shared" si="22"/>
        <v>61</v>
      </c>
      <c r="J76" s="89">
        <f t="shared" si="10"/>
        <v>2022</v>
      </c>
      <c r="K76" s="94">
        <f t="shared" si="23"/>
        <v>44805</v>
      </c>
    </row>
    <row r="77" spans="2:11" outlineLevel="1">
      <c r="B77" s="94">
        <f t="shared" si="7"/>
        <v>44835</v>
      </c>
      <c r="C77" s="91">
        <f>IF(F77&lt;&gt;0,-INDEX([14]Delta!$F$1:$EE$996,$L$20,$I77),0)</f>
        <v>5127.2517092823982</v>
      </c>
      <c r="D77" s="87">
        <f>IF(ISNUMBER($F77),VLOOKUP($J77,'Table 1'!$B$13:$C$33,2,FALSE)/12*1000*Study_MW,"")</f>
        <v>16775</v>
      </c>
      <c r="E77" s="87">
        <f t="shared" si="21"/>
        <v>21902.251709282398</v>
      </c>
      <c r="F77" s="91">
        <f>INDEX([14]Delta!$F$1:$EE$996,$L$21,$I77)</f>
        <v>2527.7199999999998</v>
      </c>
      <c r="G77" s="92">
        <f t="shared" si="9"/>
        <v>8.664825102971216</v>
      </c>
      <c r="I77" s="93">
        <f t="shared" si="22"/>
        <v>62</v>
      </c>
      <c r="J77" s="89">
        <f t="shared" si="10"/>
        <v>2022</v>
      </c>
      <c r="K77" s="94">
        <f t="shared" si="23"/>
        <v>44835</v>
      </c>
    </row>
    <row r="78" spans="2:11" outlineLevel="1">
      <c r="B78" s="94">
        <f t="shared" si="7"/>
        <v>44866</v>
      </c>
      <c r="C78" s="91">
        <f>IF(F78&lt;&gt;0,-INDEX([14]Delta!$F$1:$EE$996,$L$20,$I78),0)</f>
        <v>-6001.6326926499605</v>
      </c>
      <c r="D78" s="87">
        <f>IF(ISNUMBER($F78),VLOOKUP($J78,'Table 1'!$B$13:$C$33,2,FALSE)/12*1000*Study_MW,"")</f>
        <v>16775</v>
      </c>
      <c r="E78" s="87">
        <f t="shared" si="21"/>
        <v>10773.367307350039</v>
      </c>
      <c r="F78" s="91">
        <f>INDEX([14]Delta!$F$1:$EE$996,$L$21,$I78)</f>
        <v>2521.9</v>
      </c>
      <c r="G78" s="92">
        <f t="shared" si="9"/>
        <v>4.271924861156287</v>
      </c>
      <c r="I78" s="93">
        <f t="shared" si="22"/>
        <v>63</v>
      </c>
      <c r="J78" s="89">
        <f t="shared" si="10"/>
        <v>2022</v>
      </c>
      <c r="K78" s="94">
        <f t="shared" si="23"/>
        <v>44866</v>
      </c>
    </row>
    <row r="79" spans="2:11" outlineLevel="1">
      <c r="B79" s="98">
        <f t="shared" si="7"/>
        <v>44896</v>
      </c>
      <c r="C79" s="95">
        <f>IF(F79&lt;&gt;0,-INDEX([14]Delta!$F$1:$EE$996,$L$20,$I79),0)</f>
        <v>17323.805032372475</v>
      </c>
      <c r="D79" s="96">
        <f>IF(ISNUMBER($F79),VLOOKUP($J79,'Table 1'!$B$13:$C$33,2,FALSE)/12*1000*Study_MW,"")</f>
        <v>16775</v>
      </c>
      <c r="E79" s="96">
        <f t="shared" si="21"/>
        <v>34098.805032372475</v>
      </c>
      <c r="F79" s="95">
        <f>INDEX([14]Delta!$F$1:$EE$996,$L$21,$I79)</f>
        <v>2481.9</v>
      </c>
      <c r="G79" s="97">
        <f t="shared" si="9"/>
        <v>13.738992317326433</v>
      </c>
      <c r="I79" s="80">
        <f t="shared" si="22"/>
        <v>64</v>
      </c>
      <c r="J79" s="89">
        <f t="shared" si="10"/>
        <v>2022</v>
      </c>
      <c r="K79" s="98">
        <f t="shared" si="23"/>
        <v>44896</v>
      </c>
    </row>
    <row r="80" spans="2:11" outlineLevel="1">
      <c r="B80" s="90">
        <f t="shared" si="7"/>
        <v>44927</v>
      </c>
      <c r="C80" s="85">
        <f>IF(F80&lt;&gt;0,-INDEX([14]Delta!$F$1:$EE$996,$L$20,$I80),0)</f>
        <v>-3638.7490967810154</v>
      </c>
      <c r="D80" s="86">
        <f>IF(ISNUMBER($F80),VLOOKUP($J80,'Table 1'!$B$13:$C$33,2,FALSE)/12*1000*Study_MW,"")</f>
        <v>20183.333333333328</v>
      </c>
      <c r="E80" s="86">
        <f t="shared" si="21"/>
        <v>16544.584236552313</v>
      </c>
      <c r="F80" s="85">
        <f>INDEX([14]Delta!$F$1:$EE$996,$L$21,$I80)</f>
        <v>2064.39</v>
      </c>
      <c r="G80" s="88">
        <f t="shared" si="9"/>
        <v>8.0142726115473888</v>
      </c>
      <c r="I80" s="76">
        <f>I68+13</f>
        <v>66</v>
      </c>
      <c r="J80" s="89">
        <f t="shared" si="10"/>
        <v>2023</v>
      </c>
      <c r="K80" s="90">
        <f t="shared" si="23"/>
        <v>44927</v>
      </c>
    </row>
    <row r="81" spans="2:11" outlineLevel="1">
      <c r="B81" s="94">
        <f t="shared" si="7"/>
        <v>44958</v>
      </c>
      <c r="C81" s="91">
        <f>IF(F81&lt;&gt;0,-INDEX([14]Delta!$F$1:$EE$996,$L$20,$I81),0)</f>
        <v>-10925.281947955489</v>
      </c>
      <c r="D81" s="87">
        <f>IF(ISNUMBER($F81),VLOOKUP($J81,'Table 1'!$B$13:$C$33,2,FALSE)/12*1000*Study_MW,"")</f>
        <v>20183.333333333328</v>
      </c>
      <c r="E81" s="87">
        <f t="shared" si="21"/>
        <v>9258.0513853778393</v>
      </c>
      <c r="F81" s="91">
        <f>INDEX([14]Delta!$F$1:$EE$996,$L$21,$I81)</f>
        <v>1726.86</v>
      </c>
      <c r="G81" s="92">
        <f t="shared" si="9"/>
        <v>5.3612055322248704</v>
      </c>
      <c r="I81" s="93">
        <f t="shared" si="22"/>
        <v>67</v>
      </c>
      <c r="J81" s="89">
        <f t="shared" si="10"/>
        <v>2023</v>
      </c>
      <c r="K81" s="94">
        <f t="shared" si="23"/>
        <v>44958</v>
      </c>
    </row>
    <row r="82" spans="2:11" outlineLevel="1">
      <c r="B82" s="94">
        <f t="shared" si="7"/>
        <v>44986</v>
      </c>
      <c r="C82" s="91">
        <f>IF(F82&lt;&gt;0,-INDEX([14]Delta!$F$1:$EE$996,$L$20,$I82),0)</f>
        <v>-13116.899386063218</v>
      </c>
      <c r="D82" s="87">
        <f>IF(ISNUMBER($F82),VLOOKUP($J82,'Table 1'!$B$13:$C$33,2,FALSE)/12*1000*Study_MW,"")</f>
        <v>20183.333333333328</v>
      </c>
      <c r="E82" s="87">
        <f t="shared" si="21"/>
        <v>7066.4339472701104</v>
      </c>
      <c r="F82" s="91">
        <f>INDEX([14]Delta!$F$1:$EE$996,$L$21,$I82)</f>
        <v>2109.59</v>
      </c>
      <c r="G82" s="92">
        <f t="shared" si="9"/>
        <v>3.3496717121668711</v>
      </c>
      <c r="I82" s="93">
        <f t="shared" si="22"/>
        <v>68</v>
      </c>
      <c r="J82" s="89">
        <f t="shared" si="10"/>
        <v>2023</v>
      </c>
      <c r="K82" s="94">
        <f t="shared" si="23"/>
        <v>44986</v>
      </c>
    </row>
    <row r="83" spans="2:11" outlineLevel="1">
      <c r="B83" s="94">
        <f t="shared" si="7"/>
        <v>45017</v>
      </c>
      <c r="C83" s="91">
        <f>IF(F83&lt;&gt;0,-INDEX([14]Delta!$F$1:$EE$996,$L$20,$I83),0)</f>
        <v>-17900.700968056917</v>
      </c>
      <c r="D83" s="87">
        <f>IF(ISNUMBER($F83),VLOOKUP($J83,'Table 1'!$B$13:$C$33,2,FALSE)/12*1000*Study_MW,"")</f>
        <v>20183.333333333328</v>
      </c>
      <c r="E83" s="87">
        <f t="shared" si="21"/>
        <v>2282.6323652764113</v>
      </c>
      <c r="F83" s="91">
        <f>INDEX([14]Delta!$F$1:$EE$996,$L$21,$I83)</f>
        <v>1813.23</v>
      </c>
      <c r="G83" s="92">
        <f t="shared" si="9"/>
        <v>1.2588763506430025</v>
      </c>
      <c r="I83" s="93">
        <f t="shared" si="22"/>
        <v>69</v>
      </c>
      <c r="J83" s="89">
        <f t="shared" si="10"/>
        <v>2023</v>
      </c>
      <c r="K83" s="94">
        <f t="shared" si="23"/>
        <v>45017</v>
      </c>
    </row>
    <row r="84" spans="2:11" outlineLevel="1">
      <c r="B84" s="94">
        <f t="shared" si="7"/>
        <v>45047</v>
      </c>
      <c r="C84" s="91">
        <f>IF(F84&lt;&gt;0,-INDEX([14]Delta!$F$1:$EE$996,$L$20,$I84),0)</f>
        <v>-9248.7392326146364</v>
      </c>
      <c r="D84" s="87">
        <f>IF(ISNUMBER($F84),VLOOKUP($J84,'Table 1'!$B$13:$C$33,2,FALSE)/12*1000*Study_MW,"")</f>
        <v>20183.333333333328</v>
      </c>
      <c r="E84" s="87">
        <f t="shared" si="21"/>
        <v>10934.594100718692</v>
      </c>
      <c r="F84" s="91">
        <f>INDEX([14]Delta!$F$1:$EE$996,$L$21,$I84)</f>
        <v>1789.22</v>
      </c>
      <c r="G84" s="92">
        <f t="shared" si="9"/>
        <v>6.1113748453061625</v>
      </c>
      <c r="I84" s="93">
        <f t="shared" si="22"/>
        <v>70</v>
      </c>
      <c r="J84" s="89">
        <f t="shared" si="10"/>
        <v>2023</v>
      </c>
      <c r="K84" s="94">
        <f t="shared" si="23"/>
        <v>45047</v>
      </c>
    </row>
    <row r="85" spans="2:11" outlineLevel="1">
      <c r="B85" s="94">
        <f t="shared" ref="B85:B148" si="33">EDATE(B84,1)</f>
        <v>45078</v>
      </c>
      <c r="C85" s="91">
        <f>IF(F85&lt;&gt;0,-INDEX([14]Delta!$F$1:$EE$996,$L$20,$I85),0)</f>
        <v>958.84919786453247</v>
      </c>
      <c r="D85" s="87">
        <f>IF(ISNUMBER($F85),VLOOKUP($J85,'Table 1'!$B$13:$C$33,2,FALSE)/12*1000*Study_MW,"")</f>
        <v>20183.333333333328</v>
      </c>
      <c r="E85" s="87">
        <f t="shared" ref="E85:E148" si="34">C85+D85</f>
        <v>21142.182531197861</v>
      </c>
      <c r="F85" s="91">
        <f>INDEX([14]Delta!$F$1:$EE$996,$L$21,$I85)</f>
        <v>2245.64</v>
      </c>
      <c r="G85" s="92">
        <f t="shared" ref="G85:G148" si="35">IF(ISNUMBER($F85),E85/$F85,"")</f>
        <v>9.4147693001540151</v>
      </c>
      <c r="I85" s="93">
        <f t="shared" si="22"/>
        <v>71</v>
      </c>
      <c r="J85" s="89">
        <f t="shared" ref="J85:J148" si="36">YEAR(B85)</f>
        <v>2023</v>
      </c>
      <c r="K85" s="94">
        <f t="shared" si="23"/>
        <v>45078</v>
      </c>
    </row>
    <row r="86" spans="2:11" outlineLevel="1">
      <c r="B86" s="94">
        <f t="shared" si="33"/>
        <v>45108</v>
      </c>
      <c r="C86" s="91">
        <f>IF(F86&lt;&gt;0,-INDEX([14]Delta!$F$1:$EE$996,$L$20,$I86),0)</f>
        <v>17899.166104614735</v>
      </c>
      <c r="D86" s="87">
        <f>IF(ISNUMBER($F86),VLOOKUP($J86,'Table 1'!$B$13:$C$33,2,FALSE)/12*1000*Study_MW,"")</f>
        <v>20183.333333333328</v>
      </c>
      <c r="E86" s="87">
        <f t="shared" si="34"/>
        <v>38082.499437948063</v>
      </c>
      <c r="F86" s="91">
        <f>INDEX([14]Delta!$F$1:$EE$996,$L$21,$I86)</f>
        <v>2583.9</v>
      </c>
      <c r="G86" s="92">
        <f t="shared" si="35"/>
        <v>14.738379750744247</v>
      </c>
      <c r="I86" s="93">
        <f t="shared" si="22"/>
        <v>72</v>
      </c>
      <c r="J86" s="89">
        <f t="shared" si="36"/>
        <v>2023</v>
      </c>
      <c r="K86" s="94">
        <f t="shared" si="23"/>
        <v>45108</v>
      </c>
    </row>
    <row r="87" spans="2:11" outlineLevel="1">
      <c r="B87" s="94">
        <f t="shared" si="33"/>
        <v>45139</v>
      </c>
      <c r="C87" s="91">
        <f>IF(F87&lt;&gt;0,-INDEX([14]Delta!$F$1:$EE$996,$L$20,$I87),0)</f>
        <v>18347.704780250788</v>
      </c>
      <c r="D87" s="87">
        <f>IF(ISNUMBER($F87),VLOOKUP($J87,'Table 1'!$B$13:$C$33,2,FALSE)/12*1000*Study_MW,"")</f>
        <v>20183.333333333328</v>
      </c>
      <c r="E87" s="87">
        <f t="shared" si="34"/>
        <v>38531.038113584116</v>
      </c>
      <c r="F87" s="91">
        <f>INDEX([14]Delta!$F$1:$EE$996,$L$21,$I87)</f>
        <v>2688.27</v>
      </c>
      <c r="G87" s="92">
        <f t="shared" si="35"/>
        <v>14.333023882862999</v>
      </c>
      <c r="I87" s="93">
        <f t="shared" si="22"/>
        <v>73</v>
      </c>
      <c r="J87" s="89">
        <f t="shared" si="36"/>
        <v>2023</v>
      </c>
      <c r="K87" s="94">
        <f t="shared" si="23"/>
        <v>45139</v>
      </c>
    </row>
    <row r="88" spans="2:11" outlineLevel="1">
      <c r="B88" s="94">
        <f t="shared" si="33"/>
        <v>45170</v>
      </c>
      <c r="C88" s="91">
        <f>IF(F88&lt;&gt;0,-INDEX([14]Delta!$F$1:$EE$996,$L$20,$I88),0)</f>
        <v>11541.432754218578</v>
      </c>
      <c r="D88" s="87">
        <f>IF(ISNUMBER($F88),VLOOKUP($J88,'Table 1'!$B$13:$C$33,2,FALSE)/12*1000*Study_MW,"")</f>
        <v>20183.333333333328</v>
      </c>
      <c r="E88" s="87">
        <f t="shared" si="34"/>
        <v>31724.766087551907</v>
      </c>
      <c r="F88" s="91">
        <f>INDEX([14]Delta!$F$1:$EE$996,$L$21,$I88)</f>
        <v>2638.25</v>
      </c>
      <c r="G88" s="92">
        <f t="shared" si="35"/>
        <v>12.024927920990015</v>
      </c>
      <c r="I88" s="93">
        <f t="shared" si="22"/>
        <v>74</v>
      </c>
      <c r="J88" s="89">
        <f t="shared" si="36"/>
        <v>2023</v>
      </c>
      <c r="K88" s="94">
        <f t="shared" si="23"/>
        <v>45170</v>
      </c>
    </row>
    <row r="89" spans="2:11" outlineLevel="1">
      <c r="B89" s="94">
        <f t="shared" si="33"/>
        <v>45200</v>
      </c>
      <c r="C89" s="91">
        <f>IF(F89&lt;&gt;0,-INDEX([14]Delta!$F$1:$EE$996,$L$20,$I89),0)</f>
        <v>5681.4416641592979</v>
      </c>
      <c r="D89" s="87">
        <f>IF(ISNUMBER($F89),VLOOKUP($J89,'Table 1'!$B$13:$C$33,2,FALSE)/12*1000*Study_MW,"")</f>
        <v>20183.333333333328</v>
      </c>
      <c r="E89" s="87">
        <f t="shared" si="34"/>
        <v>25864.774997492626</v>
      </c>
      <c r="F89" s="91">
        <f>INDEX([14]Delta!$F$1:$EE$996,$L$21,$I89)</f>
        <v>2527.7199999999998</v>
      </c>
      <c r="G89" s="92">
        <f t="shared" si="35"/>
        <v>10.232452564956811</v>
      </c>
      <c r="I89" s="93">
        <f t="shared" si="22"/>
        <v>75</v>
      </c>
      <c r="J89" s="89">
        <f t="shared" si="36"/>
        <v>2023</v>
      </c>
      <c r="K89" s="94">
        <f t="shared" si="23"/>
        <v>45200</v>
      </c>
    </row>
    <row r="90" spans="2:11" outlineLevel="1">
      <c r="B90" s="94">
        <f t="shared" si="33"/>
        <v>45231</v>
      </c>
      <c r="C90" s="91">
        <f>IF(F90&lt;&gt;0,-INDEX([14]Delta!$F$1:$EE$996,$L$20,$I90),0)</f>
        <v>-8572.2275870591402</v>
      </c>
      <c r="D90" s="87">
        <f>IF(ISNUMBER($F90),VLOOKUP($J90,'Table 1'!$B$13:$C$33,2,FALSE)/12*1000*Study_MW,"")</f>
        <v>20183.333333333328</v>
      </c>
      <c r="E90" s="87">
        <f t="shared" si="34"/>
        <v>11611.105746274188</v>
      </c>
      <c r="F90" s="91">
        <f>INDEX([14]Delta!$F$1:$EE$996,$L$21,$I90)</f>
        <v>2521.9</v>
      </c>
      <c r="G90" s="92">
        <f t="shared" si="35"/>
        <v>4.6041102923487003</v>
      </c>
      <c r="I90" s="93">
        <f t="shared" si="22"/>
        <v>76</v>
      </c>
      <c r="J90" s="89">
        <f t="shared" si="36"/>
        <v>2023</v>
      </c>
      <c r="K90" s="94">
        <f t="shared" si="23"/>
        <v>45231</v>
      </c>
    </row>
    <row r="91" spans="2:11" outlineLevel="1">
      <c r="B91" s="98">
        <f t="shared" si="33"/>
        <v>45261</v>
      </c>
      <c r="C91" s="95">
        <f>IF(F91&lt;&gt;0,-INDEX([14]Delta!$F$1:$EE$996,$L$20,$I91),0)</f>
        <v>13773.504320561886</v>
      </c>
      <c r="D91" s="96">
        <f>IF(ISNUMBER($F91),VLOOKUP($J91,'Table 1'!$B$13:$C$33,2,FALSE)/12*1000*Study_MW,"")</f>
        <v>20183.333333333328</v>
      </c>
      <c r="E91" s="96">
        <f t="shared" si="34"/>
        <v>33956.837653895214</v>
      </c>
      <c r="F91" s="95">
        <f>INDEX([14]Delta!$F$1:$EE$996,$L$21,$I91)</f>
        <v>2481.9</v>
      </c>
      <c r="G91" s="97">
        <f t="shared" si="35"/>
        <v>13.681791230063746</v>
      </c>
      <c r="I91" s="80">
        <f t="shared" si="22"/>
        <v>77</v>
      </c>
      <c r="J91" s="89">
        <f t="shared" si="36"/>
        <v>2023</v>
      </c>
      <c r="K91" s="98">
        <f t="shared" si="23"/>
        <v>45261</v>
      </c>
    </row>
    <row r="92" spans="2:11" outlineLevel="1">
      <c r="B92" s="90">
        <f t="shared" si="33"/>
        <v>45292</v>
      </c>
      <c r="C92" s="85">
        <f>IF(F92&lt;&gt;0,-INDEX([14]Delta!$F$1:$EE$996,$L$20,$I92),0)</f>
        <v>-4213.3737443387508</v>
      </c>
      <c r="D92" s="86">
        <f>IF(ISNUMBER($F92),VLOOKUP($J92,'Table 1'!$B$13:$C$33,2,FALSE)/12*1000*Study_MW,"")</f>
        <v>18833.333333333336</v>
      </c>
      <c r="E92" s="86">
        <f t="shared" si="34"/>
        <v>14619.959588994585</v>
      </c>
      <c r="F92" s="85">
        <f>INDEX([14]Delta!$F$1:$EE$996,$L$21,$I92)</f>
        <v>2064.39</v>
      </c>
      <c r="G92" s="88">
        <f t="shared" si="35"/>
        <v>7.0819755903654764</v>
      </c>
      <c r="I92" s="76">
        <f>I80+13</f>
        <v>79</v>
      </c>
      <c r="J92" s="89">
        <f t="shared" si="36"/>
        <v>2024</v>
      </c>
      <c r="K92" s="90">
        <f t="shared" si="23"/>
        <v>45292</v>
      </c>
    </row>
    <row r="93" spans="2:11" outlineLevel="1">
      <c r="B93" s="94">
        <f t="shared" si="33"/>
        <v>45323</v>
      </c>
      <c r="C93" s="91">
        <f>IF(F93&lt;&gt;0,-INDEX([14]Delta!$F$1:$EE$996,$L$20,$I93),0)</f>
        <v>-7100.4508347809315</v>
      </c>
      <c r="D93" s="87">
        <f>IF(ISNUMBER($F93),VLOOKUP($J93,'Table 1'!$B$13:$C$33,2,FALSE)/12*1000*Study_MW,"")</f>
        <v>18833.333333333336</v>
      </c>
      <c r="E93" s="87">
        <f t="shared" si="34"/>
        <v>11732.882498552404</v>
      </c>
      <c r="F93" s="91">
        <f>INDEX([14]Delta!$F$1:$EE$996,$L$21,$I93)</f>
        <v>1806.97</v>
      </c>
      <c r="G93" s="92">
        <f t="shared" si="35"/>
        <v>6.4931252309404162</v>
      </c>
      <c r="I93" s="93">
        <f t="shared" si="22"/>
        <v>80</v>
      </c>
      <c r="J93" s="89">
        <f t="shared" si="36"/>
        <v>2024</v>
      </c>
      <c r="K93" s="94">
        <f t="shared" si="23"/>
        <v>45323</v>
      </c>
    </row>
    <row r="94" spans="2:11" outlineLevel="1">
      <c r="B94" s="94">
        <f t="shared" si="33"/>
        <v>45352</v>
      </c>
      <c r="C94" s="91">
        <f>IF(F94&lt;&gt;0,-INDEX([14]Delta!$F$1:$EE$996,$L$20,$I94),0)</f>
        <v>-10790.279359936714</v>
      </c>
      <c r="D94" s="87">
        <f>IF(ISNUMBER($F94),VLOOKUP($J94,'Table 1'!$B$13:$C$33,2,FALSE)/12*1000*Study_MW,"")</f>
        <v>18833.333333333336</v>
      </c>
      <c r="E94" s="87">
        <f t="shared" si="34"/>
        <v>8043.0539733966216</v>
      </c>
      <c r="F94" s="91">
        <f>INDEX([14]Delta!$F$1:$EE$996,$L$21,$I94)</f>
        <v>2109.59</v>
      </c>
      <c r="G94" s="92">
        <f t="shared" si="35"/>
        <v>3.8126147608761043</v>
      </c>
      <c r="I94" s="93">
        <f t="shared" si="22"/>
        <v>81</v>
      </c>
      <c r="J94" s="89">
        <f t="shared" si="36"/>
        <v>2024</v>
      </c>
      <c r="K94" s="94">
        <f t="shared" si="23"/>
        <v>45352</v>
      </c>
    </row>
    <row r="95" spans="2:11" outlineLevel="1">
      <c r="B95" s="94">
        <f t="shared" si="33"/>
        <v>45383</v>
      </c>
      <c r="C95" s="91">
        <f>IF(F95&lt;&gt;0,-INDEX([14]Delta!$F$1:$EE$996,$L$20,$I95),0)</f>
        <v>-19772.908014640212</v>
      </c>
      <c r="D95" s="87">
        <f>IF(ISNUMBER($F95),VLOOKUP($J95,'Table 1'!$B$13:$C$33,2,FALSE)/12*1000*Study_MW,"")</f>
        <v>18833.333333333336</v>
      </c>
      <c r="E95" s="87">
        <f t="shared" si="34"/>
        <v>-939.5746813068763</v>
      </c>
      <c r="F95" s="91">
        <f>INDEX([14]Delta!$F$1:$EE$996,$L$21,$I95)</f>
        <v>1813.23</v>
      </c>
      <c r="G95" s="92">
        <f t="shared" si="35"/>
        <v>-0.51817733067888594</v>
      </c>
      <c r="I95" s="93">
        <f t="shared" si="22"/>
        <v>82</v>
      </c>
      <c r="J95" s="89">
        <f t="shared" si="36"/>
        <v>2024</v>
      </c>
      <c r="K95" s="94">
        <f t="shared" si="23"/>
        <v>45383</v>
      </c>
    </row>
    <row r="96" spans="2:11" outlineLevel="1">
      <c r="B96" s="94">
        <f t="shared" si="33"/>
        <v>45413</v>
      </c>
      <c r="C96" s="91">
        <f>IF(F96&lt;&gt;0,-INDEX([14]Delta!$F$1:$EE$996,$L$20,$I96),0)</f>
        <v>-7721.2547547668219</v>
      </c>
      <c r="D96" s="87">
        <f>IF(ISNUMBER($F96),VLOOKUP($J96,'Table 1'!$B$13:$C$33,2,FALSE)/12*1000*Study_MW,"")</f>
        <v>18833.333333333336</v>
      </c>
      <c r="E96" s="87">
        <f t="shared" si="34"/>
        <v>11112.078578566514</v>
      </c>
      <c r="F96" s="91">
        <f>INDEX([14]Delta!$F$1:$EE$996,$L$21,$I96)</f>
        <v>1789.22</v>
      </c>
      <c r="G96" s="92">
        <f t="shared" si="35"/>
        <v>6.210571410204734</v>
      </c>
      <c r="I96" s="93">
        <f t="shared" si="22"/>
        <v>83</v>
      </c>
      <c r="J96" s="89">
        <f t="shared" si="36"/>
        <v>2024</v>
      </c>
      <c r="K96" s="94">
        <f t="shared" si="23"/>
        <v>45413</v>
      </c>
    </row>
    <row r="97" spans="2:11" outlineLevel="1">
      <c r="B97" s="94">
        <f t="shared" si="33"/>
        <v>45444</v>
      </c>
      <c r="C97" s="91">
        <f>IF(F97&lt;&gt;0,-INDEX([14]Delta!$F$1:$EE$996,$L$20,$I97),0)</f>
        <v>2235.6175892353058</v>
      </c>
      <c r="D97" s="87">
        <f>IF(ISNUMBER($F97),VLOOKUP($J97,'Table 1'!$B$13:$C$33,2,FALSE)/12*1000*Study_MW,"")</f>
        <v>18833.333333333336</v>
      </c>
      <c r="E97" s="87">
        <f t="shared" si="34"/>
        <v>21068.950922568642</v>
      </c>
      <c r="F97" s="91">
        <f>INDEX([14]Delta!$F$1:$EE$996,$L$21,$I97)</f>
        <v>2245.64</v>
      </c>
      <c r="G97" s="92">
        <f t="shared" si="35"/>
        <v>9.3821587264960744</v>
      </c>
      <c r="I97" s="93">
        <f t="shared" ref="I97:I103" si="37">I85+13</f>
        <v>84</v>
      </c>
      <c r="J97" s="89">
        <f t="shared" si="36"/>
        <v>2024</v>
      </c>
      <c r="K97" s="94">
        <f t="shared" ref="K97:K160" si="38">IF(ISNUMBER(F97),IF(F97&lt;&gt;0,B97,""),"")</f>
        <v>45444</v>
      </c>
    </row>
    <row r="98" spans="2:11" outlineLevel="1">
      <c r="B98" s="94">
        <f t="shared" si="33"/>
        <v>45474</v>
      </c>
      <c r="C98" s="91">
        <f>IF(F98&lt;&gt;0,-INDEX([14]Delta!$F$1:$EE$996,$L$20,$I98),0)</f>
        <v>22216.804408043623</v>
      </c>
      <c r="D98" s="87">
        <f>IF(ISNUMBER($F98),VLOOKUP($J98,'Table 1'!$B$13:$C$33,2,FALSE)/12*1000*Study_MW,"")</f>
        <v>18833.333333333336</v>
      </c>
      <c r="E98" s="87">
        <f t="shared" si="34"/>
        <v>41050.137741376959</v>
      </c>
      <c r="F98" s="91">
        <f>INDEX([14]Delta!$F$1:$EE$996,$L$21,$I98)</f>
        <v>2583.9</v>
      </c>
      <c r="G98" s="92">
        <f t="shared" si="35"/>
        <v>15.886891033467609</v>
      </c>
      <c r="I98" s="93">
        <f t="shared" si="37"/>
        <v>85</v>
      </c>
      <c r="J98" s="89">
        <f t="shared" si="36"/>
        <v>2024</v>
      </c>
      <c r="K98" s="94">
        <f t="shared" si="38"/>
        <v>45474</v>
      </c>
    </row>
    <row r="99" spans="2:11" outlineLevel="1">
      <c r="B99" s="94">
        <f t="shared" si="33"/>
        <v>45505</v>
      </c>
      <c r="C99" s="91">
        <f>IF(F99&lt;&gt;0,-INDEX([14]Delta!$F$1:$EE$996,$L$20,$I99),0)</f>
        <v>-66688.59300878644</v>
      </c>
      <c r="D99" s="87">
        <f>IF(ISNUMBER($F99),VLOOKUP($J99,'Table 1'!$B$13:$C$33,2,FALSE)/12*1000*Study_MW,"")</f>
        <v>18833.333333333336</v>
      </c>
      <c r="E99" s="87">
        <f t="shared" si="34"/>
        <v>-47855.259675453104</v>
      </c>
      <c r="F99" s="91">
        <f>INDEX([14]Delta!$F$1:$EE$996,$L$21,$I99)</f>
        <v>2688.27</v>
      </c>
      <c r="G99" s="92">
        <f t="shared" si="35"/>
        <v>-17.801507912320229</v>
      </c>
      <c r="I99" s="93">
        <f t="shared" si="37"/>
        <v>86</v>
      </c>
      <c r="J99" s="89">
        <f t="shared" si="36"/>
        <v>2024</v>
      </c>
      <c r="K99" s="94">
        <f t="shared" si="38"/>
        <v>45505</v>
      </c>
    </row>
    <row r="100" spans="2:11" outlineLevel="1">
      <c r="B100" s="94">
        <f t="shared" si="33"/>
        <v>45536</v>
      </c>
      <c r="C100" s="91">
        <f>IF(F100&lt;&gt;0,-INDEX([14]Delta!$F$1:$EE$996,$L$20,$I100),0)</f>
        <v>27603.385194152594</v>
      </c>
      <c r="D100" s="87">
        <f>IF(ISNUMBER($F100),VLOOKUP($J100,'Table 1'!$B$13:$C$33,2,FALSE)/12*1000*Study_MW,"")</f>
        <v>18833.333333333336</v>
      </c>
      <c r="E100" s="87">
        <f t="shared" si="34"/>
        <v>46436.718527485929</v>
      </c>
      <c r="F100" s="91">
        <f>INDEX([14]Delta!$F$1:$EE$996,$L$21,$I100)</f>
        <v>2638.25</v>
      </c>
      <c r="G100" s="92">
        <f t="shared" si="35"/>
        <v>17.601333659617524</v>
      </c>
      <c r="I100" s="93">
        <f t="shared" si="37"/>
        <v>87</v>
      </c>
      <c r="J100" s="89">
        <f t="shared" si="36"/>
        <v>2024</v>
      </c>
      <c r="K100" s="94">
        <f t="shared" si="38"/>
        <v>45536</v>
      </c>
    </row>
    <row r="101" spans="2:11" outlineLevel="1">
      <c r="B101" s="94">
        <f t="shared" si="33"/>
        <v>45566</v>
      </c>
      <c r="C101" s="91">
        <f>IF(F101&lt;&gt;0,-INDEX([14]Delta!$F$1:$EE$996,$L$20,$I101),0)</f>
        <v>9606.0599126815796</v>
      </c>
      <c r="D101" s="87">
        <f>IF(ISNUMBER($F101),VLOOKUP($J101,'Table 1'!$B$13:$C$33,2,FALSE)/12*1000*Study_MW,"")</f>
        <v>18833.333333333336</v>
      </c>
      <c r="E101" s="87">
        <f t="shared" si="34"/>
        <v>28439.393246014915</v>
      </c>
      <c r="F101" s="91">
        <f>INDEX([14]Delta!$F$1:$EE$996,$L$21,$I101)</f>
        <v>2527.7199999999998</v>
      </c>
      <c r="G101" s="92">
        <f t="shared" si="35"/>
        <v>11.251006142300144</v>
      </c>
      <c r="I101" s="93">
        <f t="shared" si="37"/>
        <v>88</v>
      </c>
      <c r="J101" s="89">
        <f t="shared" si="36"/>
        <v>2024</v>
      </c>
      <c r="K101" s="94">
        <f t="shared" si="38"/>
        <v>45566</v>
      </c>
    </row>
    <row r="102" spans="2:11" outlineLevel="1">
      <c r="B102" s="94">
        <f t="shared" si="33"/>
        <v>45597</v>
      </c>
      <c r="C102" s="91">
        <f>IF(F102&lt;&gt;0,-INDEX([14]Delta!$F$1:$EE$996,$L$20,$I102),0)</f>
        <v>-6447.4195865094662</v>
      </c>
      <c r="D102" s="87">
        <f>IF(ISNUMBER($F102),VLOOKUP($J102,'Table 1'!$B$13:$C$33,2,FALSE)/12*1000*Study_MW,"")</f>
        <v>18833.333333333336</v>
      </c>
      <c r="E102" s="87">
        <f t="shared" si="34"/>
        <v>12385.91374682387</v>
      </c>
      <c r="F102" s="91">
        <f>INDEX([14]Delta!$F$1:$EE$996,$L$21,$I102)</f>
        <v>2521.9</v>
      </c>
      <c r="G102" s="92">
        <f t="shared" si="35"/>
        <v>4.9113421415694001</v>
      </c>
      <c r="I102" s="93">
        <f t="shared" si="37"/>
        <v>89</v>
      </c>
      <c r="J102" s="89">
        <f t="shared" si="36"/>
        <v>2024</v>
      </c>
      <c r="K102" s="94">
        <f t="shared" si="38"/>
        <v>45597</v>
      </c>
    </row>
    <row r="103" spans="2:11" outlineLevel="1">
      <c r="B103" s="98">
        <f t="shared" si="33"/>
        <v>45627</v>
      </c>
      <c r="C103" s="95">
        <f>IF(F103&lt;&gt;0,-INDEX([14]Delta!$F$1:$EE$996,$L$20,$I103),0)</f>
        <v>13316.574973165989</v>
      </c>
      <c r="D103" s="96">
        <f>IF(ISNUMBER($F103),VLOOKUP($J103,'Table 1'!$B$13:$C$33,2,FALSE)/12*1000*Study_MW,"")</f>
        <v>18833.333333333336</v>
      </c>
      <c r="E103" s="96">
        <f t="shared" si="34"/>
        <v>32149.908306499325</v>
      </c>
      <c r="F103" s="95">
        <f>INDEX([14]Delta!$F$1:$EE$996,$L$21,$I103)</f>
        <v>2481.9</v>
      </c>
      <c r="G103" s="97">
        <f t="shared" si="35"/>
        <v>12.953748461460705</v>
      </c>
      <c r="I103" s="80">
        <f t="shared" si="37"/>
        <v>90</v>
      </c>
      <c r="J103" s="89">
        <f t="shared" si="36"/>
        <v>2024</v>
      </c>
      <c r="K103" s="98">
        <f t="shared" si="38"/>
        <v>45627</v>
      </c>
    </row>
    <row r="104" spans="2:11" outlineLevel="1">
      <c r="B104" s="90">
        <f t="shared" si="33"/>
        <v>45658</v>
      </c>
      <c r="C104" s="85">
        <f>IF(F104&lt;&gt;0,-INDEX([14]Delta!$F$1:$EE$996,$L$20,$I104),0)</f>
        <v>209.55959635972977</v>
      </c>
      <c r="D104" s="86">
        <f>IF(ISNUMBER($F104),VLOOKUP($J104,'Table 1'!$B$13:$C$33,2,FALSE)/12*1000*Study_MW,"")</f>
        <v>22416.666666666664</v>
      </c>
      <c r="E104" s="86">
        <f t="shared" si="34"/>
        <v>22626.226263026394</v>
      </c>
      <c r="F104" s="85">
        <f>INDEX([14]Delta!$F$1:$EE$996,$L$21,$I104)</f>
        <v>2064.39</v>
      </c>
      <c r="G104" s="88">
        <f t="shared" si="35"/>
        <v>10.960247948801532</v>
      </c>
      <c r="I104" s="76">
        <f>I92+13</f>
        <v>92</v>
      </c>
      <c r="J104" s="89">
        <f t="shared" si="36"/>
        <v>2025</v>
      </c>
      <c r="K104" s="90">
        <f t="shared" si="38"/>
        <v>45658</v>
      </c>
    </row>
    <row r="105" spans="2:11" outlineLevel="1">
      <c r="B105" s="94">
        <f t="shared" si="33"/>
        <v>45689</v>
      </c>
      <c r="C105" s="91">
        <f>IF(F105&lt;&gt;0,-INDEX([14]Delta!$F$1:$EE$996,$L$20,$I105),0)</f>
        <v>-4397.3701210618019</v>
      </c>
      <c r="D105" s="87">
        <f>IF(ISNUMBER($F105),VLOOKUP($J105,'Table 1'!$B$13:$C$33,2,FALSE)/12*1000*Study_MW,"")</f>
        <v>22416.666666666664</v>
      </c>
      <c r="E105" s="87">
        <f t="shared" si="34"/>
        <v>18019.296545604862</v>
      </c>
      <c r="F105" s="91">
        <f>INDEX([14]Delta!$F$1:$EE$996,$L$21,$I105)</f>
        <v>1726.86</v>
      </c>
      <c r="G105" s="92">
        <f t="shared" si="35"/>
        <v>10.434717664202578</v>
      </c>
      <c r="I105" s="93">
        <f t="shared" ref="I105:I127" si="39">I93+13</f>
        <v>93</v>
      </c>
      <c r="J105" s="89">
        <f t="shared" si="36"/>
        <v>2025</v>
      </c>
      <c r="K105" s="94">
        <f t="shared" si="38"/>
        <v>45689</v>
      </c>
    </row>
    <row r="106" spans="2:11" outlineLevel="1">
      <c r="B106" s="94">
        <f t="shared" si="33"/>
        <v>45717</v>
      </c>
      <c r="C106" s="91">
        <f>IF(F106&lt;&gt;0,-INDEX([14]Delta!$F$1:$EE$996,$L$20,$I106),0)</f>
        <v>-11375.562437653542</v>
      </c>
      <c r="D106" s="87">
        <f>IF(ISNUMBER($F106),VLOOKUP($J106,'Table 1'!$B$13:$C$33,2,FALSE)/12*1000*Study_MW,"")</f>
        <v>22416.666666666664</v>
      </c>
      <c r="E106" s="87">
        <f t="shared" si="34"/>
        <v>11041.104229013123</v>
      </c>
      <c r="F106" s="91">
        <f>INDEX([14]Delta!$F$1:$EE$996,$L$21,$I106)</f>
        <v>2109.59</v>
      </c>
      <c r="G106" s="92">
        <f t="shared" si="35"/>
        <v>5.2337678074948792</v>
      </c>
      <c r="I106" s="93">
        <f t="shared" si="39"/>
        <v>94</v>
      </c>
      <c r="J106" s="89">
        <f t="shared" si="36"/>
        <v>2025</v>
      </c>
      <c r="K106" s="94">
        <f t="shared" si="38"/>
        <v>45717</v>
      </c>
    </row>
    <row r="107" spans="2:11" outlineLevel="1">
      <c r="B107" s="94">
        <f t="shared" si="33"/>
        <v>45748</v>
      </c>
      <c r="C107" s="91">
        <f>IF(F107&lt;&gt;0,-INDEX([14]Delta!$F$1:$EE$996,$L$20,$I107),0)</f>
        <v>-18896.756817907095</v>
      </c>
      <c r="D107" s="87">
        <f>IF(ISNUMBER($F107),VLOOKUP($J107,'Table 1'!$B$13:$C$33,2,FALSE)/12*1000*Study_MW,"")</f>
        <v>22416.666666666664</v>
      </c>
      <c r="E107" s="87">
        <f t="shared" si="34"/>
        <v>3519.9098487595693</v>
      </c>
      <c r="F107" s="91">
        <f>INDEX([14]Delta!$F$1:$EE$996,$L$21,$I107)</f>
        <v>1813.23</v>
      </c>
      <c r="G107" s="92">
        <f t="shared" si="35"/>
        <v>1.9412373768135147</v>
      </c>
      <c r="I107" s="93">
        <f t="shared" si="39"/>
        <v>95</v>
      </c>
      <c r="J107" s="89">
        <f t="shared" si="36"/>
        <v>2025</v>
      </c>
      <c r="K107" s="94">
        <f t="shared" si="38"/>
        <v>45748</v>
      </c>
    </row>
    <row r="108" spans="2:11" outlineLevel="1">
      <c r="B108" s="94">
        <f t="shared" si="33"/>
        <v>45778</v>
      </c>
      <c r="C108" s="91">
        <f>IF(F108&lt;&gt;0,-INDEX([14]Delta!$F$1:$EE$996,$L$20,$I108),0)</f>
        <v>-9663.8236257731915</v>
      </c>
      <c r="D108" s="87">
        <f>IF(ISNUMBER($F108),VLOOKUP($J108,'Table 1'!$B$13:$C$33,2,FALSE)/12*1000*Study_MW,"")</f>
        <v>22416.666666666664</v>
      </c>
      <c r="E108" s="87">
        <f t="shared" si="34"/>
        <v>12752.843040893473</v>
      </c>
      <c r="F108" s="91">
        <f>INDEX([14]Delta!$F$1:$EE$996,$L$21,$I108)</f>
        <v>1789.22</v>
      </c>
      <c r="G108" s="92">
        <f t="shared" si="35"/>
        <v>7.127599200150609</v>
      </c>
      <c r="I108" s="93">
        <f t="shared" si="39"/>
        <v>96</v>
      </c>
      <c r="J108" s="89">
        <f t="shared" si="36"/>
        <v>2025</v>
      </c>
      <c r="K108" s="94">
        <f t="shared" si="38"/>
        <v>45778</v>
      </c>
    </row>
    <row r="109" spans="2:11" outlineLevel="1">
      <c r="B109" s="94">
        <f t="shared" si="33"/>
        <v>45809</v>
      </c>
      <c r="C109" s="91">
        <f>IF(F109&lt;&gt;0,-INDEX([14]Delta!$F$1:$EE$996,$L$20,$I109),0)</f>
        <v>4071.7888482511044</v>
      </c>
      <c r="D109" s="87">
        <f>IF(ISNUMBER($F109),VLOOKUP($J109,'Table 1'!$B$13:$C$33,2,FALSE)/12*1000*Study_MW,"")</f>
        <v>22416.666666666664</v>
      </c>
      <c r="E109" s="87">
        <f t="shared" si="34"/>
        <v>26488.455514917769</v>
      </c>
      <c r="F109" s="91">
        <f>INDEX([14]Delta!$F$1:$EE$996,$L$21,$I109)</f>
        <v>2245.64</v>
      </c>
      <c r="G109" s="92">
        <f t="shared" si="35"/>
        <v>11.795503960972271</v>
      </c>
      <c r="I109" s="93">
        <f t="shared" si="39"/>
        <v>97</v>
      </c>
      <c r="J109" s="89">
        <f t="shared" si="36"/>
        <v>2025</v>
      </c>
      <c r="K109" s="94">
        <f t="shared" si="38"/>
        <v>45809</v>
      </c>
    </row>
    <row r="110" spans="2:11" outlineLevel="1">
      <c r="B110" s="94">
        <f t="shared" si="33"/>
        <v>45839</v>
      </c>
      <c r="C110" s="91">
        <f>IF(F110&lt;&gt;0,-INDEX([14]Delta!$F$1:$EE$996,$L$20,$I110),0)</f>
        <v>26558.488296627998</v>
      </c>
      <c r="D110" s="87">
        <f>IF(ISNUMBER($F110),VLOOKUP($J110,'Table 1'!$B$13:$C$33,2,FALSE)/12*1000*Study_MW,"")</f>
        <v>22416.666666666664</v>
      </c>
      <c r="E110" s="87">
        <f t="shared" si="34"/>
        <v>48975.154963294663</v>
      </c>
      <c r="F110" s="91">
        <f>INDEX([14]Delta!$F$1:$EE$996,$L$21,$I110)</f>
        <v>2583.9</v>
      </c>
      <c r="G110" s="92">
        <f t="shared" si="35"/>
        <v>18.953966857577562</v>
      </c>
      <c r="I110" s="93">
        <f t="shared" si="39"/>
        <v>98</v>
      </c>
      <c r="J110" s="89">
        <f t="shared" si="36"/>
        <v>2025</v>
      </c>
      <c r="K110" s="94">
        <f t="shared" si="38"/>
        <v>45839</v>
      </c>
    </row>
    <row r="111" spans="2:11" outlineLevel="1">
      <c r="B111" s="94">
        <f t="shared" si="33"/>
        <v>45870</v>
      </c>
      <c r="C111" s="91">
        <f>IF(F111&lt;&gt;0,-INDEX([14]Delta!$F$1:$EE$996,$L$20,$I111),0)</f>
        <v>22888.256028115749</v>
      </c>
      <c r="D111" s="87">
        <f>IF(ISNUMBER($F111),VLOOKUP($J111,'Table 1'!$B$13:$C$33,2,FALSE)/12*1000*Study_MW,"")</f>
        <v>22416.666666666664</v>
      </c>
      <c r="E111" s="87">
        <f t="shared" si="34"/>
        <v>45304.922694782414</v>
      </c>
      <c r="F111" s="91">
        <f>INDEX([14]Delta!$F$1:$EE$996,$L$21,$I111)</f>
        <v>2688.27</v>
      </c>
      <c r="G111" s="92">
        <f t="shared" si="35"/>
        <v>16.852817125802993</v>
      </c>
      <c r="I111" s="93">
        <f t="shared" si="39"/>
        <v>99</v>
      </c>
      <c r="J111" s="89">
        <f t="shared" si="36"/>
        <v>2025</v>
      </c>
      <c r="K111" s="94">
        <f t="shared" si="38"/>
        <v>45870</v>
      </c>
    </row>
    <row r="112" spans="2:11" outlineLevel="1">
      <c r="B112" s="94">
        <f t="shared" si="33"/>
        <v>45901</v>
      </c>
      <c r="C112" s="91">
        <f>IF(F112&lt;&gt;0,-INDEX([14]Delta!$F$1:$EE$996,$L$20,$I112),0)</f>
        <v>73848.310898929834</v>
      </c>
      <c r="D112" s="87">
        <f>IF(ISNUMBER($F112),VLOOKUP($J112,'Table 1'!$B$13:$C$33,2,FALSE)/12*1000*Study_MW,"")</f>
        <v>22416.666666666664</v>
      </c>
      <c r="E112" s="87">
        <f t="shared" si="34"/>
        <v>96264.977565596491</v>
      </c>
      <c r="F112" s="91">
        <f>INDEX([14]Delta!$F$1:$EE$996,$L$21,$I112)</f>
        <v>2638.25</v>
      </c>
      <c r="G112" s="92">
        <f t="shared" si="35"/>
        <v>36.488193903381593</v>
      </c>
      <c r="I112" s="93">
        <f t="shared" si="39"/>
        <v>100</v>
      </c>
      <c r="J112" s="89">
        <f t="shared" si="36"/>
        <v>2025</v>
      </c>
      <c r="K112" s="94">
        <f t="shared" si="38"/>
        <v>45901</v>
      </c>
    </row>
    <row r="113" spans="2:11" outlineLevel="1">
      <c r="B113" s="94">
        <f t="shared" si="33"/>
        <v>45931</v>
      </c>
      <c r="C113" s="91">
        <f>IF(F113&lt;&gt;0,-INDEX([14]Delta!$F$1:$EE$996,$L$20,$I113),0)</f>
        <v>7994.3045021742582</v>
      </c>
      <c r="D113" s="87">
        <f>IF(ISNUMBER($F113),VLOOKUP($J113,'Table 1'!$B$13:$C$33,2,FALSE)/12*1000*Study_MW,"")</f>
        <v>22416.666666666664</v>
      </c>
      <c r="E113" s="87">
        <f t="shared" si="34"/>
        <v>30410.971168840922</v>
      </c>
      <c r="F113" s="91">
        <f>INDEX([14]Delta!$F$1:$EE$996,$L$21,$I113)</f>
        <v>2527.7199999999998</v>
      </c>
      <c r="G113" s="92">
        <f t="shared" si="35"/>
        <v>12.030988863023168</v>
      </c>
      <c r="I113" s="93">
        <f t="shared" si="39"/>
        <v>101</v>
      </c>
      <c r="J113" s="89">
        <f t="shared" si="36"/>
        <v>2025</v>
      </c>
      <c r="K113" s="94">
        <f t="shared" si="38"/>
        <v>45931</v>
      </c>
    </row>
    <row r="114" spans="2:11" outlineLevel="1">
      <c r="B114" s="94">
        <f t="shared" si="33"/>
        <v>45962</v>
      </c>
      <c r="C114" s="91">
        <f>IF(F114&lt;&gt;0,-INDEX([14]Delta!$F$1:$EE$996,$L$20,$I114),0)</f>
        <v>-4024.2337917387486</v>
      </c>
      <c r="D114" s="87">
        <f>IF(ISNUMBER($F114),VLOOKUP($J114,'Table 1'!$B$13:$C$33,2,FALSE)/12*1000*Study_MW,"")</f>
        <v>22416.666666666664</v>
      </c>
      <c r="E114" s="87">
        <f t="shared" si="34"/>
        <v>18392.432874927916</v>
      </c>
      <c r="F114" s="91">
        <f>INDEX([14]Delta!$F$1:$EE$996,$L$21,$I114)</f>
        <v>2521.9</v>
      </c>
      <c r="G114" s="92">
        <f t="shared" si="35"/>
        <v>7.2930857190720948</v>
      </c>
      <c r="I114" s="93">
        <f t="shared" si="39"/>
        <v>102</v>
      </c>
      <c r="J114" s="89">
        <f t="shared" si="36"/>
        <v>2025</v>
      </c>
      <c r="K114" s="94">
        <f t="shared" si="38"/>
        <v>45962</v>
      </c>
    </row>
    <row r="115" spans="2:11" outlineLevel="1">
      <c r="B115" s="98">
        <f t="shared" si="33"/>
        <v>45992</v>
      </c>
      <c r="C115" s="95">
        <f>IF(F115&lt;&gt;0,-INDEX([14]Delta!$F$1:$EE$996,$L$20,$I115),0)</f>
        <v>18286.112882703543</v>
      </c>
      <c r="D115" s="96">
        <f>IF(ISNUMBER($F115),VLOOKUP($J115,'Table 1'!$B$13:$C$33,2,FALSE)/12*1000*Study_MW,"")</f>
        <v>22416.666666666664</v>
      </c>
      <c r="E115" s="96">
        <f t="shared" si="34"/>
        <v>40702.779549370207</v>
      </c>
      <c r="F115" s="95">
        <f>INDEX([14]Delta!$F$1:$EE$996,$L$21,$I115)</f>
        <v>2481.9</v>
      </c>
      <c r="G115" s="97">
        <f t="shared" si="35"/>
        <v>16.39984670992796</v>
      </c>
      <c r="I115" s="80">
        <f t="shared" si="39"/>
        <v>103</v>
      </c>
      <c r="J115" s="89">
        <f t="shared" si="36"/>
        <v>2025</v>
      </c>
      <c r="K115" s="98">
        <f t="shared" si="38"/>
        <v>45992</v>
      </c>
    </row>
    <row r="116" spans="2:11" outlineLevel="1">
      <c r="B116" s="90">
        <f t="shared" si="33"/>
        <v>46023</v>
      </c>
      <c r="C116" s="85">
        <f>IF(F116&lt;&gt;0,-INDEX([14]Delta!$F$1:$EE$996,$L$20,$I116),0)</f>
        <v>-3152.7523999512196</v>
      </c>
      <c r="D116" s="86">
        <f>IF(ISNUMBER($F116),VLOOKUP($J116,'Table 1'!$B$13:$C$33,2,FALSE)/12*1000*Study_MW,"")</f>
        <v>21208.333333333328</v>
      </c>
      <c r="E116" s="86">
        <f t="shared" si="34"/>
        <v>18055.580933382109</v>
      </c>
      <c r="F116" s="85">
        <f>INDEX([14]Delta!$F$1:$EE$996,$L$21,$I116)</f>
        <v>2064.39</v>
      </c>
      <c r="G116" s="88">
        <f t="shared" si="35"/>
        <v>8.7462063531513472</v>
      </c>
      <c r="I116" s="76">
        <f>I104+13</f>
        <v>105</v>
      </c>
      <c r="J116" s="89">
        <f t="shared" si="36"/>
        <v>2026</v>
      </c>
      <c r="K116" s="90">
        <f t="shared" si="38"/>
        <v>46023</v>
      </c>
    </row>
    <row r="117" spans="2:11" outlineLevel="1">
      <c r="B117" s="94">
        <f t="shared" si="33"/>
        <v>46054</v>
      </c>
      <c r="C117" s="91">
        <f>IF(F117&lt;&gt;0,-INDEX([14]Delta!$F$1:$EE$996,$L$20,$I117),0)</f>
        <v>-8352.9375197738409</v>
      </c>
      <c r="D117" s="87">
        <f>IF(ISNUMBER($F117),VLOOKUP($J117,'Table 1'!$B$13:$C$33,2,FALSE)/12*1000*Study_MW,"")</f>
        <v>21208.333333333328</v>
      </c>
      <c r="E117" s="87">
        <f t="shared" si="34"/>
        <v>12855.395813559488</v>
      </c>
      <c r="F117" s="91">
        <f>INDEX([14]Delta!$F$1:$EE$996,$L$21,$I117)</f>
        <v>1726.86</v>
      </c>
      <c r="G117" s="92">
        <f t="shared" si="35"/>
        <v>7.4443763904193094</v>
      </c>
      <c r="I117" s="93">
        <f t="shared" si="39"/>
        <v>106</v>
      </c>
      <c r="J117" s="89">
        <f t="shared" si="36"/>
        <v>2026</v>
      </c>
      <c r="K117" s="94">
        <f t="shared" si="38"/>
        <v>46054</v>
      </c>
    </row>
    <row r="118" spans="2:11" outlineLevel="1">
      <c r="B118" s="94">
        <f t="shared" si="33"/>
        <v>46082</v>
      </c>
      <c r="C118" s="91">
        <f>IF(F118&lt;&gt;0,-INDEX([14]Delta!$F$1:$EE$996,$L$20,$I118),0)</f>
        <v>-16374.897967875004</v>
      </c>
      <c r="D118" s="87">
        <f>IF(ISNUMBER($F118),VLOOKUP($J118,'Table 1'!$B$13:$C$33,2,FALSE)/12*1000*Study_MW,"")</f>
        <v>21208.333333333328</v>
      </c>
      <c r="E118" s="87">
        <f t="shared" si="34"/>
        <v>4833.4353654583247</v>
      </c>
      <c r="F118" s="91">
        <f>INDEX([14]Delta!$F$1:$EE$996,$L$21,$I118)</f>
        <v>2109.59</v>
      </c>
      <c r="G118" s="92">
        <f t="shared" si="35"/>
        <v>2.2911728655607604</v>
      </c>
      <c r="I118" s="93">
        <f t="shared" si="39"/>
        <v>107</v>
      </c>
      <c r="J118" s="89">
        <f t="shared" si="36"/>
        <v>2026</v>
      </c>
      <c r="K118" s="94">
        <f t="shared" si="38"/>
        <v>46082</v>
      </c>
    </row>
    <row r="119" spans="2:11" outlineLevel="1">
      <c r="B119" s="94">
        <f t="shared" si="33"/>
        <v>46113</v>
      </c>
      <c r="C119" s="91">
        <f>IF(F119&lt;&gt;0,-INDEX([14]Delta!$F$1:$EE$996,$L$20,$I119),0)</f>
        <v>-21965.622584462166</v>
      </c>
      <c r="D119" s="87">
        <f>IF(ISNUMBER($F119),VLOOKUP($J119,'Table 1'!$B$13:$C$33,2,FALSE)/12*1000*Study_MW,"")</f>
        <v>21208.333333333328</v>
      </c>
      <c r="E119" s="87">
        <f t="shared" si="34"/>
        <v>-757.28925112883735</v>
      </c>
      <c r="F119" s="91">
        <f>INDEX([14]Delta!$F$1:$EE$996,$L$21,$I119)</f>
        <v>1813.23</v>
      </c>
      <c r="G119" s="92">
        <f t="shared" si="35"/>
        <v>-0.41764654849568855</v>
      </c>
      <c r="I119" s="93">
        <f t="shared" si="39"/>
        <v>108</v>
      </c>
      <c r="J119" s="89">
        <f t="shared" si="36"/>
        <v>2026</v>
      </c>
      <c r="K119" s="94">
        <f t="shared" si="38"/>
        <v>46113</v>
      </c>
    </row>
    <row r="120" spans="2:11" outlineLevel="1">
      <c r="B120" s="94">
        <f t="shared" si="33"/>
        <v>46143</v>
      </c>
      <c r="C120" s="91">
        <f>IF(F120&lt;&gt;0,-INDEX([14]Delta!$F$1:$EE$996,$L$20,$I120),0)</f>
        <v>-8275.6124855279922</v>
      </c>
      <c r="D120" s="87">
        <f>IF(ISNUMBER($F120),VLOOKUP($J120,'Table 1'!$B$13:$C$33,2,FALSE)/12*1000*Study_MW,"")</f>
        <v>21208.333333333328</v>
      </c>
      <c r="E120" s="87">
        <f t="shared" si="34"/>
        <v>12932.720847805336</v>
      </c>
      <c r="F120" s="91">
        <f>INDEX([14]Delta!$F$1:$EE$996,$L$21,$I120)</f>
        <v>1789.22</v>
      </c>
      <c r="G120" s="92">
        <f t="shared" si="35"/>
        <v>7.2281334032736817</v>
      </c>
      <c r="I120" s="93">
        <f t="shared" si="39"/>
        <v>109</v>
      </c>
      <c r="J120" s="89">
        <f t="shared" si="36"/>
        <v>2026</v>
      </c>
      <c r="K120" s="94">
        <f t="shared" si="38"/>
        <v>46143</v>
      </c>
    </row>
    <row r="121" spans="2:11" outlineLevel="1">
      <c r="B121" s="94">
        <f t="shared" si="33"/>
        <v>46174</v>
      </c>
      <c r="C121" s="91">
        <f>IF(F121&lt;&gt;0,-INDEX([14]Delta!$F$1:$EE$996,$L$20,$I121),0)</f>
        <v>-894.32736068964005</v>
      </c>
      <c r="D121" s="87">
        <f>IF(ISNUMBER($F121),VLOOKUP($J121,'Table 1'!$B$13:$C$33,2,FALSE)/12*1000*Study_MW,"")</f>
        <v>21208.333333333328</v>
      </c>
      <c r="E121" s="87">
        <f t="shared" si="34"/>
        <v>20314.005972643688</v>
      </c>
      <c r="F121" s="91">
        <f>INDEX([14]Delta!$F$1:$EE$996,$L$21,$I121)</f>
        <v>2245.64</v>
      </c>
      <c r="G121" s="92">
        <f t="shared" si="35"/>
        <v>9.0459761905931888</v>
      </c>
      <c r="I121" s="93">
        <f t="shared" si="39"/>
        <v>110</v>
      </c>
      <c r="J121" s="89">
        <f t="shared" si="36"/>
        <v>2026</v>
      </c>
      <c r="K121" s="94">
        <f t="shared" si="38"/>
        <v>46174</v>
      </c>
    </row>
    <row r="122" spans="2:11" outlineLevel="1">
      <c r="B122" s="94">
        <f t="shared" si="33"/>
        <v>46204</v>
      </c>
      <c r="C122" s="91">
        <f>IF(F122&lt;&gt;0,-INDEX([14]Delta!$F$1:$EE$996,$L$20,$I122),0)</f>
        <v>25392.190986126661</v>
      </c>
      <c r="D122" s="87">
        <f>IF(ISNUMBER($F122),VLOOKUP($J122,'Table 1'!$B$13:$C$33,2,FALSE)/12*1000*Study_MW,"")</f>
        <v>21208.333333333328</v>
      </c>
      <c r="E122" s="87">
        <f t="shared" si="34"/>
        <v>46600.52431945999</v>
      </c>
      <c r="F122" s="91">
        <f>INDEX([14]Delta!$F$1:$EE$996,$L$21,$I122)</f>
        <v>2583.9</v>
      </c>
      <c r="G122" s="92">
        <f t="shared" si="35"/>
        <v>18.03495658479817</v>
      </c>
      <c r="I122" s="93">
        <f t="shared" si="39"/>
        <v>111</v>
      </c>
      <c r="J122" s="89">
        <f t="shared" si="36"/>
        <v>2026</v>
      </c>
      <c r="K122" s="94">
        <f t="shared" si="38"/>
        <v>46204</v>
      </c>
    </row>
    <row r="123" spans="2:11" outlineLevel="1">
      <c r="B123" s="94">
        <f t="shared" si="33"/>
        <v>46235</v>
      </c>
      <c r="C123" s="91">
        <f>IF(F123&lt;&gt;0,-INDEX([14]Delta!$F$1:$EE$996,$L$20,$I123),0)</f>
        <v>23119.666402846575</v>
      </c>
      <c r="D123" s="87">
        <f>IF(ISNUMBER($F123),VLOOKUP($J123,'Table 1'!$B$13:$C$33,2,FALSE)/12*1000*Study_MW,"")</f>
        <v>21208.333333333328</v>
      </c>
      <c r="E123" s="87">
        <f t="shared" si="34"/>
        <v>44327.999736179903</v>
      </c>
      <c r="F123" s="91">
        <f>INDEX([14]Delta!$F$1:$EE$996,$L$21,$I123)</f>
        <v>2688.27</v>
      </c>
      <c r="G123" s="92">
        <f t="shared" si="35"/>
        <v>16.489415027575319</v>
      </c>
      <c r="I123" s="93">
        <f t="shared" si="39"/>
        <v>112</v>
      </c>
      <c r="J123" s="89">
        <f t="shared" si="36"/>
        <v>2026</v>
      </c>
      <c r="K123" s="94">
        <f t="shared" si="38"/>
        <v>46235</v>
      </c>
    </row>
    <row r="124" spans="2:11" outlineLevel="1">
      <c r="B124" s="94">
        <f t="shared" si="33"/>
        <v>46266</v>
      </c>
      <c r="C124" s="91">
        <f>IF(F124&lt;&gt;0,-INDEX([14]Delta!$F$1:$EE$996,$L$20,$I124),0)</f>
        <v>17560.263421654701</v>
      </c>
      <c r="D124" s="87">
        <f>IF(ISNUMBER($F124),VLOOKUP($J124,'Table 1'!$B$13:$C$33,2,FALSE)/12*1000*Study_MW,"")</f>
        <v>21208.333333333328</v>
      </c>
      <c r="E124" s="87">
        <f t="shared" si="34"/>
        <v>38768.59675498803</v>
      </c>
      <c r="F124" s="91">
        <f>INDEX([14]Delta!$F$1:$EE$996,$L$21,$I124)</f>
        <v>2638.25</v>
      </c>
      <c r="G124" s="92">
        <f t="shared" si="35"/>
        <v>14.694815409831529</v>
      </c>
      <c r="I124" s="93">
        <f t="shared" si="39"/>
        <v>113</v>
      </c>
      <c r="J124" s="89">
        <f t="shared" si="36"/>
        <v>2026</v>
      </c>
      <c r="K124" s="94">
        <f t="shared" si="38"/>
        <v>46266</v>
      </c>
    </row>
    <row r="125" spans="2:11" outlineLevel="1">
      <c r="B125" s="94">
        <f t="shared" si="33"/>
        <v>46296</v>
      </c>
      <c r="C125" s="91">
        <f>IF(F125&lt;&gt;0,-INDEX([14]Delta!$F$1:$EE$996,$L$20,$I125),0)</f>
        <v>8691.5499439686537</v>
      </c>
      <c r="D125" s="87">
        <f>IF(ISNUMBER($F125),VLOOKUP($J125,'Table 1'!$B$13:$C$33,2,FALSE)/12*1000*Study_MW,"")</f>
        <v>21208.333333333328</v>
      </c>
      <c r="E125" s="87">
        <f t="shared" si="34"/>
        <v>29899.883277301982</v>
      </c>
      <c r="F125" s="91">
        <f>INDEX([14]Delta!$F$1:$EE$996,$L$21,$I125)</f>
        <v>2527.7199999999998</v>
      </c>
      <c r="G125" s="92">
        <f t="shared" si="35"/>
        <v>11.828795625030455</v>
      </c>
      <c r="I125" s="93">
        <f t="shared" si="39"/>
        <v>114</v>
      </c>
      <c r="J125" s="89">
        <f t="shared" si="36"/>
        <v>2026</v>
      </c>
      <c r="K125" s="94">
        <f t="shared" si="38"/>
        <v>46296</v>
      </c>
    </row>
    <row r="126" spans="2:11" outlineLevel="1">
      <c r="B126" s="94">
        <f t="shared" si="33"/>
        <v>46327</v>
      </c>
      <c r="C126" s="91">
        <f>IF(F126&lt;&gt;0,-INDEX([14]Delta!$F$1:$EE$996,$L$20,$I126),0)</f>
        <v>-7518.7882454395294</v>
      </c>
      <c r="D126" s="87">
        <f>IF(ISNUMBER($F126),VLOOKUP($J126,'Table 1'!$B$13:$C$33,2,FALSE)/12*1000*Study_MW,"")</f>
        <v>21208.333333333328</v>
      </c>
      <c r="E126" s="87">
        <f t="shared" si="34"/>
        <v>13689.545087893799</v>
      </c>
      <c r="F126" s="91">
        <f>INDEX([14]Delta!$F$1:$EE$996,$L$21,$I126)</f>
        <v>2521.9</v>
      </c>
      <c r="G126" s="92">
        <f t="shared" si="35"/>
        <v>5.428266421306871</v>
      </c>
      <c r="I126" s="93">
        <f t="shared" si="39"/>
        <v>115</v>
      </c>
      <c r="J126" s="89">
        <f t="shared" si="36"/>
        <v>2026</v>
      </c>
      <c r="K126" s="94">
        <f t="shared" si="38"/>
        <v>46327</v>
      </c>
    </row>
    <row r="127" spans="2:11" outlineLevel="1">
      <c r="B127" s="98">
        <f t="shared" si="33"/>
        <v>46357</v>
      </c>
      <c r="C127" s="95">
        <f>IF(F127&lt;&gt;0,-INDEX([14]Delta!$F$1:$EE$996,$L$20,$I127),0)</f>
        <v>12998.591649383307</v>
      </c>
      <c r="D127" s="96">
        <f>IF(ISNUMBER($F127),VLOOKUP($J127,'Table 1'!$B$13:$C$33,2,FALSE)/12*1000*Study_MW,"")</f>
        <v>21208.333333333328</v>
      </c>
      <c r="E127" s="96">
        <f t="shared" si="34"/>
        <v>34206.924982716635</v>
      </c>
      <c r="F127" s="95">
        <f>INDEX([14]Delta!$F$1:$EE$996,$L$21,$I127)</f>
        <v>2481.9</v>
      </c>
      <c r="G127" s="97">
        <f t="shared" si="35"/>
        <v>13.782555696328069</v>
      </c>
      <c r="I127" s="80">
        <f t="shared" si="39"/>
        <v>116</v>
      </c>
      <c r="J127" s="89">
        <f t="shared" si="36"/>
        <v>2026</v>
      </c>
      <c r="K127" s="98">
        <f t="shared" si="38"/>
        <v>46357</v>
      </c>
    </row>
    <row r="128" spans="2:11" outlineLevel="1">
      <c r="B128" s="90">
        <f t="shared" si="33"/>
        <v>46388</v>
      </c>
      <c r="C128" s="85">
        <f>IF(F128&lt;&gt;0,-INDEX([14]Delta!$F$1:$EE$996,$L$20,$I128),0)</f>
        <v>-10296.858861207962</v>
      </c>
      <c r="D128" s="86">
        <f>IF(ISNUMBER($F128),VLOOKUP($J128,'Table 1'!$B$13:$C$33,2,FALSE)/12*1000*Study_MW,"")</f>
        <v>20108.333333333332</v>
      </c>
      <c r="E128" s="86">
        <f t="shared" si="34"/>
        <v>9811.4744721253701</v>
      </c>
      <c r="F128" s="85">
        <f>INDEX([14]Delta!$F$1:$EE$996,$L$21,$I128)</f>
        <v>2064.39</v>
      </c>
      <c r="G128" s="88">
        <f t="shared" si="35"/>
        <v>4.7527233091253933</v>
      </c>
      <c r="I128" s="76">
        <f>I116+13</f>
        <v>118</v>
      </c>
      <c r="J128" s="89">
        <f t="shared" si="36"/>
        <v>2027</v>
      </c>
      <c r="K128" s="90">
        <f t="shared" si="38"/>
        <v>46388</v>
      </c>
    </row>
    <row r="129" spans="2:11" outlineLevel="1">
      <c r="B129" s="94">
        <f t="shared" si="33"/>
        <v>46419</v>
      </c>
      <c r="C129" s="91">
        <f>IF(F129&lt;&gt;0,-INDEX([14]Delta!$F$1:$EE$996,$L$20,$I129),0)</f>
        <v>-12406.388918429613</v>
      </c>
      <c r="D129" s="87">
        <f>IF(ISNUMBER($F129),VLOOKUP($J129,'Table 1'!$B$13:$C$33,2,FALSE)/12*1000*Study_MW,"")</f>
        <v>20108.333333333332</v>
      </c>
      <c r="E129" s="87">
        <f t="shared" si="34"/>
        <v>7701.944414903719</v>
      </c>
      <c r="F129" s="91">
        <f>INDEX([14]Delta!$F$1:$EE$996,$L$21,$I129)</f>
        <v>1726.86</v>
      </c>
      <c r="G129" s="92">
        <f t="shared" si="35"/>
        <v>4.4600861765885593</v>
      </c>
      <c r="I129" s="93">
        <f t="shared" ref="I129:I139" si="40">I117+13</f>
        <v>119</v>
      </c>
      <c r="J129" s="89">
        <f t="shared" si="36"/>
        <v>2027</v>
      </c>
      <c r="K129" s="94">
        <f t="shared" si="38"/>
        <v>46419</v>
      </c>
    </row>
    <row r="130" spans="2:11" outlineLevel="1">
      <c r="B130" s="94">
        <f t="shared" si="33"/>
        <v>46447</v>
      </c>
      <c r="C130" s="91">
        <f>IF(F130&lt;&gt;0,-INDEX([14]Delta!$F$1:$EE$996,$L$20,$I130),0)</f>
        <v>-23346.16020873189</v>
      </c>
      <c r="D130" s="87">
        <f>IF(ISNUMBER($F130),VLOOKUP($J130,'Table 1'!$B$13:$C$33,2,FALSE)/12*1000*Study_MW,"")</f>
        <v>20108.333333333332</v>
      </c>
      <c r="E130" s="87">
        <f t="shared" si="34"/>
        <v>-3237.8268753985576</v>
      </c>
      <c r="F130" s="91">
        <f>INDEX([14]Delta!$F$1:$EE$996,$L$21,$I130)</f>
        <v>2109.59</v>
      </c>
      <c r="G130" s="92">
        <f t="shared" si="35"/>
        <v>-1.5348133406958495</v>
      </c>
      <c r="I130" s="93">
        <f t="shared" si="40"/>
        <v>120</v>
      </c>
      <c r="J130" s="89">
        <f t="shared" si="36"/>
        <v>2027</v>
      </c>
      <c r="K130" s="94">
        <f t="shared" si="38"/>
        <v>46447</v>
      </c>
    </row>
    <row r="131" spans="2:11" outlineLevel="1">
      <c r="B131" s="94">
        <f t="shared" si="33"/>
        <v>46478</v>
      </c>
      <c r="C131" s="91">
        <f>IF(F131&lt;&gt;0,-INDEX([14]Delta!$F$1:$EE$996,$L$20,$I131),0)</f>
        <v>-24059.094877362251</v>
      </c>
      <c r="D131" s="87">
        <f>IF(ISNUMBER($F131),VLOOKUP($J131,'Table 1'!$B$13:$C$33,2,FALSE)/12*1000*Study_MW,"")</f>
        <v>20108.333333333332</v>
      </c>
      <c r="E131" s="87">
        <f t="shared" si="34"/>
        <v>-3950.7615440289192</v>
      </c>
      <c r="F131" s="91">
        <f>INDEX([14]Delta!$F$1:$EE$996,$L$21,$I131)</f>
        <v>1813.23</v>
      </c>
      <c r="G131" s="92">
        <f t="shared" si="35"/>
        <v>-2.1788529552395004</v>
      </c>
      <c r="I131" s="93">
        <f t="shared" si="40"/>
        <v>121</v>
      </c>
      <c r="J131" s="89">
        <f t="shared" si="36"/>
        <v>2027</v>
      </c>
      <c r="K131" s="94">
        <f t="shared" si="38"/>
        <v>46478</v>
      </c>
    </row>
    <row r="132" spans="2:11" outlineLevel="1">
      <c r="B132" s="94">
        <f t="shared" si="33"/>
        <v>46508</v>
      </c>
      <c r="C132" s="91">
        <f>IF(F132&lt;&gt;0,-INDEX([14]Delta!$F$1:$EE$996,$L$20,$I132),0)</f>
        <v>-10626.494868353009</v>
      </c>
      <c r="D132" s="87">
        <f>IF(ISNUMBER($F132),VLOOKUP($J132,'Table 1'!$B$13:$C$33,2,FALSE)/12*1000*Study_MW,"")</f>
        <v>20108.333333333332</v>
      </c>
      <c r="E132" s="87">
        <f t="shared" si="34"/>
        <v>9481.8384649803229</v>
      </c>
      <c r="F132" s="91">
        <f>INDEX([14]Delta!$F$1:$EE$996,$L$21,$I132)</f>
        <v>1789.22</v>
      </c>
      <c r="G132" s="92">
        <f t="shared" si="35"/>
        <v>5.299425707839351</v>
      </c>
      <c r="I132" s="93">
        <f t="shared" si="40"/>
        <v>122</v>
      </c>
      <c r="J132" s="89">
        <f t="shared" si="36"/>
        <v>2027</v>
      </c>
      <c r="K132" s="94">
        <f t="shared" si="38"/>
        <v>46508</v>
      </c>
    </row>
    <row r="133" spans="2:11" outlineLevel="1">
      <c r="B133" s="94">
        <f t="shared" si="33"/>
        <v>46539</v>
      </c>
      <c r="C133" s="91">
        <f>IF(F133&lt;&gt;0,-INDEX([14]Delta!$F$1:$EE$996,$L$20,$I133),0)</f>
        <v>1469.8647936284542</v>
      </c>
      <c r="D133" s="87">
        <f>IF(ISNUMBER($F133),VLOOKUP($J133,'Table 1'!$B$13:$C$33,2,FALSE)/12*1000*Study_MW,"")</f>
        <v>20108.333333333332</v>
      </c>
      <c r="E133" s="87">
        <f t="shared" si="34"/>
        <v>21578.198126961786</v>
      </c>
      <c r="F133" s="91">
        <f>INDEX([14]Delta!$F$1:$EE$996,$L$21,$I133)</f>
        <v>2245.64</v>
      </c>
      <c r="G133" s="92">
        <f t="shared" si="35"/>
        <v>9.6089302501566536</v>
      </c>
      <c r="I133" s="93">
        <f t="shared" si="40"/>
        <v>123</v>
      </c>
      <c r="J133" s="89">
        <f t="shared" si="36"/>
        <v>2027</v>
      </c>
      <c r="K133" s="94">
        <f t="shared" si="38"/>
        <v>46539</v>
      </c>
    </row>
    <row r="134" spans="2:11" outlineLevel="1">
      <c r="B134" s="94">
        <f t="shared" si="33"/>
        <v>46569</v>
      </c>
      <c r="C134" s="91">
        <f>IF(F134&lt;&gt;0,-INDEX([14]Delta!$F$1:$EE$996,$L$20,$I134),0)</f>
        <v>26070.938164204359</v>
      </c>
      <c r="D134" s="87">
        <f>IF(ISNUMBER($F134),VLOOKUP($J134,'Table 1'!$B$13:$C$33,2,FALSE)/12*1000*Study_MW,"")</f>
        <v>20108.333333333332</v>
      </c>
      <c r="E134" s="87">
        <f t="shared" si="34"/>
        <v>46179.271497537688</v>
      </c>
      <c r="F134" s="91">
        <f>INDEX([14]Delta!$F$1:$EE$996,$L$21,$I134)</f>
        <v>2583.9</v>
      </c>
      <c r="G134" s="92">
        <f t="shared" si="35"/>
        <v>17.871926737697933</v>
      </c>
      <c r="I134" s="93">
        <f t="shared" si="40"/>
        <v>124</v>
      </c>
      <c r="J134" s="89">
        <f t="shared" si="36"/>
        <v>2027</v>
      </c>
      <c r="K134" s="94">
        <f t="shared" si="38"/>
        <v>46569</v>
      </c>
    </row>
    <row r="135" spans="2:11" outlineLevel="1">
      <c r="B135" s="94">
        <f t="shared" si="33"/>
        <v>46600</v>
      </c>
      <c r="C135" s="91">
        <f>IF(F135&lt;&gt;0,-INDEX([14]Delta!$F$1:$EE$996,$L$20,$I135),0)</f>
        <v>26981.094278991222</v>
      </c>
      <c r="D135" s="87">
        <f>IF(ISNUMBER($F135),VLOOKUP($J135,'Table 1'!$B$13:$C$33,2,FALSE)/12*1000*Study_MW,"")</f>
        <v>20108.333333333332</v>
      </c>
      <c r="E135" s="87">
        <f t="shared" si="34"/>
        <v>47089.427612324551</v>
      </c>
      <c r="F135" s="91">
        <f>INDEX([14]Delta!$F$1:$EE$996,$L$21,$I135)</f>
        <v>2688.27</v>
      </c>
      <c r="G135" s="92">
        <f t="shared" si="35"/>
        <v>17.516628765832507</v>
      </c>
      <c r="I135" s="93">
        <f t="shared" si="40"/>
        <v>125</v>
      </c>
      <c r="J135" s="89">
        <f t="shared" si="36"/>
        <v>2027</v>
      </c>
      <c r="K135" s="94">
        <f t="shared" si="38"/>
        <v>46600</v>
      </c>
    </row>
    <row r="136" spans="2:11" outlineLevel="1">
      <c r="B136" s="94">
        <f t="shared" si="33"/>
        <v>46631</v>
      </c>
      <c r="C136" s="91">
        <f>IF(F136&lt;&gt;0,-INDEX([14]Delta!$F$1:$EE$996,$L$20,$I136),0)</f>
        <v>20307.297949597239</v>
      </c>
      <c r="D136" s="87">
        <f>IF(ISNUMBER($F136),VLOOKUP($J136,'Table 1'!$B$13:$C$33,2,FALSE)/12*1000*Study_MW,"")</f>
        <v>20108.333333333332</v>
      </c>
      <c r="E136" s="87">
        <f t="shared" si="34"/>
        <v>40415.631282930568</v>
      </c>
      <c r="F136" s="91">
        <f>INDEX([14]Delta!$F$1:$EE$996,$L$21,$I136)</f>
        <v>2638.25</v>
      </c>
      <c r="G136" s="92">
        <f t="shared" si="35"/>
        <v>15.319105953920428</v>
      </c>
      <c r="I136" s="93">
        <f t="shared" si="40"/>
        <v>126</v>
      </c>
      <c r="J136" s="89">
        <f t="shared" si="36"/>
        <v>2027</v>
      </c>
      <c r="K136" s="94">
        <f t="shared" si="38"/>
        <v>46631</v>
      </c>
    </row>
    <row r="137" spans="2:11" outlineLevel="1">
      <c r="B137" s="94">
        <f t="shared" si="33"/>
        <v>46661</v>
      </c>
      <c r="C137" s="91">
        <f>IF(F137&lt;&gt;0,-INDEX([14]Delta!$F$1:$EE$996,$L$20,$I137),0)</f>
        <v>7785.3903210014105</v>
      </c>
      <c r="D137" s="87">
        <f>IF(ISNUMBER($F137),VLOOKUP($J137,'Table 1'!$B$13:$C$33,2,FALSE)/12*1000*Study_MW,"")</f>
        <v>20108.333333333332</v>
      </c>
      <c r="E137" s="87">
        <f t="shared" si="34"/>
        <v>27893.723654334743</v>
      </c>
      <c r="F137" s="91">
        <f>INDEX([14]Delta!$F$1:$EE$996,$L$21,$I137)</f>
        <v>2527.7199999999998</v>
      </c>
      <c r="G137" s="92">
        <f t="shared" si="35"/>
        <v>11.03513191901585</v>
      </c>
      <c r="I137" s="93">
        <f t="shared" si="40"/>
        <v>127</v>
      </c>
      <c r="J137" s="89">
        <f t="shared" si="36"/>
        <v>2027</v>
      </c>
      <c r="K137" s="94">
        <f t="shared" si="38"/>
        <v>46661</v>
      </c>
    </row>
    <row r="138" spans="2:11" outlineLevel="1">
      <c r="B138" s="94">
        <f t="shared" si="33"/>
        <v>46692</v>
      </c>
      <c r="C138" s="91">
        <f>IF(F138&lt;&gt;0,-INDEX([14]Delta!$F$1:$EE$996,$L$20,$I138),0)</f>
        <v>-10349.378113463521</v>
      </c>
      <c r="D138" s="87">
        <f>IF(ISNUMBER($F138),VLOOKUP($J138,'Table 1'!$B$13:$C$33,2,FALSE)/12*1000*Study_MW,"")</f>
        <v>20108.333333333332</v>
      </c>
      <c r="E138" s="87">
        <f t="shared" si="34"/>
        <v>9758.9552198698111</v>
      </c>
      <c r="F138" s="91">
        <f>INDEX([14]Delta!$F$1:$EE$996,$L$21,$I138)</f>
        <v>2521.9</v>
      </c>
      <c r="G138" s="92">
        <f t="shared" si="35"/>
        <v>3.8696836590942585</v>
      </c>
      <c r="I138" s="93">
        <f t="shared" si="40"/>
        <v>128</v>
      </c>
      <c r="J138" s="89">
        <f t="shared" si="36"/>
        <v>2027</v>
      </c>
      <c r="K138" s="94">
        <f t="shared" si="38"/>
        <v>46692</v>
      </c>
    </row>
    <row r="139" spans="2:11" outlineLevel="1">
      <c r="B139" s="98">
        <f t="shared" si="33"/>
        <v>46722</v>
      </c>
      <c r="C139" s="95">
        <f>IF(F139&lt;&gt;0,-INDEX([14]Delta!$F$1:$EE$996,$L$20,$I139),0)</f>
        <v>6464.759417116642</v>
      </c>
      <c r="D139" s="96">
        <f>IF(ISNUMBER($F139),VLOOKUP($J139,'Table 1'!$B$13:$C$33,2,FALSE)/12*1000*Study_MW,"")</f>
        <v>20108.333333333332</v>
      </c>
      <c r="E139" s="96">
        <f t="shared" si="34"/>
        <v>26573.092750449974</v>
      </c>
      <c r="F139" s="95">
        <f>INDEX([14]Delta!$F$1:$EE$996,$L$21,$I139)</f>
        <v>2481.9</v>
      </c>
      <c r="G139" s="97">
        <f t="shared" si="35"/>
        <v>10.706753999133717</v>
      </c>
      <c r="I139" s="80">
        <f t="shared" si="40"/>
        <v>129</v>
      </c>
      <c r="J139" s="89">
        <f t="shared" si="36"/>
        <v>2027</v>
      </c>
      <c r="K139" s="98">
        <f t="shared" si="38"/>
        <v>46722</v>
      </c>
    </row>
    <row r="140" spans="2:11" outlineLevel="1">
      <c r="B140" s="90">
        <f t="shared" si="33"/>
        <v>46753</v>
      </c>
      <c r="C140" s="85">
        <f>IF(F140&lt;&gt;0,-INDEX([15]Delta!$F$1:$EE$65553,$L$20,$I140),0)</f>
        <v>-78529.208625018597</v>
      </c>
      <c r="D140" s="86">
        <f>IF(ISNUMBER($F140),VLOOKUP($J140,'Table 1'!$B$13:$C$33,2,FALSE)/12*1000*Study_MW,"")</f>
        <v>23950</v>
      </c>
      <c r="E140" s="86">
        <f t="shared" si="34"/>
        <v>-54579.208625018597</v>
      </c>
      <c r="F140" s="85">
        <f>INDEX([15]Delta!$F$1:$EE$65553,$L$21,$I140)</f>
        <v>2064.39</v>
      </c>
      <c r="G140" s="88">
        <f t="shared" si="35"/>
        <v>-26.438419399928598</v>
      </c>
      <c r="I140" s="76">
        <f>I20</f>
        <v>1</v>
      </c>
      <c r="J140" s="89">
        <f t="shared" si="36"/>
        <v>2028</v>
      </c>
      <c r="K140" s="90">
        <f t="shared" si="38"/>
        <v>46753</v>
      </c>
    </row>
    <row r="141" spans="2:11" outlineLevel="1">
      <c r="B141" s="94">
        <f t="shared" si="33"/>
        <v>46784</v>
      </c>
      <c r="C141" s="91">
        <f>IF(F141&lt;&gt;0,-INDEX([15]Delta!$F$1:$EE$65553,$L$20,$I141),0)</f>
        <v>-58848.84373909235</v>
      </c>
      <c r="D141" s="87">
        <f>IF(ISNUMBER($F141),VLOOKUP($J141,'Table 1'!$B$13:$C$33,2,FALSE)/12*1000*Study_MW,"")</f>
        <v>23950</v>
      </c>
      <c r="E141" s="87">
        <f t="shared" si="34"/>
        <v>-34898.84373909235</v>
      </c>
      <c r="F141" s="91">
        <f>INDEX([15]Delta!$F$1:$EE$65553,$L$21,$I141)</f>
        <v>1806.97</v>
      </c>
      <c r="G141" s="92">
        <f t="shared" si="35"/>
        <v>-19.313460510740271</v>
      </c>
      <c r="I141" s="93">
        <f t="shared" ref="I141:I204" si="41">I21</f>
        <v>2</v>
      </c>
      <c r="J141" s="89">
        <f t="shared" si="36"/>
        <v>2028</v>
      </c>
      <c r="K141" s="94">
        <f t="shared" si="38"/>
        <v>46784</v>
      </c>
    </row>
    <row r="142" spans="2:11" outlineLevel="1">
      <c r="B142" s="94">
        <f t="shared" si="33"/>
        <v>46813</v>
      </c>
      <c r="C142" s="91">
        <f>IF(F142&lt;&gt;0,-INDEX([15]Delta!$F$1:$EE$65553,$L$20,$I142),0)</f>
        <v>-47338.275493890047</v>
      </c>
      <c r="D142" s="87">
        <f>IF(ISNUMBER($F142),VLOOKUP($J142,'Table 1'!$B$13:$C$33,2,FALSE)/12*1000*Study_MW,"")</f>
        <v>23950</v>
      </c>
      <c r="E142" s="87">
        <f t="shared" si="34"/>
        <v>-23388.275493890047</v>
      </c>
      <c r="F142" s="91">
        <f>INDEX([15]Delta!$F$1:$EE$65553,$L$21,$I142)</f>
        <v>2109.59</v>
      </c>
      <c r="G142" s="92">
        <f t="shared" si="35"/>
        <v>-11.086645032394943</v>
      </c>
      <c r="I142" s="93">
        <f t="shared" si="41"/>
        <v>3</v>
      </c>
      <c r="J142" s="89">
        <f t="shared" si="36"/>
        <v>2028</v>
      </c>
      <c r="K142" s="94">
        <f t="shared" si="38"/>
        <v>46813</v>
      </c>
    </row>
    <row r="143" spans="2:11" outlineLevel="1">
      <c r="B143" s="94">
        <f t="shared" si="33"/>
        <v>46844</v>
      </c>
      <c r="C143" s="91">
        <f>IF(F143&lt;&gt;0,-INDEX([15]Delta!$F$1:$EE$65553,$L$20,$I143),0)</f>
        <v>-37144.987672954798</v>
      </c>
      <c r="D143" s="87">
        <f>IF(ISNUMBER($F143),VLOOKUP($J143,'Table 1'!$B$13:$C$33,2,FALSE)/12*1000*Study_MW,"")</f>
        <v>23950</v>
      </c>
      <c r="E143" s="87">
        <f t="shared" si="34"/>
        <v>-13194.987672954798</v>
      </c>
      <c r="F143" s="91">
        <f>INDEX([15]Delta!$F$1:$EE$65553,$L$21,$I143)</f>
        <v>1813.23</v>
      </c>
      <c r="G143" s="92">
        <f t="shared" si="35"/>
        <v>-7.2770622992972749</v>
      </c>
      <c r="I143" s="93">
        <f t="shared" si="41"/>
        <v>4</v>
      </c>
      <c r="J143" s="89">
        <f t="shared" si="36"/>
        <v>2028</v>
      </c>
      <c r="K143" s="94">
        <f t="shared" si="38"/>
        <v>46844</v>
      </c>
    </row>
    <row r="144" spans="2:11" outlineLevel="1">
      <c r="B144" s="94">
        <f t="shared" si="33"/>
        <v>46874</v>
      </c>
      <c r="C144" s="91">
        <f>IF(F144&lt;&gt;0,-INDEX([15]Delta!$F$1:$EE$65553,$L$20,$I144),0)</f>
        <v>-17948.002238869667</v>
      </c>
      <c r="D144" s="87">
        <f>IF(ISNUMBER($F144),VLOOKUP($J144,'Table 1'!$B$13:$C$33,2,FALSE)/12*1000*Study_MW,"")</f>
        <v>23950</v>
      </c>
      <c r="E144" s="87">
        <f t="shared" si="34"/>
        <v>6001.9977611303329</v>
      </c>
      <c r="F144" s="91">
        <f>INDEX([15]Delta!$F$1:$EE$65553,$L$21,$I144)</f>
        <v>1789.22</v>
      </c>
      <c r="G144" s="92">
        <f t="shared" si="35"/>
        <v>3.3545331267984557</v>
      </c>
      <c r="I144" s="93">
        <f t="shared" si="41"/>
        <v>5</v>
      </c>
      <c r="J144" s="89">
        <f t="shared" si="36"/>
        <v>2028</v>
      </c>
      <c r="K144" s="94">
        <f t="shared" si="38"/>
        <v>46874</v>
      </c>
    </row>
    <row r="145" spans="2:11" outlineLevel="1">
      <c r="B145" s="94">
        <f t="shared" si="33"/>
        <v>46905</v>
      </c>
      <c r="C145" s="91">
        <f>IF(F145&lt;&gt;0,-INDEX([15]Delta!$F$1:$EE$65553,$L$20,$I145),0)</f>
        <v>-3490.1663282215595</v>
      </c>
      <c r="D145" s="87">
        <f>IF(ISNUMBER($F145),VLOOKUP($J145,'Table 1'!$B$13:$C$33,2,FALSE)/12*1000*Study_MW,"")</f>
        <v>23950</v>
      </c>
      <c r="E145" s="87">
        <f t="shared" si="34"/>
        <v>20459.83367177844</v>
      </c>
      <c r="F145" s="91">
        <f>INDEX([15]Delta!$F$1:$EE$65553,$L$21,$I145)</f>
        <v>2245.64</v>
      </c>
      <c r="G145" s="92">
        <f t="shared" si="35"/>
        <v>9.1109143370168155</v>
      </c>
      <c r="I145" s="93">
        <f t="shared" si="41"/>
        <v>6</v>
      </c>
      <c r="J145" s="89">
        <f t="shared" si="36"/>
        <v>2028</v>
      </c>
      <c r="K145" s="94">
        <f t="shared" si="38"/>
        <v>46905</v>
      </c>
    </row>
    <row r="146" spans="2:11" outlineLevel="1">
      <c r="B146" s="94">
        <f t="shared" si="33"/>
        <v>46935</v>
      </c>
      <c r="C146" s="91">
        <f>IF(F146&lt;&gt;0,-INDEX([15]Delta!$F$1:$EE$65553,$L$20,$I146),0)</f>
        <v>23664.886210560799</v>
      </c>
      <c r="D146" s="87">
        <f>IF(ISNUMBER($F146),VLOOKUP($J146,'Table 1'!$B$13:$C$33,2,FALSE)/12*1000*Study_MW,"")</f>
        <v>23950</v>
      </c>
      <c r="E146" s="87">
        <f t="shared" si="34"/>
        <v>47614.886210560799</v>
      </c>
      <c r="F146" s="91">
        <f>INDEX([15]Delta!$F$1:$EE$65553,$L$21,$I146)</f>
        <v>2583.9</v>
      </c>
      <c r="G146" s="92">
        <f t="shared" si="35"/>
        <v>18.427526688556366</v>
      </c>
      <c r="I146" s="93">
        <f t="shared" si="41"/>
        <v>7</v>
      </c>
      <c r="J146" s="89">
        <f t="shared" si="36"/>
        <v>2028</v>
      </c>
      <c r="K146" s="94">
        <f t="shared" si="38"/>
        <v>46935</v>
      </c>
    </row>
    <row r="147" spans="2:11" outlineLevel="1">
      <c r="B147" s="94">
        <f t="shared" si="33"/>
        <v>46966</v>
      </c>
      <c r="C147" s="91">
        <f>IF(F147&lt;&gt;0,-INDEX([15]Delta!$F$1:$EE$65553,$L$20,$I147),0)</f>
        <v>24752.505147904158</v>
      </c>
      <c r="D147" s="87">
        <f>IF(ISNUMBER($F147),VLOOKUP($J147,'Table 1'!$B$13:$C$33,2,FALSE)/12*1000*Study_MW,"")</f>
        <v>23950</v>
      </c>
      <c r="E147" s="87">
        <f t="shared" si="34"/>
        <v>48702.505147904158</v>
      </c>
      <c r="F147" s="91">
        <f>INDEX([15]Delta!$F$1:$EE$65553,$L$21,$I147)</f>
        <v>2688.27</v>
      </c>
      <c r="G147" s="92">
        <f t="shared" si="35"/>
        <v>18.116671743502014</v>
      </c>
      <c r="I147" s="93">
        <f t="shared" si="41"/>
        <v>8</v>
      </c>
      <c r="J147" s="89">
        <f t="shared" si="36"/>
        <v>2028</v>
      </c>
      <c r="K147" s="94">
        <f t="shared" si="38"/>
        <v>46966</v>
      </c>
    </row>
    <row r="148" spans="2:11" outlineLevel="1">
      <c r="B148" s="94">
        <f t="shared" si="33"/>
        <v>46997</v>
      </c>
      <c r="C148" s="91">
        <f>IF(F148&lt;&gt;0,-INDEX([15]Delta!$F$1:$EE$65553,$L$20,$I148),0)</f>
        <v>17735.772640109062</v>
      </c>
      <c r="D148" s="87">
        <f>IF(ISNUMBER($F148),VLOOKUP($J148,'Table 1'!$B$13:$C$33,2,FALSE)/12*1000*Study_MW,"")</f>
        <v>23950</v>
      </c>
      <c r="E148" s="87">
        <f t="shared" si="34"/>
        <v>41685.772640109062</v>
      </c>
      <c r="F148" s="91">
        <f>INDEX([15]Delta!$F$1:$EE$65553,$L$21,$I148)</f>
        <v>2638.25</v>
      </c>
      <c r="G148" s="92">
        <f t="shared" si="35"/>
        <v>15.80053923627748</v>
      </c>
      <c r="I148" s="93">
        <f t="shared" si="41"/>
        <v>9</v>
      </c>
      <c r="J148" s="89">
        <f t="shared" si="36"/>
        <v>2028</v>
      </c>
      <c r="K148" s="94">
        <f t="shared" si="38"/>
        <v>46997</v>
      </c>
    </row>
    <row r="149" spans="2:11" outlineLevel="1">
      <c r="B149" s="94">
        <f t="shared" ref="B149:B212" si="42">EDATE(B148,1)</f>
        <v>47027</v>
      </c>
      <c r="C149" s="91">
        <f>IF(F149&lt;&gt;0,-INDEX([15]Delta!$F$1:$EE$65553,$L$20,$I149),0)</f>
        <v>-12457.113324284554</v>
      </c>
      <c r="D149" s="87">
        <f>IF(ISNUMBER($F149),VLOOKUP($J149,'Table 1'!$B$13:$C$33,2,FALSE)/12*1000*Study_MW,"")</f>
        <v>23950</v>
      </c>
      <c r="E149" s="87">
        <f t="shared" ref="E149:E212" si="43">C149+D149</f>
        <v>11492.886675715446</v>
      </c>
      <c r="F149" s="91">
        <f>INDEX([15]Delta!$F$1:$EE$65553,$L$21,$I149)</f>
        <v>2527.7199999999998</v>
      </c>
      <c r="G149" s="92">
        <f t="shared" ref="G149:G199" si="44">IF(ISNUMBER($F149),E149/$F149,"")</f>
        <v>4.5467404125913662</v>
      </c>
      <c r="I149" s="93">
        <f t="shared" si="41"/>
        <v>10</v>
      </c>
      <c r="J149" s="89">
        <f t="shared" ref="J149:J212" si="45">YEAR(B149)</f>
        <v>2028</v>
      </c>
      <c r="K149" s="94">
        <f t="shared" si="38"/>
        <v>47027</v>
      </c>
    </row>
    <row r="150" spans="2:11" outlineLevel="1">
      <c r="B150" s="94">
        <f t="shared" si="42"/>
        <v>47058</v>
      </c>
      <c r="C150" s="91">
        <f>IF(F150&lt;&gt;0,-INDEX([15]Delta!$F$1:$EE$65553,$L$20,$I150),0)</f>
        <v>-58705.801169037819</v>
      </c>
      <c r="D150" s="87">
        <f>IF(ISNUMBER($F150),VLOOKUP($J150,'Table 1'!$B$13:$C$33,2,FALSE)/12*1000*Study_MW,"")</f>
        <v>23950</v>
      </c>
      <c r="E150" s="87">
        <f t="shared" si="43"/>
        <v>-34755.801169037819</v>
      </c>
      <c r="F150" s="91">
        <f>INDEX([15]Delta!$F$1:$EE$65553,$L$21,$I150)</f>
        <v>2521.9</v>
      </c>
      <c r="G150" s="92">
        <f t="shared" si="44"/>
        <v>-13.781593706744049</v>
      </c>
      <c r="I150" s="93">
        <f t="shared" si="41"/>
        <v>11</v>
      </c>
      <c r="J150" s="89">
        <f t="shared" si="45"/>
        <v>2028</v>
      </c>
      <c r="K150" s="94">
        <f t="shared" si="38"/>
        <v>47058</v>
      </c>
    </row>
    <row r="151" spans="2:11" outlineLevel="1">
      <c r="B151" s="98">
        <f t="shared" si="42"/>
        <v>47088</v>
      </c>
      <c r="C151" s="95">
        <f>IF(F151&lt;&gt;0,-INDEX([15]Delta!$F$1:$EE$65553,$L$20,$I151),0)</f>
        <v>-52906.037394762039</v>
      </c>
      <c r="D151" s="96">
        <f>IF(ISNUMBER($F151),VLOOKUP($J151,'Table 1'!$B$13:$C$33,2,FALSE)/12*1000*Study_MW,"")</f>
        <v>23950</v>
      </c>
      <c r="E151" s="96">
        <f t="shared" si="43"/>
        <v>-28956.037394762039</v>
      </c>
      <c r="F151" s="95">
        <f>INDEX([15]Delta!$F$1:$EE$65553,$L$21,$I151)</f>
        <v>2481.9</v>
      </c>
      <c r="G151" s="97">
        <f t="shared" si="44"/>
        <v>-11.666883192216462</v>
      </c>
      <c r="I151" s="80">
        <f t="shared" si="41"/>
        <v>12</v>
      </c>
      <c r="J151" s="89">
        <f t="shared" si="45"/>
        <v>2028</v>
      </c>
      <c r="K151" s="98">
        <f t="shared" si="38"/>
        <v>47088</v>
      </c>
    </row>
    <row r="152" spans="2:11" outlineLevel="1">
      <c r="B152" s="90">
        <f t="shared" si="42"/>
        <v>47119</v>
      </c>
      <c r="C152" s="85">
        <f>IF(F152&lt;&gt;0,-INDEX([15]Delta!$F$1:$EE$65553,$L$20,$I152),0)</f>
        <v>-92616.794799625874</v>
      </c>
      <c r="D152" s="86">
        <f>IF(ISNUMBER($F152),VLOOKUP($J152,'Table 1'!$B$13:$C$33,2,FALSE)/12*1000*Study_MW,"")</f>
        <v>23108.333333333336</v>
      </c>
      <c r="E152" s="86">
        <f t="shared" si="43"/>
        <v>-69508.461466292531</v>
      </c>
      <c r="F152" s="85">
        <f>INDEX([15]Delta!$F$1:$EE$65553,$L$21,$I152)</f>
        <v>2064.39</v>
      </c>
      <c r="G152" s="88">
        <f t="shared" si="44"/>
        <v>-33.670218062620208</v>
      </c>
      <c r="I152" s="76">
        <f>I32</f>
        <v>14</v>
      </c>
      <c r="J152" s="89">
        <f t="shared" si="45"/>
        <v>2029</v>
      </c>
      <c r="K152" s="90">
        <f t="shared" si="38"/>
        <v>47119</v>
      </c>
    </row>
    <row r="153" spans="2:11" outlineLevel="1">
      <c r="B153" s="94">
        <f t="shared" si="42"/>
        <v>47150</v>
      </c>
      <c r="C153" s="91">
        <f>IF(F153&lt;&gt;0,-INDEX([15]Delta!$F$1:$EE$65553,$L$20,$I153),0)</f>
        <v>-70546.760307013988</v>
      </c>
      <c r="D153" s="87">
        <f>IF(ISNUMBER($F153),VLOOKUP($J153,'Table 1'!$B$13:$C$33,2,FALSE)/12*1000*Study_MW,"")</f>
        <v>23108.333333333336</v>
      </c>
      <c r="E153" s="87">
        <f t="shared" si="43"/>
        <v>-47438.426973680653</v>
      </c>
      <c r="F153" s="91">
        <f>INDEX([15]Delta!$F$1:$EE$65553,$L$21,$I153)</f>
        <v>1726.86</v>
      </c>
      <c r="G153" s="92">
        <f t="shared" si="44"/>
        <v>-27.47091656166722</v>
      </c>
      <c r="I153" s="93">
        <f t="shared" si="41"/>
        <v>15</v>
      </c>
      <c r="J153" s="89">
        <f t="shared" si="45"/>
        <v>2029</v>
      </c>
      <c r="K153" s="94">
        <f t="shared" si="38"/>
        <v>47150</v>
      </c>
    </row>
    <row r="154" spans="2:11" outlineLevel="1">
      <c r="B154" s="94">
        <f t="shared" si="42"/>
        <v>47178</v>
      </c>
      <c r="C154" s="91">
        <f>IF(F154&lt;&gt;0,-INDEX([15]Delta!$F$1:$EE$65553,$L$20,$I154),0)</f>
        <v>-52180.400688230991</v>
      </c>
      <c r="D154" s="87">
        <f>IF(ISNUMBER($F154),VLOOKUP($J154,'Table 1'!$B$13:$C$33,2,FALSE)/12*1000*Study_MW,"")</f>
        <v>23108.333333333336</v>
      </c>
      <c r="E154" s="87">
        <f t="shared" si="43"/>
        <v>-29072.067354897656</v>
      </c>
      <c r="F154" s="91">
        <f>INDEX([15]Delta!$F$1:$EE$65553,$L$21,$I154)</f>
        <v>2109.59</v>
      </c>
      <c r="G154" s="92">
        <f t="shared" si="44"/>
        <v>-13.780908780804637</v>
      </c>
      <c r="I154" s="93">
        <f t="shared" si="41"/>
        <v>16</v>
      </c>
      <c r="J154" s="89">
        <f t="shared" si="45"/>
        <v>2029</v>
      </c>
      <c r="K154" s="94">
        <f t="shared" si="38"/>
        <v>47178</v>
      </c>
    </row>
    <row r="155" spans="2:11" outlineLevel="1">
      <c r="B155" s="94">
        <f t="shared" si="42"/>
        <v>47209</v>
      </c>
      <c r="C155" s="91">
        <f>IF(F155&lt;&gt;0,-INDEX([15]Delta!$F$1:$EE$65553,$L$20,$I155),0)</f>
        <v>-42965.510164991021</v>
      </c>
      <c r="D155" s="87">
        <f>IF(ISNUMBER($F155),VLOOKUP($J155,'Table 1'!$B$13:$C$33,2,FALSE)/12*1000*Study_MW,"")</f>
        <v>23108.333333333336</v>
      </c>
      <c r="E155" s="87">
        <f t="shared" si="43"/>
        <v>-19857.176831657685</v>
      </c>
      <c r="F155" s="91">
        <f>INDEX([15]Delta!$F$1:$EE$65553,$L$21,$I155)</f>
        <v>1813.23</v>
      </c>
      <c r="G155" s="92">
        <f t="shared" si="44"/>
        <v>-10.951273049562209</v>
      </c>
      <c r="I155" s="93">
        <f t="shared" si="41"/>
        <v>17</v>
      </c>
      <c r="J155" s="89">
        <f t="shared" si="45"/>
        <v>2029</v>
      </c>
      <c r="K155" s="94">
        <f t="shared" si="38"/>
        <v>47209</v>
      </c>
    </row>
    <row r="156" spans="2:11" outlineLevel="1">
      <c r="B156" s="94">
        <f t="shared" si="42"/>
        <v>47239</v>
      </c>
      <c r="C156" s="91">
        <f>IF(F156&lt;&gt;0,-INDEX([15]Delta!$F$1:$EE$65553,$L$20,$I156),0)</f>
        <v>-18689.472777605057</v>
      </c>
      <c r="D156" s="87">
        <f>IF(ISNUMBER($F156),VLOOKUP($J156,'Table 1'!$B$13:$C$33,2,FALSE)/12*1000*Study_MW,"")</f>
        <v>23108.333333333336</v>
      </c>
      <c r="E156" s="87">
        <f t="shared" si="43"/>
        <v>4418.860555728279</v>
      </c>
      <c r="F156" s="91">
        <f>INDEX([15]Delta!$F$1:$EE$65553,$L$21,$I156)</f>
        <v>1789.22</v>
      </c>
      <c r="G156" s="92">
        <f t="shared" si="44"/>
        <v>2.4697133699200093</v>
      </c>
      <c r="I156" s="93">
        <f t="shared" si="41"/>
        <v>18</v>
      </c>
      <c r="J156" s="89">
        <f t="shared" si="45"/>
        <v>2029</v>
      </c>
      <c r="K156" s="94">
        <f t="shared" si="38"/>
        <v>47239</v>
      </c>
    </row>
    <row r="157" spans="2:11" outlineLevel="1">
      <c r="B157" s="94">
        <f t="shared" si="42"/>
        <v>47270</v>
      </c>
      <c r="C157" s="91">
        <f>IF(F157&lt;&gt;0,-INDEX([15]Delta!$F$1:$EE$65553,$L$20,$I157),0)</f>
        <v>-6603.125378370285</v>
      </c>
      <c r="D157" s="87">
        <f>IF(ISNUMBER($F157),VLOOKUP($J157,'Table 1'!$B$13:$C$33,2,FALSE)/12*1000*Study_MW,"")</f>
        <v>23108.333333333336</v>
      </c>
      <c r="E157" s="87">
        <f t="shared" si="43"/>
        <v>16505.207954963051</v>
      </c>
      <c r="F157" s="91">
        <f>INDEX([15]Delta!$F$1:$EE$65553,$L$21,$I157)</f>
        <v>2245.64</v>
      </c>
      <c r="G157" s="92">
        <f t="shared" si="44"/>
        <v>7.3498904343363369</v>
      </c>
      <c r="I157" s="93">
        <f t="shared" si="41"/>
        <v>19</v>
      </c>
      <c r="J157" s="89">
        <f t="shared" si="45"/>
        <v>2029</v>
      </c>
      <c r="K157" s="94">
        <f t="shared" si="38"/>
        <v>47270</v>
      </c>
    </row>
    <row r="158" spans="2:11" outlineLevel="1">
      <c r="B158" s="94">
        <f t="shared" si="42"/>
        <v>47300</v>
      </c>
      <c r="C158" s="91">
        <f>IF(F158&lt;&gt;0,-INDEX([15]Delta!$F$1:$EE$65553,$L$20,$I158),0)</f>
        <v>21275.759606927633</v>
      </c>
      <c r="D158" s="87">
        <f>IF(ISNUMBER($F158),VLOOKUP($J158,'Table 1'!$B$13:$C$33,2,FALSE)/12*1000*Study_MW,"")</f>
        <v>23108.333333333336</v>
      </c>
      <c r="E158" s="87">
        <f t="shared" si="43"/>
        <v>44384.092940260969</v>
      </c>
      <c r="F158" s="91">
        <f>INDEX([15]Delta!$F$1:$EE$65553,$L$21,$I158)</f>
        <v>2583.9</v>
      </c>
      <c r="G158" s="92">
        <f t="shared" si="44"/>
        <v>17.177171307040119</v>
      </c>
      <c r="I158" s="93">
        <f t="shared" si="41"/>
        <v>20</v>
      </c>
      <c r="J158" s="89">
        <f t="shared" si="45"/>
        <v>2029</v>
      </c>
      <c r="K158" s="94">
        <f t="shared" si="38"/>
        <v>47300</v>
      </c>
    </row>
    <row r="159" spans="2:11" outlineLevel="1">
      <c r="B159" s="94">
        <f t="shared" si="42"/>
        <v>47331</v>
      </c>
      <c r="C159" s="91">
        <f>IF(F159&lt;&gt;0,-INDEX([15]Delta!$F$1:$EE$65553,$L$20,$I159),0)</f>
        <v>29153.595762372017</v>
      </c>
      <c r="D159" s="87">
        <f>IF(ISNUMBER($F159),VLOOKUP($J159,'Table 1'!$B$13:$C$33,2,FALSE)/12*1000*Study_MW,"")</f>
        <v>23108.333333333336</v>
      </c>
      <c r="E159" s="87">
        <f t="shared" si="43"/>
        <v>52261.929095705353</v>
      </c>
      <c r="F159" s="91">
        <f>INDEX([15]Delta!$F$1:$EE$65553,$L$21,$I159)</f>
        <v>2688.27</v>
      </c>
      <c r="G159" s="92">
        <f t="shared" si="44"/>
        <v>19.440729203430219</v>
      </c>
      <c r="I159" s="93">
        <f t="shared" si="41"/>
        <v>21</v>
      </c>
      <c r="J159" s="89">
        <f t="shared" si="45"/>
        <v>2029</v>
      </c>
      <c r="K159" s="94">
        <f t="shared" si="38"/>
        <v>47331</v>
      </c>
    </row>
    <row r="160" spans="2:11" outlineLevel="1">
      <c r="B160" s="94">
        <f t="shared" si="42"/>
        <v>47362</v>
      </c>
      <c r="C160" s="91">
        <f>IF(F160&lt;&gt;0,-INDEX([15]Delta!$F$1:$EE$65553,$L$20,$I160),0)</f>
        <v>19004.494463920593</v>
      </c>
      <c r="D160" s="87">
        <f>IF(ISNUMBER($F160),VLOOKUP($J160,'Table 1'!$B$13:$C$33,2,FALSE)/12*1000*Study_MW,"")</f>
        <v>23108.333333333336</v>
      </c>
      <c r="E160" s="87">
        <f t="shared" si="43"/>
        <v>42112.827797253929</v>
      </c>
      <c r="F160" s="91">
        <f>INDEX([15]Delta!$F$1:$EE$65553,$L$21,$I160)</f>
        <v>2638.25</v>
      </c>
      <c r="G160" s="92">
        <f t="shared" si="44"/>
        <v>15.962409853976663</v>
      </c>
      <c r="I160" s="93">
        <f t="shared" si="41"/>
        <v>22</v>
      </c>
      <c r="J160" s="89">
        <f t="shared" si="45"/>
        <v>2029</v>
      </c>
      <c r="K160" s="94">
        <f t="shared" si="38"/>
        <v>47362</v>
      </c>
    </row>
    <row r="161" spans="2:11" outlineLevel="1">
      <c r="B161" s="94">
        <f t="shared" si="42"/>
        <v>47392</v>
      </c>
      <c r="C161" s="91">
        <f>IF(F161&lt;&gt;0,-INDEX([15]Delta!$F$1:$EE$65553,$L$20,$I161),0)</f>
        <v>-14586.273738920689</v>
      </c>
      <c r="D161" s="87">
        <f>IF(ISNUMBER($F161),VLOOKUP($J161,'Table 1'!$B$13:$C$33,2,FALSE)/12*1000*Study_MW,"")</f>
        <v>23108.333333333336</v>
      </c>
      <c r="E161" s="87">
        <f t="shared" si="43"/>
        <v>8522.0595944126471</v>
      </c>
      <c r="F161" s="91">
        <f>INDEX([15]Delta!$F$1:$EE$65553,$L$21,$I161)</f>
        <v>2527.7199999999998</v>
      </c>
      <c r="G161" s="92">
        <f t="shared" si="44"/>
        <v>3.3714412966676086</v>
      </c>
      <c r="I161" s="93">
        <f t="shared" si="41"/>
        <v>23</v>
      </c>
      <c r="J161" s="89">
        <f t="shared" si="45"/>
        <v>2029</v>
      </c>
      <c r="K161" s="94">
        <f t="shared" ref="K161:K224" si="46">IF(ISNUMBER(F161),IF(F161&lt;&gt;0,B161,""),"")</f>
        <v>47392</v>
      </c>
    </row>
    <row r="162" spans="2:11" outlineLevel="1">
      <c r="B162" s="94">
        <f t="shared" si="42"/>
        <v>47423</v>
      </c>
      <c r="C162" s="91">
        <f>IF(F162&lt;&gt;0,-INDEX([15]Delta!$F$1:$EE$65553,$L$20,$I162),0)</f>
        <v>-71672.644638240337</v>
      </c>
      <c r="D162" s="87">
        <f>IF(ISNUMBER($F162),VLOOKUP($J162,'Table 1'!$B$13:$C$33,2,FALSE)/12*1000*Study_MW,"")</f>
        <v>23108.333333333336</v>
      </c>
      <c r="E162" s="87">
        <f t="shared" si="43"/>
        <v>-48564.311304907002</v>
      </c>
      <c r="F162" s="91">
        <f>INDEX([15]Delta!$F$1:$EE$65553,$L$21,$I162)</f>
        <v>2521.9</v>
      </c>
      <c r="G162" s="92">
        <f t="shared" si="44"/>
        <v>-19.257032913639321</v>
      </c>
      <c r="I162" s="93">
        <f t="shared" si="41"/>
        <v>24</v>
      </c>
      <c r="J162" s="89">
        <f t="shared" si="45"/>
        <v>2029</v>
      </c>
      <c r="K162" s="94">
        <f t="shared" si="46"/>
        <v>47423</v>
      </c>
    </row>
    <row r="163" spans="2:11" outlineLevel="1">
      <c r="B163" s="98">
        <f t="shared" si="42"/>
        <v>47453</v>
      </c>
      <c r="C163" s="95">
        <f>IF(F163&lt;&gt;0,-INDEX([15]Delta!$F$1:$EE$65553,$L$20,$I163),0)</f>
        <v>-75203.239174038172</v>
      </c>
      <c r="D163" s="96">
        <f>IF(ISNUMBER($F163),VLOOKUP($J163,'Table 1'!$B$13:$C$33,2,FALSE)/12*1000*Study_MW,"")</f>
        <v>23108.333333333336</v>
      </c>
      <c r="E163" s="96">
        <f t="shared" si="43"/>
        <v>-52094.905840704836</v>
      </c>
      <c r="F163" s="95">
        <f>INDEX([15]Delta!$F$1:$EE$65553,$L$21,$I163)</f>
        <v>2481.9</v>
      </c>
      <c r="G163" s="97">
        <f t="shared" si="44"/>
        <v>-20.989929425321261</v>
      </c>
      <c r="I163" s="80">
        <f t="shared" si="41"/>
        <v>25</v>
      </c>
      <c r="J163" s="89">
        <f t="shared" si="45"/>
        <v>2029</v>
      </c>
      <c r="K163" s="98">
        <f t="shared" si="46"/>
        <v>47453</v>
      </c>
    </row>
    <row r="164" spans="2:11" outlineLevel="1">
      <c r="B164" s="90">
        <f t="shared" si="42"/>
        <v>47484</v>
      </c>
      <c r="C164" s="85">
        <f>IF(F164&lt;&gt;0,-INDEX([15]Delta!$F$1:$EE$65553,$L$20,$I164),0)</f>
        <v>-108427.65915334225</v>
      </c>
      <c r="D164" s="86">
        <f>IF(ISNUMBER($F164),VLOOKUP($J164,'Table 1'!$B$13:$C$33,2,FALSE)/12*1000*Study_MW,"")</f>
        <v>22391.666666666664</v>
      </c>
      <c r="E164" s="86">
        <f t="shared" si="43"/>
        <v>-86035.99248667559</v>
      </c>
      <c r="F164" s="85">
        <f>INDEX([15]Delta!$F$1:$EE$65553,$L$21,$I164)</f>
        <v>2064.39</v>
      </c>
      <c r="G164" s="88">
        <f t="shared" si="44"/>
        <v>-41.676230017911145</v>
      </c>
      <c r="I164" s="76">
        <f>I44</f>
        <v>27</v>
      </c>
      <c r="J164" s="89">
        <f t="shared" si="45"/>
        <v>2030</v>
      </c>
      <c r="K164" s="90">
        <f t="shared" si="46"/>
        <v>47484</v>
      </c>
    </row>
    <row r="165" spans="2:11" outlineLevel="1">
      <c r="B165" s="94">
        <f t="shared" si="42"/>
        <v>47515</v>
      </c>
      <c r="C165" s="91">
        <f>IF(F165&lt;&gt;0,-INDEX([15]Delta!$F$1:$EE$65553,$L$20,$I165),0)</f>
        <v>-79970.641376972198</v>
      </c>
      <c r="D165" s="87">
        <f>IF(ISNUMBER($F165),VLOOKUP($J165,'Table 1'!$B$13:$C$33,2,FALSE)/12*1000*Study_MW,"")</f>
        <v>22391.666666666664</v>
      </c>
      <c r="E165" s="87">
        <f t="shared" si="43"/>
        <v>-57578.974710305534</v>
      </c>
      <c r="F165" s="91">
        <f>INDEX([15]Delta!$F$1:$EE$65553,$L$21,$I165)</f>
        <v>1726.86</v>
      </c>
      <c r="G165" s="92">
        <f t="shared" si="44"/>
        <v>-33.343163146002304</v>
      </c>
      <c r="I165" s="93">
        <f t="shared" si="41"/>
        <v>28</v>
      </c>
      <c r="J165" s="89">
        <f t="shared" si="45"/>
        <v>2030</v>
      </c>
      <c r="K165" s="94">
        <f t="shared" si="46"/>
        <v>47515</v>
      </c>
    </row>
    <row r="166" spans="2:11" outlineLevel="1">
      <c r="B166" s="94">
        <f t="shared" si="42"/>
        <v>47543</v>
      </c>
      <c r="C166" s="91">
        <f>IF(F166&lt;&gt;0,-INDEX([15]Delta!$F$1:$EE$65553,$L$20,$I166),0)</f>
        <v>-58488.537512183189</v>
      </c>
      <c r="D166" s="87">
        <f>IF(ISNUMBER($F166),VLOOKUP($J166,'Table 1'!$B$13:$C$33,2,FALSE)/12*1000*Study_MW,"")</f>
        <v>22391.666666666664</v>
      </c>
      <c r="E166" s="87">
        <f t="shared" si="43"/>
        <v>-36096.870845516525</v>
      </c>
      <c r="F166" s="91">
        <f>INDEX([15]Delta!$F$1:$EE$65553,$L$21,$I166)</f>
        <v>2109.59</v>
      </c>
      <c r="G166" s="92">
        <f t="shared" si="44"/>
        <v>-17.110846584178216</v>
      </c>
      <c r="I166" s="93">
        <f t="shared" si="41"/>
        <v>29</v>
      </c>
      <c r="J166" s="89">
        <f t="shared" si="45"/>
        <v>2030</v>
      </c>
      <c r="K166" s="94">
        <f t="shared" si="46"/>
        <v>47543</v>
      </c>
    </row>
    <row r="167" spans="2:11" outlineLevel="1">
      <c r="B167" s="94">
        <f t="shared" si="42"/>
        <v>47574</v>
      </c>
      <c r="C167" s="91">
        <f>IF(F167&lt;&gt;0,-INDEX([15]Delta!$F$1:$EE$65553,$L$20,$I167),0)</f>
        <v>-43250.032966598868</v>
      </c>
      <c r="D167" s="87">
        <f>IF(ISNUMBER($F167),VLOOKUP($J167,'Table 1'!$B$13:$C$33,2,FALSE)/12*1000*Study_MW,"")</f>
        <v>22391.666666666664</v>
      </c>
      <c r="E167" s="87">
        <f t="shared" si="43"/>
        <v>-20858.366299932204</v>
      </c>
      <c r="F167" s="91">
        <f>INDEX([15]Delta!$F$1:$EE$65553,$L$21,$I167)</f>
        <v>1813.23</v>
      </c>
      <c r="G167" s="92">
        <f t="shared" si="44"/>
        <v>-11.503431059453133</v>
      </c>
      <c r="I167" s="93">
        <f t="shared" si="41"/>
        <v>30</v>
      </c>
      <c r="J167" s="89">
        <f t="shared" si="45"/>
        <v>2030</v>
      </c>
      <c r="K167" s="94">
        <f t="shared" si="46"/>
        <v>47574</v>
      </c>
    </row>
    <row r="168" spans="2:11" outlineLevel="1">
      <c r="B168" s="94">
        <f t="shared" si="42"/>
        <v>47604</v>
      </c>
      <c r="C168" s="91">
        <f>IF(F168&lt;&gt;0,-INDEX([15]Delta!$F$1:$EE$65553,$L$20,$I168),0)</f>
        <v>-20006.907730996609</v>
      </c>
      <c r="D168" s="87">
        <f>IF(ISNUMBER($F168),VLOOKUP($J168,'Table 1'!$B$13:$C$33,2,FALSE)/12*1000*Study_MW,"")</f>
        <v>22391.666666666664</v>
      </c>
      <c r="E168" s="87">
        <f t="shared" si="43"/>
        <v>2384.7589356700555</v>
      </c>
      <c r="F168" s="91">
        <f>INDEX([15]Delta!$F$1:$EE$65553,$L$21,$I168)</f>
        <v>1789.22</v>
      </c>
      <c r="G168" s="92">
        <f t="shared" si="44"/>
        <v>1.3328483560825697</v>
      </c>
      <c r="I168" s="93">
        <f t="shared" si="41"/>
        <v>31</v>
      </c>
      <c r="J168" s="89">
        <f t="shared" si="45"/>
        <v>2030</v>
      </c>
      <c r="K168" s="94">
        <f t="shared" si="46"/>
        <v>47604</v>
      </c>
    </row>
    <row r="169" spans="2:11" outlineLevel="1">
      <c r="B169" s="94">
        <f t="shared" si="42"/>
        <v>47635</v>
      </c>
      <c r="C169" s="91">
        <f>IF(F169&lt;&gt;0,-INDEX([15]Delta!$F$1:$EE$65553,$L$20,$I169),0)</f>
        <v>-6481.980616658926</v>
      </c>
      <c r="D169" s="87">
        <f>IF(ISNUMBER($F169),VLOOKUP($J169,'Table 1'!$B$13:$C$33,2,FALSE)/12*1000*Study_MW,"")</f>
        <v>22391.666666666664</v>
      </c>
      <c r="E169" s="87">
        <f t="shared" si="43"/>
        <v>15909.686050007738</v>
      </c>
      <c r="F169" s="91">
        <f>INDEX([15]Delta!$F$1:$EE$65553,$L$21,$I169)</f>
        <v>2245.64</v>
      </c>
      <c r="G169" s="92">
        <f t="shared" si="44"/>
        <v>7.0847001522985602</v>
      </c>
      <c r="I169" s="93">
        <f t="shared" si="41"/>
        <v>32</v>
      </c>
      <c r="J169" s="89">
        <f t="shared" si="45"/>
        <v>2030</v>
      </c>
      <c r="K169" s="94">
        <f t="shared" si="46"/>
        <v>47635</v>
      </c>
    </row>
    <row r="170" spans="2:11" outlineLevel="1">
      <c r="B170" s="94">
        <f t="shared" si="42"/>
        <v>47665</v>
      </c>
      <c r="C170" s="91">
        <f>IF(F170&lt;&gt;0,-INDEX([15]Delta!$F$1:$EE$65553,$L$20,$I170),0)</f>
        <v>25413.483952701092</v>
      </c>
      <c r="D170" s="87">
        <f>IF(ISNUMBER($F170),VLOOKUP($J170,'Table 1'!$B$13:$C$33,2,FALSE)/12*1000*Study_MW,"")</f>
        <v>22391.666666666664</v>
      </c>
      <c r="E170" s="87">
        <f t="shared" si="43"/>
        <v>47805.150619367756</v>
      </c>
      <c r="F170" s="91">
        <f>INDEX([15]Delta!$F$1:$EE$65553,$L$21,$I170)</f>
        <v>2583.9</v>
      </c>
      <c r="G170" s="92">
        <f t="shared" si="44"/>
        <v>18.501161275346472</v>
      </c>
      <c r="I170" s="93">
        <f t="shared" si="41"/>
        <v>33</v>
      </c>
      <c r="J170" s="89">
        <f t="shared" si="45"/>
        <v>2030</v>
      </c>
      <c r="K170" s="94">
        <f t="shared" si="46"/>
        <v>47665</v>
      </c>
    </row>
    <row r="171" spans="2:11" outlineLevel="1">
      <c r="B171" s="94">
        <f t="shared" si="42"/>
        <v>47696</v>
      </c>
      <c r="C171" s="91">
        <f>IF(F171&lt;&gt;0,-INDEX([15]Delta!$F$1:$EE$65553,$L$20,$I171),0)</f>
        <v>34118.248254418373</v>
      </c>
      <c r="D171" s="87">
        <f>IF(ISNUMBER($F171),VLOOKUP($J171,'Table 1'!$B$13:$C$33,2,FALSE)/12*1000*Study_MW,"")</f>
        <v>22391.666666666664</v>
      </c>
      <c r="E171" s="87">
        <f t="shared" si="43"/>
        <v>56509.914921085037</v>
      </c>
      <c r="F171" s="91">
        <f>INDEX([15]Delta!$F$1:$EE$65553,$L$21,$I171)</f>
        <v>2688.27</v>
      </c>
      <c r="G171" s="92">
        <f t="shared" si="44"/>
        <v>21.020922348233263</v>
      </c>
      <c r="I171" s="93">
        <f t="shared" si="41"/>
        <v>34</v>
      </c>
      <c r="J171" s="89">
        <f t="shared" si="45"/>
        <v>2030</v>
      </c>
      <c r="K171" s="94">
        <f t="shared" si="46"/>
        <v>47696</v>
      </c>
    </row>
    <row r="172" spans="2:11" outlineLevel="1">
      <c r="B172" s="94">
        <f t="shared" si="42"/>
        <v>47727</v>
      </c>
      <c r="C172" s="91">
        <f>IF(F172&lt;&gt;0,-INDEX([15]Delta!$F$1:$EE$65553,$L$20,$I172),0)</f>
        <v>20771.57178607583</v>
      </c>
      <c r="D172" s="87">
        <f>IF(ISNUMBER($F172),VLOOKUP($J172,'Table 1'!$B$13:$C$33,2,FALSE)/12*1000*Study_MW,"")</f>
        <v>22391.666666666664</v>
      </c>
      <c r="E172" s="87">
        <f t="shared" si="43"/>
        <v>43163.238452742495</v>
      </c>
      <c r="F172" s="91">
        <f>INDEX([15]Delta!$F$1:$EE$65553,$L$21,$I172)</f>
        <v>2638.25</v>
      </c>
      <c r="G172" s="92">
        <f t="shared" si="44"/>
        <v>16.360556601058466</v>
      </c>
      <c r="I172" s="93">
        <f t="shared" si="41"/>
        <v>35</v>
      </c>
      <c r="J172" s="89">
        <f t="shared" si="45"/>
        <v>2030</v>
      </c>
      <c r="K172" s="94">
        <f t="shared" si="46"/>
        <v>47727</v>
      </c>
    </row>
    <row r="173" spans="2:11" outlineLevel="1">
      <c r="B173" s="94">
        <f t="shared" si="42"/>
        <v>47757</v>
      </c>
      <c r="C173" s="91">
        <f>IF(F173&lt;&gt;0,-INDEX([15]Delta!$F$1:$EE$65553,$L$20,$I173),0)</f>
        <v>-20698.315374016762</v>
      </c>
      <c r="D173" s="87">
        <f>IF(ISNUMBER($F173),VLOOKUP($J173,'Table 1'!$B$13:$C$33,2,FALSE)/12*1000*Study_MW,"")</f>
        <v>22391.666666666664</v>
      </c>
      <c r="E173" s="87">
        <f t="shared" si="43"/>
        <v>1693.3512926499025</v>
      </c>
      <c r="F173" s="91">
        <f>INDEX([15]Delta!$F$1:$EE$65553,$L$21,$I173)</f>
        <v>2527.7199999999998</v>
      </c>
      <c r="G173" s="92">
        <f t="shared" si="44"/>
        <v>0.66991252696101733</v>
      </c>
      <c r="I173" s="93">
        <f t="shared" si="41"/>
        <v>36</v>
      </c>
      <c r="J173" s="89">
        <f t="shared" si="45"/>
        <v>2030</v>
      </c>
      <c r="K173" s="94">
        <f t="shared" si="46"/>
        <v>47757</v>
      </c>
    </row>
    <row r="174" spans="2:11" outlineLevel="1">
      <c r="B174" s="94">
        <f t="shared" si="42"/>
        <v>47788</v>
      </c>
      <c r="C174" s="91">
        <f>IF(F174&lt;&gt;0,-INDEX([15]Delta!$F$1:$EE$65553,$L$20,$I174),0)</f>
        <v>-83206.245207667351</v>
      </c>
      <c r="D174" s="87">
        <f>IF(ISNUMBER($F174),VLOOKUP($J174,'Table 1'!$B$13:$C$33,2,FALSE)/12*1000*Study_MW,"")</f>
        <v>22391.666666666664</v>
      </c>
      <c r="E174" s="87">
        <f t="shared" si="43"/>
        <v>-60814.578541000687</v>
      </c>
      <c r="F174" s="91">
        <f>INDEX([15]Delta!$F$1:$EE$65553,$L$21,$I174)</f>
        <v>2521.9</v>
      </c>
      <c r="G174" s="92">
        <f t="shared" si="44"/>
        <v>-24.114587628772227</v>
      </c>
      <c r="I174" s="93">
        <f t="shared" si="41"/>
        <v>37</v>
      </c>
      <c r="J174" s="89">
        <f t="shared" si="45"/>
        <v>2030</v>
      </c>
      <c r="K174" s="94">
        <f t="shared" si="46"/>
        <v>47788</v>
      </c>
    </row>
    <row r="175" spans="2:11" outlineLevel="1">
      <c r="B175" s="98">
        <f t="shared" si="42"/>
        <v>47818</v>
      </c>
      <c r="C175" s="95">
        <f>IF(F175&lt;&gt;0,-INDEX([15]Delta!$F$1:$EE$65553,$L$20,$I175),0)</f>
        <v>-87579.101932644844</v>
      </c>
      <c r="D175" s="96">
        <f>IF(ISNUMBER($F175),VLOOKUP($J175,'Table 1'!$B$13:$C$33,2,FALSE)/12*1000*Study_MW,"")</f>
        <v>22391.666666666664</v>
      </c>
      <c r="E175" s="96">
        <f t="shared" si="43"/>
        <v>-65187.43526597818</v>
      </c>
      <c r="F175" s="95">
        <f>INDEX([15]Delta!$F$1:$EE$65553,$L$21,$I175)</f>
        <v>2481.9</v>
      </c>
      <c r="G175" s="97">
        <f t="shared" si="44"/>
        <v>-26.265133674192423</v>
      </c>
      <c r="I175" s="80">
        <f t="shared" si="41"/>
        <v>38</v>
      </c>
      <c r="J175" s="89">
        <f t="shared" si="45"/>
        <v>2030</v>
      </c>
      <c r="K175" s="98">
        <f t="shared" si="46"/>
        <v>47818</v>
      </c>
    </row>
    <row r="176" spans="2:11" outlineLevel="1">
      <c r="B176" s="90">
        <f t="shared" si="42"/>
        <v>47849</v>
      </c>
      <c r="C176" s="85">
        <f>IF(F176&lt;&gt;0,-INDEX([15]Delta!$F$1:$EE$65553,$L$20,$I176),0)</f>
        <v>-121176.28349718451</v>
      </c>
      <c r="D176" s="86">
        <f>IF(ISNUMBER($F176),VLOOKUP($J176,'Table 1'!$B$13:$C$33,2,FALSE)/12*1000*Study_MW,"")</f>
        <v>181541.66666666663</v>
      </c>
      <c r="E176" s="86">
        <f t="shared" si="43"/>
        <v>60365.383169482113</v>
      </c>
      <c r="F176" s="85">
        <f>INDEX([15]Delta!$F$1:$EE$65553,$L$21,$I176)</f>
        <v>2064.39</v>
      </c>
      <c r="G176" s="88">
        <f t="shared" si="44"/>
        <v>29.241268931491682</v>
      </c>
      <c r="I176" s="76">
        <f>I56</f>
        <v>40</v>
      </c>
      <c r="J176" s="89">
        <f t="shared" si="45"/>
        <v>2031</v>
      </c>
      <c r="K176" s="90">
        <f t="shared" si="46"/>
        <v>47849</v>
      </c>
    </row>
    <row r="177" spans="2:11" outlineLevel="1">
      <c r="B177" s="94">
        <f t="shared" si="42"/>
        <v>47880</v>
      </c>
      <c r="C177" s="91">
        <f>IF(F177&lt;&gt;0,-INDEX([15]Delta!$F$1:$EE$65553,$L$20,$I177),0)</f>
        <v>-89392.046036034822</v>
      </c>
      <c r="D177" s="87">
        <f>IF(ISNUMBER($F177),VLOOKUP($J177,'Table 1'!$B$13:$C$33,2,FALSE)/12*1000*Study_MW,"")</f>
        <v>181541.66666666663</v>
      </c>
      <c r="E177" s="87">
        <f t="shared" si="43"/>
        <v>92149.620630631805</v>
      </c>
      <c r="F177" s="91">
        <f>INDEX([15]Delta!$F$1:$EE$65553,$L$21,$I177)</f>
        <v>1726.86</v>
      </c>
      <c r="G177" s="92">
        <f t="shared" si="44"/>
        <v>53.362531201505512</v>
      </c>
      <c r="I177" s="93">
        <f t="shared" si="41"/>
        <v>41</v>
      </c>
      <c r="J177" s="89">
        <f t="shared" si="45"/>
        <v>2031</v>
      </c>
      <c r="K177" s="94">
        <f t="shared" si="46"/>
        <v>47880</v>
      </c>
    </row>
    <row r="178" spans="2:11" outlineLevel="1">
      <c r="B178" s="94">
        <f t="shared" si="42"/>
        <v>47908</v>
      </c>
      <c r="C178" s="91">
        <f>IF(F178&lt;&gt;0,-INDEX([15]Delta!$F$1:$EE$65553,$L$20,$I178),0)</f>
        <v>-64098.34367364645</v>
      </c>
      <c r="D178" s="87">
        <f>IF(ISNUMBER($F178),VLOOKUP($J178,'Table 1'!$B$13:$C$33,2,FALSE)/12*1000*Study_MW,"")</f>
        <v>181541.66666666663</v>
      </c>
      <c r="E178" s="87">
        <f t="shared" si="43"/>
        <v>117443.32299302018</v>
      </c>
      <c r="F178" s="91">
        <f>INDEX([15]Delta!$F$1:$EE$65553,$L$21,$I178)</f>
        <v>2109.59</v>
      </c>
      <c r="G178" s="92">
        <f t="shared" si="44"/>
        <v>55.671160269540607</v>
      </c>
      <c r="I178" s="93">
        <f t="shared" si="41"/>
        <v>42</v>
      </c>
      <c r="J178" s="89">
        <f t="shared" si="45"/>
        <v>2031</v>
      </c>
      <c r="K178" s="94">
        <f t="shared" si="46"/>
        <v>47908</v>
      </c>
    </row>
    <row r="179" spans="2:11" outlineLevel="1">
      <c r="B179" s="94">
        <f t="shared" si="42"/>
        <v>47939</v>
      </c>
      <c r="C179" s="91">
        <f>IF(F179&lt;&gt;0,-INDEX([15]Delta!$F$1:$EE$65553,$L$20,$I179),0)</f>
        <v>-45666.881919309497</v>
      </c>
      <c r="D179" s="87">
        <f>IF(ISNUMBER($F179),VLOOKUP($J179,'Table 1'!$B$13:$C$33,2,FALSE)/12*1000*Study_MW,"")</f>
        <v>181541.66666666663</v>
      </c>
      <c r="E179" s="87">
        <f t="shared" si="43"/>
        <v>135874.78474735713</v>
      </c>
      <c r="F179" s="91">
        <f>INDEX([15]Delta!$F$1:$EE$65553,$L$21,$I179)</f>
        <v>1813.23</v>
      </c>
      <c r="G179" s="92">
        <f t="shared" si="44"/>
        <v>74.935217676388064</v>
      </c>
      <c r="I179" s="93">
        <f t="shared" si="41"/>
        <v>43</v>
      </c>
      <c r="J179" s="89">
        <f t="shared" si="45"/>
        <v>2031</v>
      </c>
      <c r="K179" s="94">
        <f t="shared" si="46"/>
        <v>47939</v>
      </c>
    </row>
    <row r="180" spans="2:11" outlineLevel="1">
      <c r="B180" s="94">
        <f t="shared" si="42"/>
        <v>47969</v>
      </c>
      <c r="C180" s="91">
        <f>IF(F180&lt;&gt;0,-INDEX([15]Delta!$F$1:$EE$65553,$L$20,$I180),0)</f>
        <v>-21399.874214589596</v>
      </c>
      <c r="D180" s="87">
        <f>IF(ISNUMBER($F180),VLOOKUP($J180,'Table 1'!$B$13:$C$33,2,FALSE)/12*1000*Study_MW,"")</f>
        <v>181541.66666666663</v>
      </c>
      <c r="E180" s="87">
        <f t="shared" si="43"/>
        <v>160141.79245207703</v>
      </c>
      <c r="F180" s="91">
        <f>INDEX([15]Delta!$F$1:$EE$65553,$L$21,$I180)</f>
        <v>1789.22</v>
      </c>
      <c r="G180" s="92">
        <f t="shared" si="44"/>
        <v>89.503690128702473</v>
      </c>
      <c r="I180" s="93">
        <f t="shared" si="41"/>
        <v>44</v>
      </c>
      <c r="J180" s="89">
        <f t="shared" si="45"/>
        <v>2031</v>
      </c>
      <c r="K180" s="94">
        <f t="shared" si="46"/>
        <v>47969</v>
      </c>
    </row>
    <row r="181" spans="2:11" outlineLevel="1">
      <c r="B181" s="94">
        <f t="shared" si="42"/>
        <v>48000</v>
      </c>
      <c r="C181" s="91">
        <f>IF(F181&lt;&gt;0,-INDEX([15]Delta!$F$1:$EE$65553,$L$20,$I181),0)</f>
        <v>-2902.5551800727844</v>
      </c>
      <c r="D181" s="87">
        <f>IF(ISNUMBER($F181),VLOOKUP($J181,'Table 1'!$B$13:$C$33,2,FALSE)/12*1000*Study_MW,"")</f>
        <v>181541.66666666663</v>
      </c>
      <c r="E181" s="87">
        <f t="shared" si="43"/>
        <v>178639.11148659384</v>
      </c>
      <c r="F181" s="91">
        <f>INDEX([15]Delta!$F$1:$EE$65553,$L$21,$I181)</f>
        <v>2245.64</v>
      </c>
      <c r="G181" s="92">
        <f t="shared" si="44"/>
        <v>79.549309544982208</v>
      </c>
      <c r="I181" s="93">
        <f t="shared" si="41"/>
        <v>45</v>
      </c>
      <c r="J181" s="89">
        <f t="shared" si="45"/>
        <v>2031</v>
      </c>
      <c r="K181" s="94">
        <f t="shared" si="46"/>
        <v>48000</v>
      </c>
    </row>
    <row r="182" spans="2:11" outlineLevel="1">
      <c r="B182" s="94">
        <f t="shared" si="42"/>
        <v>48030</v>
      </c>
      <c r="C182" s="91">
        <f>IF(F182&lt;&gt;0,-INDEX([15]Delta!$F$1:$EE$65553,$L$20,$I182),0)</f>
        <v>28933.74715334177</v>
      </c>
      <c r="D182" s="87">
        <f>IF(ISNUMBER($F182),VLOOKUP($J182,'Table 1'!$B$13:$C$33,2,FALSE)/12*1000*Study_MW,"")</f>
        <v>181541.66666666663</v>
      </c>
      <c r="E182" s="87">
        <f t="shared" si="43"/>
        <v>210475.4138200084</v>
      </c>
      <c r="F182" s="91">
        <f>INDEX([15]Delta!$F$1:$EE$65553,$L$21,$I182)</f>
        <v>2583.9</v>
      </c>
      <c r="G182" s="92">
        <f t="shared" si="44"/>
        <v>81.456485862459218</v>
      </c>
      <c r="I182" s="93">
        <f t="shared" si="41"/>
        <v>46</v>
      </c>
      <c r="J182" s="89">
        <f t="shared" si="45"/>
        <v>2031</v>
      </c>
      <c r="K182" s="94">
        <f t="shared" si="46"/>
        <v>48030</v>
      </c>
    </row>
    <row r="183" spans="2:11" outlineLevel="1">
      <c r="B183" s="94">
        <f t="shared" si="42"/>
        <v>48061</v>
      </c>
      <c r="C183" s="91">
        <f>IF(F183&lt;&gt;0,-INDEX([15]Delta!$F$1:$EE$65553,$L$20,$I183),0)</f>
        <v>33349.671606719494</v>
      </c>
      <c r="D183" s="87">
        <f>IF(ISNUMBER($F183),VLOOKUP($J183,'Table 1'!$B$13:$C$33,2,FALSE)/12*1000*Study_MW,"")</f>
        <v>181541.66666666663</v>
      </c>
      <c r="E183" s="87">
        <f t="shared" si="43"/>
        <v>214891.33827338612</v>
      </c>
      <c r="F183" s="91">
        <f>INDEX([15]Delta!$F$1:$EE$65553,$L$21,$I183)</f>
        <v>2688.27</v>
      </c>
      <c r="G183" s="92">
        <f t="shared" si="44"/>
        <v>79.936664945629019</v>
      </c>
      <c r="I183" s="93">
        <f t="shared" si="41"/>
        <v>47</v>
      </c>
      <c r="J183" s="89">
        <f t="shared" si="45"/>
        <v>2031</v>
      </c>
      <c r="K183" s="94">
        <f t="shared" si="46"/>
        <v>48061</v>
      </c>
    </row>
    <row r="184" spans="2:11" outlineLevel="1">
      <c r="B184" s="94">
        <f t="shared" si="42"/>
        <v>48092</v>
      </c>
      <c r="C184" s="91">
        <f>IF(F184&lt;&gt;0,-INDEX([15]Delta!$F$1:$EE$65553,$L$20,$I184),0)</f>
        <v>23479.466189205647</v>
      </c>
      <c r="D184" s="87">
        <f>IF(ISNUMBER($F184),VLOOKUP($J184,'Table 1'!$B$13:$C$33,2,FALSE)/12*1000*Study_MW,"")</f>
        <v>181541.66666666663</v>
      </c>
      <c r="E184" s="87">
        <f t="shared" si="43"/>
        <v>205021.13285587227</v>
      </c>
      <c r="F184" s="91">
        <f>INDEX([15]Delta!$F$1:$EE$65553,$L$21,$I184)</f>
        <v>2638.25</v>
      </c>
      <c r="G184" s="92">
        <f t="shared" si="44"/>
        <v>77.711033016534543</v>
      </c>
      <c r="I184" s="93">
        <f t="shared" si="41"/>
        <v>48</v>
      </c>
      <c r="J184" s="89">
        <f t="shared" si="45"/>
        <v>2031</v>
      </c>
      <c r="K184" s="94">
        <f t="shared" si="46"/>
        <v>48092</v>
      </c>
    </row>
    <row r="185" spans="2:11" outlineLevel="1">
      <c r="B185" s="94">
        <f t="shared" si="42"/>
        <v>48122</v>
      </c>
      <c r="C185" s="91">
        <f>IF(F185&lt;&gt;0,-INDEX([15]Delta!$F$1:$EE$65553,$L$20,$I185),0)</f>
        <v>-21579.013090461493</v>
      </c>
      <c r="D185" s="87">
        <f>IF(ISNUMBER($F185),VLOOKUP($J185,'Table 1'!$B$13:$C$33,2,FALSE)/12*1000*Study_MW,"")</f>
        <v>181541.66666666663</v>
      </c>
      <c r="E185" s="87">
        <f t="shared" si="43"/>
        <v>159962.65357620514</v>
      </c>
      <c r="F185" s="91">
        <f>INDEX([15]Delta!$F$1:$EE$65553,$L$21,$I185)</f>
        <v>2527.7199999999998</v>
      </c>
      <c r="G185" s="92">
        <f t="shared" si="44"/>
        <v>63.283375364441135</v>
      </c>
      <c r="I185" s="93">
        <f t="shared" si="41"/>
        <v>49</v>
      </c>
      <c r="J185" s="89">
        <f t="shared" si="45"/>
        <v>2031</v>
      </c>
      <c r="K185" s="94">
        <f t="shared" si="46"/>
        <v>48122</v>
      </c>
    </row>
    <row r="186" spans="2:11" outlineLevel="1">
      <c r="B186" s="94">
        <f t="shared" si="42"/>
        <v>48153</v>
      </c>
      <c r="C186" s="91">
        <f>IF(F186&lt;&gt;0,-INDEX([15]Delta!$F$1:$EE$65553,$L$20,$I186),0)</f>
        <v>-80781.321530967951</v>
      </c>
      <c r="D186" s="87">
        <f>IF(ISNUMBER($F186),VLOOKUP($J186,'Table 1'!$B$13:$C$33,2,FALSE)/12*1000*Study_MW,"")</f>
        <v>181541.66666666663</v>
      </c>
      <c r="E186" s="87">
        <f t="shared" si="43"/>
        <v>100760.34513569868</v>
      </c>
      <c r="F186" s="91">
        <f>INDEX([15]Delta!$F$1:$EE$65553,$L$21,$I186)</f>
        <v>2521.9</v>
      </c>
      <c r="G186" s="92">
        <f t="shared" si="44"/>
        <v>39.954139789721509</v>
      </c>
      <c r="I186" s="93">
        <f t="shared" si="41"/>
        <v>50</v>
      </c>
      <c r="J186" s="89">
        <f t="shared" si="45"/>
        <v>2031</v>
      </c>
      <c r="K186" s="94">
        <f t="shared" si="46"/>
        <v>48153</v>
      </c>
    </row>
    <row r="187" spans="2:11" outlineLevel="1">
      <c r="B187" s="98">
        <f t="shared" si="42"/>
        <v>48183</v>
      </c>
      <c r="C187" s="95">
        <f>IF(F187&lt;&gt;0,-INDEX([15]Delta!$F$1:$EE$65553,$L$20,$I187),0)</f>
        <v>-95460.77935808897</v>
      </c>
      <c r="D187" s="96">
        <f>IF(ISNUMBER($F187),VLOOKUP($J187,'Table 1'!$B$13:$C$33,2,FALSE)/12*1000*Study_MW,"")</f>
        <v>181541.66666666663</v>
      </c>
      <c r="E187" s="96">
        <f t="shared" si="43"/>
        <v>86080.887308577658</v>
      </c>
      <c r="F187" s="95">
        <f>INDEX([15]Delta!$F$1:$EE$65553,$L$21,$I187)</f>
        <v>2481.9</v>
      </c>
      <c r="G187" s="97">
        <f t="shared" si="44"/>
        <v>34.683463196977179</v>
      </c>
      <c r="I187" s="80">
        <f t="shared" si="41"/>
        <v>51</v>
      </c>
      <c r="J187" s="89">
        <f t="shared" si="45"/>
        <v>2031</v>
      </c>
      <c r="K187" s="98">
        <f t="shared" si="46"/>
        <v>48183</v>
      </c>
    </row>
    <row r="188" spans="2:11" outlineLevel="1" collapsed="1">
      <c r="B188" s="90">
        <f t="shared" si="42"/>
        <v>48214</v>
      </c>
      <c r="C188" s="85">
        <f>IF(F188&lt;&gt;0,-INDEX([15]Delta!$F$1:$EE$65553,$L$20,$I188),0)</f>
        <v>-124099.43917554617</v>
      </c>
      <c r="D188" s="86">
        <f>IF(ISNUMBER($F188),VLOOKUP($J188,'Table 1'!$B$13:$C$33,2,FALSE)/12*1000*Study_MW,"")</f>
        <v>185916.66666666663</v>
      </c>
      <c r="E188" s="86">
        <f t="shared" si="43"/>
        <v>61817.227491120459</v>
      </c>
      <c r="F188" s="85">
        <f>INDEX([15]Delta!$F$1:$EE$65553,$L$21,$I188)</f>
        <v>2064.39</v>
      </c>
      <c r="G188" s="88">
        <f t="shared" si="44"/>
        <v>29.94454899080138</v>
      </c>
      <c r="I188" s="76">
        <f>I68</f>
        <v>53</v>
      </c>
      <c r="J188" s="89">
        <f t="shared" si="45"/>
        <v>2032</v>
      </c>
      <c r="K188" s="90">
        <f t="shared" si="46"/>
        <v>48214</v>
      </c>
    </row>
    <row r="189" spans="2:11" outlineLevel="1">
      <c r="B189" s="94">
        <f t="shared" si="42"/>
        <v>48245</v>
      </c>
      <c r="C189" s="91">
        <f>IF(F189&lt;&gt;0,-INDEX([15]Delta!$F$1:$EE$65553,$L$20,$I189),0)</f>
        <v>-93957.287217378616</v>
      </c>
      <c r="D189" s="87">
        <f>IF(ISNUMBER($F189),VLOOKUP($J189,'Table 1'!$B$13:$C$33,2,FALSE)/12*1000*Study_MW,"")</f>
        <v>185916.66666666663</v>
      </c>
      <c r="E189" s="87">
        <f t="shared" si="43"/>
        <v>91959.379449288012</v>
      </c>
      <c r="F189" s="91">
        <f>INDEX([15]Delta!$F$1:$EE$65553,$L$21,$I189)</f>
        <v>1806.97</v>
      </c>
      <c r="G189" s="92">
        <f t="shared" si="44"/>
        <v>50.891481014786081</v>
      </c>
      <c r="I189" s="93">
        <f t="shared" si="41"/>
        <v>54</v>
      </c>
      <c r="J189" s="89">
        <f t="shared" si="45"/>
        <v>2032</v>
      </c>
      <c r="K189" s="94">
        <f t="shared" si="46"/>
        <v>48245</v>
      </c>
    </row>
    <row r="190" spans="2:11" outlineLevel="1">
      <c r="B190" s="94">
        <f t="shared" si="42"/>
        <v>48274</v>
      </c>
      <c r="C190" s="91">
        <f>IF(F190&lt;&gt;0,-INDEX([15]Delta!$F$1:$EE$65553,$L$20,$I190),0)</f>
        <v>-66691.241725951433</v>
      </c>
      <c r="D190" s="87">
        <f>IF(ISNUMBER($F190),VLOOKUP($J190,'Table 1'!$B$13:$C$33,2,FALSE)/12*1000*Study_MW,"")</f>
        <v>185916.66666666663</v>
      </c>
      <c r="E190" s="87">
        <f t="shared" si="43"/>
        <v>119225.42494071519</v>
      </c>
      <c r="F190" s="91">
        <f>INDEX([15]Delta!$F$1:$EE$65553,$L$21,$I190)</f>
        <v>2109.59</v>
      </c>
      <c r="G190" s="92">
        <f t="shared" si="44"/>
        <v>56.515922497127491</v>
      </c>
      <c r="I190" s="93">
        <f t="shared" si="41"/>
        <v>55</v>
      </c>
      <c r="J190" s="89">
        <f t="shared" si="45"/>
        <v>2032</v>
      </c>
      <c r="K190" s="94">
        <f t="shared" si="46"/>
        <v>48274</v>
      </c>
    </row>
    <row r="191" spans="2:11" outlineLevel="1">
      <c r="B191" s="94">
        <f t="shared" si="42"/>
        <v>48305</v>
      </c>
      <c r="C191" s="91">
        <f>IF(F191&lt;&gt;0,-INDEX([15]Delta!$F$1:$EE$65553,$L$20,$I191),0)</f>
        <v>-46781.260212287307</v>
      </c>
      <c r="D191" s="87">
        <f>IF(ISNUMBER($F191),VLOOKUP($J191,'Table 1'!$B$13:$C$33,2,FALSE)/12*1000*Study_MW,"")</f>
        <v>185916.66666666663</v>
      </c>
      <c r="E191" s="87">
        <f t="shared" si="43"/>
        <v>139135.40645437932</v>
      </c>
      <c r="F191" s="91">
        <f>INDEX([15]Delta!$F$1:$EE$65553,$L$21,$I191)</f>
        <v>1813.23</v>
      </c>
      <c r="G191" s="92">
        <f t="shared" si="44"/>
        <v>76.733457120375974</v>
      </c>
      <c r="I191" s="93">
        <f t="shared" si="41"/>
        <v>56</v>
      </c>
      <c r="J191" s="89">
        <f t="shared" si="45"/>
        <v>2032</v>
      </c>
      <c r="K191" s="94">
        <f t="shared" si="46"/>
        <v>48305</v>
      </c>
    </row>
    <row r="192" spans="2:11" outlineLevel="1">
      <c r="B192" s="94">
        <f t="shared" si="42"/>
        <v>48335</v>
      </c>
      <c r="C192" s="91">
        <f>IF(F192&lt;&gt;0,-INDEX([15]Delta!$F$1:$EE$65553,$L$20,$I192),0)</f>
        <v>-22779.136410146952</v>
      </c>
      <c r="D192" s="87">
        <f>IF(ISNUMBER($F192),VLOOKUP($J192,'Table 1'!$B$13:$C$33,2,FALSE)/12*1000*Study_MW,"")</f>
        <v>185916.66666666663</v>
      </c>
      <c r="E192" s="87">
        <f t="shared" si="43"/>
        <v>163137.53025651968</v>
      </c>
      <c r="F192" s="91">
        <f>INDEX([15]Delta!$F$1:$EE$65553,$L$21,$I192)</f>
        <v>1789.22</v>
      </c>
      <c r="G192" s="92">
        <f t="shared" si="44"/>
        <v>91.178016262125212</v>
      </c>
      <c r="I192" s="93">
        <f t="shared" si="41"/>
        <v>57</v>
      </c>
      <c r="J192" s="89">
        <f t="shared" si="45"/>
        <v>2032</v>
      </c>
      <c r="K192" s="94">
        <f t="shared" si="46"/>
        <v>48335</v>
      </c>
    </row>
    <row r="193" spans="2:11" outlineLevel="1">
      <c r="B193" s="94">
        <f t="shared" si="42"/>
        <v>48366</v>
      </c>
      <c r="C193" s="91">
        <f>IF(F193&lt;&gt;0,-INDEX([15]Delta!$F$1:$EE$65553,$L$20,$I193),0)</f>
        <v>-5831.8325345814228</v>
      </c>
      <c r="D193" s="87">
        <f>IF(ISNUMBER($F193),VLOOKUP($J193,'Table 1'!$B$13:$C$33,2,FALSE)/12*1000*Study_MW,"")</f>
        <v>185916.66666666663</v>
      </c>
      <c r="E193" s="87">
        <f t="shared" si="43"/>
        <v>180084.83413208521</v>
      </c>
      <c r="F193" s="91">
        <f>INDEX([15]Delta!$F$1:$EE$65553,$L$21,$I193)</f>
        <v>2245.64</v>
      </c>
      <c r="G193" s="92">
        <f t="shared" si="44"/>
        <v>80.193100466720054</v>
      </c>
      <c r="I193" s="93">
        <f t="shared" si="41"/>
        <v>58</v>
      </c>
      <c r="J193" s="89">
        <f t="shared" si="45"/>
        <v>2032</v>
      </c>
      <c r="K193" s="94">
        <f t="shared" si="46"/>
        <v>48366</v>
      </c>
    </row>
    <row r="194" spans="2:11" outlineLevel="1">
      <c r="B194" s="94">
        <f t="shared" si="42"/>
        <v>48396</v>
      </c>
      <c r="C194" s="91">
        <f>IF(F194&lt;&gt;0,-INDEX([15]Delta!$F$1:$EE$65553,$L$20,$I194),0)</f>
        <v>30267.36145940423</v>
      </c>
      <c r="D194" s="87">
        <f>IF(ISNUMBER($F194),VLOOKUP($J194,'Table 1'!$B$13:$C$33,2,FALSE)/12*1000*Study_MW,"")</f>
        <v>185916.66666666663</v>
      </c>
      <c r="E194" s="87">
        <f t="shared" si="43"/>
        <v>216184.02812607086</v>
      </c>
      <c r="F194" s="91">
        <f>INDEX([15]Delta!$F$1:$EE$65553,$L$21,$I194)</f>
        <v>2583.9</v>
      </c>
      <c r="G194" s="92">
        <f t="shared" si="44"/>
        <v>83.665787424463346</v>
      </c>
      <c r="I194" s="93">
        <f t="shared" si="41"/>
        <v>59</v>
      </c>
      <c r="J194" s="89">
        <f t="shared" si="45"/>
        <v>2032</v>
      </c>
      <c r="K194" s="94">
        <f t="shared" si="46"/>
        <v>48396</v>
      </c>
    </row>
    <row r="195" spans="2:11" outlineLevel="1">
      <c r="B195" s="94">
        <f t="shared" si="42"/>
        <v>48427</v>
      </c>
      <c r="C195" s="91">
        <f>IF(F195&lt;&gt;0,-INDEX([15]Delta!$F$1:$EE$65553,$L$20,$I195),0)</f>
        <v>35831.88623586297</v>
      </c>
      <c r="D195" s="87">
        <f>IF(ISNUMBER($F195),VLOOKUP($J195,'Table 1'!$B$13:$C$33,2,FALSE)/12*1000*Study_MW,"")</f>
        <v>185916.66666666663</v>
      </c>
      <c r="E195" s="87">
        <f t="shared" si="43"/>
        <v>221748.5529025296</v>
      </c>
      <c r="F195" s="91">
        <f>INDEX([15]Delta!$F$1:$EE$65553,$L$21,$I195)</f>
        <v>2688.27</v>
      </c>
      <c r="G195" s="92">
        <f t="shared" si="44"/>
        <v>82.487455836850316</v>
      </c>
      <c r="I195" s="93">
        <f t="shared" si="41"/>
        <v>60</v>
      </c>
      <c r="J195" s="89">
        <f t="shared" si="45"/>
        <v>2032</v>
      </c>
      <c r="K195" s="94">
        <f t="shared" si="46"/>
        <v>48427</v>
      </c>
    </row>
    <row r="196" spans="2:11" outlineLevel="1">
      <c r="B196" s="94">
        <f t="shared" si="42"/>
        <v>48458</v>
      </c>
      <c r="C196" s="91">
        <f>IF(F196&lt;&gt;0,-INDEX([15]Delta!$F$1:$EE$65553,$L$20,$I196),0)</f>
        <v>22620.001306712627</v>
      </c>
      <c r="D196" s="87">
        <f>IF(ISNUMBER($F196),VLOOKUP($J196,'Table 1'!$B$13:$C$33,2,FALSE)/12*1000*Study_MW,"")</f>
        <v>185916.66666666663</v>
      </c>
      <c r="E196" s="87">
        <f t="shared" si="43"/>
        <v>208536.66797337926</v>
      </c>
      <c r="F196" s="91">
        <f>INDEX([15]Delta!$F$1:$EE$65553,$L$21,$I196)</f>
        <v>2638.25</v>
      </c>
      <c r="G196" s="92">
        <f t="shared" si="44"/>
        <v>79.043558409316503</v>
      </c>
      <c r="I196" s="93">
        <f t="shared" si="41"/>
        <v>61</v>
      </c>
      <c r="J196" s="89">
        <f t="shared" si="45"/>
        <v>2032</v>
      </c>
      <c r="K196" s="94">
        <f t="shared" si="46"/>
        <v>48458</v>
      </c>
    </row>
    <row r="197" spans="2:11" outlineLevel="1">
      <c r="B197" s="94">
        <f t="shared" si="42"/>
        <v>48488</v>
      </c>
      <c r="C197" s="91">
        <f>IF(F197&lt;&gt;0,-INDEX([15]Delta!$F$1:$EE$65553,$L$20,$I197),0)</f>
        <v>-19483.653011739254</v>
      </c>
      <c r="D197" s="87">
        <f>IF(ISNUMBER($F197),VLOOKUP($J197,'Table 1'!$B$13:$C$33,2,FALSE)/12*1000*Study_MW,"")</f>
        <v>185916.66666666663</v>
      </c>
      <c r="E197" s="87">
        <f t="shared" si="43"/>
        <v>166433.01365492737</v>
      </c>
      <c r="F197" s="91">
        <f>INDEX([15]Delta!$F$1:$EE$65553,$L$21,$I197)</f>
        <v>2527.7199999999998</v>
      </c>
      <c r="G197" s="92">
        <f t="shared" si="44"/>
        <v>65.843136761558796</v>
      </c>
      <c r="I197" s="93">
        <f t="shared" si="41"/>
        <v>62</v>
      </c>
      <c r="J197" s="89">
        <f t="shared" si="45"/>
        <v>2032</v>
      </c>
      <c r="K197" s="94">
        <f t="shared" si="46"/>
        <v>48488</v>
      </c>
    </row>
    <row r="198" spans="2:11" outlineLevel="1">
      <c r="B198" s="94">
        <f t="shared" si="42"/>
        <v>48519</v>
      </c>
      <c r="C198" s="91">
        <f>IF(F198&lt;&gt;0,-INDEX([15]Delta!$F$1:$EE$65553,$L$20,$I198),0)</f>
        <v>-85188.29495793581</v>
      </c>
      <c r="D198" s="87">
        <f>IF(ISNUMBER($F198),VLOOKUP($J198,'Table 1'!$B$13:$C$33,2,FALSE)/12*1000*Study_MW,"")</f>
        <v>185916.66666666663</v>
      </c>
      <c r="E198" s="87">
        <f t="shared" si="43"/>
        <v>100728.37170873082</v>
      </c>
      <c r="F198" s="91">
        <f>INDEX([15]Delta!$F$1:$EE$65553,$L$21,$I198)</f>
        <v>2521.9</v>
      </c>
      <c r="G198" s="92">
        <f t="shared" si="44"/>
        <v>39.941461480919472</v>
      </c>
      <c r="I198" s="93">
        <f t="shared" si="41"/>
        <v>63</v>
      </c>
      <c r="J198" s="89">
        <f t="shared" si="45"/>
        <v>2032</v>
      </c>
      <c r="K198" s="94">
        <f t="shared" si="46"/>
        <v>48519</v>
      </c>
    </row>
    <row r="199" spans="2:11" outlineLevel="1">
      <c r="B199" s="98">
        <f t="shared" si="42"/>
        <v>48549</v>
      </c>
      <c r="C199" s="95">
        <f>IF(F199&lt;&gt;0,-INDEX([15]Delta!$F$1:$EE$65553,$L$20,$I199),0)</f>
        <v>-155729.53404280543</v>
      </c>
      <c r="D199" s="96">
        <f>IF(ISNUMBER($F199),VLOOKUP($J199,'Table 1'!$B$13:$C$33,2,FALSE)/12*1000*Study_MW,"")</f>
        <v>185916.66666666663</v>
      </c>
      <c r="E199" s="96">
        <f t="shared" si="43"/>
        <v>30187.132623861195</v>
      </c>
      <c r="F199" s="95">
        <f>INDEX([15]Delta!$F$1:$EE$65553,$L$21,$I199)</f>
        <v>2481.9</v>
      </c>
      <c r="G199" s="97">
        <f t="shared" si="44"/>
        <v>12.162912536307342</v>
      </c>
      <c r="I199" s="80">
        <f t="shared" si="41"/>
        <v>64</v>
      </c>
      <c r="J199" s="89">
        <f t="shared" si="45"/>
        <v>2032</v>
      </c>
      <c r="K199" s="98">
        <f t="shared" si="46"/>
        <v>48549</v>
      </c>
    </row>
    <row r="200" spans="2:11">
      <c r="B200" s="90">
        <f t="shared" si="42"/>
        <v>48580</v>
      </c>
      <c r="C200" s="85">
        <f>IF(F200&lt;&gt;0,-INDEX([15]Delta!$F$1:$EE$65553,$L$20,$I200),0)</f>
        <v>-104993.59022897482</v>
      </c>
      <c r="D200" s="86">
        <f>IF(ISNUMBER($F200),VLOOKUP($J200,'Table 1'!$B$13:$C$33,2,FALSE)/12*1000*Study_MW,"")</f>
        <v>190399.99999999997</v>
      </c>
      <c r="E200" s="86">
        <f t="shared" si="43"/>
        <v>85406.409771025152</v>
      </c>
      <c r="F200" s="85">
        <f>INDEX([15]Delta!$F$1:$EE$65553,$L$21,$I200)</f>
        <v>2064.39</v>
      </c>
      <c r="G200" s="88">
        <f>IFERROR(E200/$F200,0)</f>
        <v>41.37125725808842</v>
      </c>
      <c r="I200" s="76">
        <f>I80</f>
        <v>66</v>
      </c>
      <c r="J200" s="89">
        <f t="shared" si="45"/>
        <v>2033</v>
      </c>
      <c r="K200" s="90">
        <f t="shared" si="46"/>
        <v>48580</v>
      </c>
    </row>
    <row r="201" spans="2:11">
      <c r="B201" s="94">
        <f t="shared" si="42"/>
        <v>48611</v>
      </c>
      <c r="C201" s="91">
        <f>IF(F201&lt;&gt;0,-INDEX([15]Delta!$F$1:$EE$65553,$L$20,$I201),0)</f>
        <v>-80419.602689296007</v>
      </c>
      <c r="D201" s="87">
        <f>IF(ISNUMBER($F201),VLOOKUP($J201,'Table 1'!$B$13:$C$33,2,FALSE)/12*1000*Study_MW,"")</f>
        <v>190399.99999999997</v>
      </c>
      <c r="E201" s="87">
        <f t="shared" si="43"/>
        <v>109980.39731070396</v>
      </c>
      <c r="F201" s="91">
        <f>INDEX([15]Delta!$F$1:$EE$65553,$L$21,$I201)</f>
        <v>1726.86</v>
      </c>
      <c r="G201" s="92">
        <f t="shared" ref="G201:G259" si="47">IFERROR(E201/$F201,0)</f>
        <v>63.688079699977976</v>
      </c>
      <c r="I201" s="93">
        <f t="shared" si="41"/>
        <v>67</v>
      </c>
      <c r="J201" s="89">
        <f t="shared" si="45"/>
        <v>2033</v>
      </c>
      <c r="K201" s="94">
        <f t="shared" si="46"/>
        <v>48611</v>
      </c>
    </row>
    <row r="202" spans="2:11">
      <c r="B202" s="94">
        <f t="shared" si="42"/>
        <v>48639</v>
      </c>
      <c r="C202" s="91">
        <f>IF(F202&lt;&gt;0,-INDEX([15]Delta!$F$1:$EE$65553,$L$20,$I202),0)</f>
        <v>-63605.226175636053</v>
      </c>
      <c r="D202" s="87">
        <f>IF(ISNUMBER($F202),VLOOKUP($J202,'Table 1'!$B$13:$C$33,2,FALSE)/12*1000*Study_MW,"")</f>
        <v>190399.99999999997</v>
      </c>
      <c r="E202" s="87">
        <f t="shared" si="43"/>
        <v>126794.77382436392</v>
      </c>
      <c r="F202" s="91">
        <f>INDEX([15]Delta!$F$1:$EE$65553,$L$21,$I202)</f>
        <v>2109.59</v>
      </c>
      <c r="G202" s="92">
        <f t="shared" si="47"/>
        <v>60.10398884350225</v>
      </c>
      <c r="I202" s="93">
        <f t="shared" si="41"/>
        <v>68</v>
      </c>
      <c r="J202" s="89">
        <f t="shared" si="45"/>
        <v>2033</v>
      </c>
      <c r="K202" s="94">
        <f t="shared" si="46"/>
        <v>48639</v>
      </c>
    </row>
    <row r="203" spans="2:11">
      <c r="B203" s="94">
        <f t="shared" si="42"/>
        <v>48670</v>
      </c>
      <c r="C203" s="91">
        <f>IF(F203&lt;&gt;0,-INDEX([15]Delta!$F$1:$EE$65553,$L$20,$I203),0)</f>
        <v>-45014.781676754355</v>
      </c>
      <c r="D203" s="87">
        <f>IF(ISNUMBER($F203),VLOOKUP($J203,'Table 1'!$B$13:$C$33,2,FALSE)/12*1000*Study_MW,"")</f>
        <v>190399.99999999997</v>
      </c>
      <c r="E203" s="87">
        <f t="shared" si="43"/>
        <v>145385.21832324562</v>
      </c>
      <c r="F203" s="91">
        <f>INDEX([15]Delta!$F$1:$EE$65553,$L$21,$I203)</f>
        <v>1813.23</v>
      </c>
      <c r="G203" s="92">
        <f t="shared" si="47"/>
        <v>80.180240964050682</v>
      </c>
      <c r="I203" s="93">
        <f t="shared" si="41"/>
        <v>69</v>
      </c>
      <c r="J203" s="89">
        <f t="shared" si="45"/>
        <v>2033</v>
      </c>
      <c r="K203" s="94">
        <f t="shared" si="46"/>
        <v>48670</v>
      </c>
    </row>
    <row r="204" spans="2:11">
      <c r="B204" s="94">
        <f t="shared" si="42"/>
        <v>48700</v>
      </c>
      <c r="C204" s="91">
        <f>IF(F204&lt;&gt;0,-INDEX([15]Delta!$F$1:$EE$65553,$L$20,$I204),0)</f>
        <v>-25748.49046009779</v>
      </c>
      <c r="D204" s="87">
        <f>IF(ISNUMBER($F204),VLOOKUP($J204,'Table 1'!$B$13:$C$33,2,FALSE)/12*1000*Study_MW,"")</f>
        <v>190399.99999999997</v>
      </c>
      <c r="E204" s="87">
        <f t="shared" si="43"/>
        <v>164651.50953990218</v>
      </c>
      <c r="F204" s="91">
        <f>INDEX([15]Delta!$F$1:$EE$65553,$L$21,$I204)</f>
        <v>1789.22</v>
      </c>
      <c r="G204" s="92">
        <f t="shared" si="47"/>
        <v>92.024183465366008</v>
      </c>
      <c r="I204" s="93">
        <f t="shared" si="41"/>
        <v>70</v>
      </c>
      <c r="J204" s="89">
        <f t="shared" si="45"/>
        <v>2033</v>
      </c>
      <c r="K204" s="94">
        <f t="shared" si="46"/>
        <v>48700</v>
      </c>
    </row>
    <row r="205" spans="2:11">
      <c r="B205" s="94">
        <f t="shared" si="42"/>
        <v>48731</v>
      </c>
      <c r="C205" s="91">
        <f>IF(F205&lt;&gt;0,-INDEX([15]Delta!$F$1:$EE$65553,$L$20,$I205),0)</f>
        <v>-2753.0074987709522</v>
      </c>
      <c r="D205" s="87">
        <f>IF(ISNUMBER($F205),VLOOKUP($J205,'Table 1'!$B$13:$C$33,2,FALSE)/12*1000*Study_MW,"")</f>
        <v>190399.99999999997</v>
      </c>
      <c r="E205" s="87">
        <f t="shared" si="43"/>
        <v>187646.99250122902</v>
      </c>
      <c r="F205" s="91">
        <f>INDEX([15]Delta!$F$1:$EE$65553,$L$21,$I205)</f>
        <v>2245.64</v>
      </c>
      <c r="G205" s="92">
        <f t="shared" si="47"/>
        <v>83.560585178937416</v>
      </c>
      <c r="I205" s="93">
        <f t="shared" ref="I205:I211" si="48">I85</f>
        <v>71</v>
      </c>
      <c r="J205" s="89">
        <f t="shared" si="45"/>
        <v>2033</v>
      </c>
      <c r="K205" s="94">
        <f t="shared" si="46"/>
        <v>48731</v>
      </c>
    </row>
    <row r="206" spans="2:11">
      <c r="B206" s="94">
        <f t="shared" si="42"/>
        <v>48761</v>
      </c>
      <c r="C206" s="91">
        <f>IF(F206&lt;&gt;0,-INDEX([15]Delta!$F$1:$EE$65553,$L$20,$I206),0)</f>
        <v>28128.523894280195</v>
      </c>
      <c r="D206" s="87">
        <f>IF(ISNUMBER($F206),VLOOKUP($J206,'Table 1'!$B$13:$C$33,2,FALSE)/12*1000*Study_MW,"")</f>
        <v>190399.99999999997</v>
      </c>
      <c r="E206" s="87">
        <f t="shared" si="43"/>
        <v>218528.52389428017</v>
      </c>
      <c r="F206" s="91">
        <f>INDEX([15]Delta!$F$1:$EE$65553,$L$21,$I206)</f>
        <v>2583.9</v>
      </c>
      <c r="G206" s="92">
        <f t="shared" si="47"/>
        <v>84.573135142335289</v>
      </c>
      <c r="I206" s="93">
        <f t="shared" si="48"/>
        <v>72</v>
      </c>
      <c r="J206" s="89">
        <f t="shared" si="45"/>
        <v>2033</v>
      </c>
      <c r="K206" s="94">
        <f t="shared" si="46"/>
        <v>48761</v>
      </c>
    </row>
    <row r="207" spans="2:11">
      <c r="B207" s="94">
        <f t="shared" si="42"/>
        <v>48792</v>
      </c>
      <c r="C207" s="91">
        <f>IF(F207&lt;&gt;0,-INDEX([15]Delta!$F$1:$EE$65553,$L$20,$I207),0)</f>
        <v>37380.152831405401</v>
      </c>
      <c r="D207" s="87">
        <f>IF(ISNUMBER($F207),VLOOKUP($J207,'Table 1'!$B$13:$C$33,2,FALSE)/12*1000*Study_MW,"")</f>
        <v>190399.99999999997</v>
      </c>
      <c r="E207" s="87">
        <f t="shared" si="43"/>
        <v>227780.15283140537</v>
      </c>
      <c r="F207" s="91">
        <f>INDEX([15]Delta!$F$1:$EE$65553,$L$21,$I207)</f>
        <v>2688.27</v>
      </c>
      <c r="G207" s="92">
        <f t="shared" si="47"/>
        <v>84.731129250932895</v>
      </c>
      <c r="I207" s="93">
        <f t="shared" si="48"/>
        <v>73</v>
      </c>
      <c r="J207" s="89">
        <f t="shared" si="45"/>
        <v>2033</v>
      </c>
      <c r="K207" s="94">
        <f t="shared" si="46"/>
        <v>48792</v>
      </c>
    </row>
    <row r="208" spans="2:11">
      <c r="B208" s="94">
        <f t="shared" si="42"/>
        <v>48823</v>
      </c>
      <c r="C208" s="91">
        <f>IF(F208&lt;&gt;0,-INDEX([15]Delta!$F$1:$EE$65553,$L$20,$I208),0)</f>
        <v>26770.488087415695</v>
      </c>
      <c r="D208" s="87">
        <f>IF(ISNUMBER($F208),VLOOKUP($J208,'Table 1'!$B$13:$C$33,2,FALSE)/12*1000*Study_MW,"")</f>
        <v>190399.99999999997</v>
      </c>
      <c r="E208" s="87">
        <f t="shared" si="43"/>
        <v>217170.48808741567</v>
      </c>
      <c r="F208" s="91">
        <f>INDEX([15]Delta!$F$1:$EE$65553,$L$21,$I208)</f>
        <v>2638.25</v>
      </c>
      <c r="G208" s="92">
        <f t="shared" si="47"/>
        <v>82.316114123913835</v>
      </c>
      <c r="I208" s="93">
        <f t="shared" si="48"/>
        <v>74</v>
      </c>
      <c r="J208" s="89">
        <f t="shared" si="45"/>
        <v>2033</v>
      </c>
      <c r="K208" s="94">
        <f t="shared" si="46"/>
        <v>48823</v>
      </c>
    </row>
    <row r="209" spans="2:11">
      <c r="B209" s="94">
        <f t="shared" si="42"/>
        <v>48853</v>
      </c>
      <c r="C209" s="91">
        <f>IF(F209&lt;&gt;0,-INDEX([15]Delta!$F$1:$EE$65553,$L$20,$I209),0)</f>
        <v>-12705.78134855628</v>
      </c>
      <c r="D209" s="87">
        <f>IF(ISNUMBER($F209),VLOOKUP($J209,'Table 1'!$B$13:$C$33,2,FALSE)/12*1000*Study_MW,"")</f>
        <v>190399.99999999997</v>
      </c>
      <c r="E209" s="87">
        <f t="shared" si="43"/>
        <v>177694.21865144369</v>
      </c>
      <c r="F209" s="91">
        <f>INDEX([15]Delta!$F$1:$EE$65553,$L$21,$I209)</f>
        <v>2527.7199999999998</v>
      </c>
      <c r="G209" s="92">
        <f t="shared" si="47"/>
        <v>70.298220788474879</v>
      </c>
      <c r="I209" s="93">
        <f t="shared" si="48"/>
        <v>75</v>
      </c>
      <c r="J209" s="89">
        <f t="shared" si="45"/>
        <v>2033</v>
      </c>
      <c r="K209" s="94">
        <f t="shared" si="46"/>
        <v>48853</v>
      </c>
    </row>
    <row r="210" spans="2:11">
      <c r="B210" s="94">
        <f t="shared" si="42"/>
        <v>48884</v>
      </c>
      <c r="C210" s="91">
        <f>IF(F210&lt;&gt;0,-INDEX([15]Delta!$F$1:$EE$65553,$L$20,$I210),0)</f>
        <v>-72944.752108573914</v>
      </c>
      <c r="D210" s="87">
        <f>IF(ISNUMBER($F210),VLOOKUP($J210,'Table 1'!$B$13:$C$33,2,FALSE)/12*1000*Study_MW,"")</f>
        <v>190399.99999999997</v>
      </c>
      <c r="E210" s="87">
        <f t="shared" si="43"/>
        <v>117455.24789142606</v>
      </c>
      <c r="F210" s="91">
        <f>INDEX([15]Delta!$F$1:$EE$65553,$L$21,$I210)</f>
        <v>2521.9</v>
      </c>
      <c r="G210" s="92">
        <f t="shared" si="47"/>
        <v>46.574109953378823</v>
      </c>
      <c r="I210" s="93">
        <f t="shared" si="48"/>
        <v>76</v>
      </c>
      <c r="J210" s="89">
        <f t="shared" si="45"/>
        <v>2033</v>
      </c>
      <c r="K210" s="94">
        <f t="shared" si="46"/>
        <v>48884</v>
      </c>
    </row>
    <row r="211" spans="2:11">
      <c r="B211" s="98">
        <f t="shared" si="42"/>
        <v>48914</v>
      </c>
      <c r="C211" s="95">
        <f>IF(F211&lt;&gt;0,-INDEX([15]Delta!$F$1:$EE$65553,$L$20,$I211),0)</f>
        <v>-57928.842267751694</v>
      </c>
      <c r="D211" s="96">
        <f>IF(ISNUMBER($F211),VLOOKUP($J211,'Table 1'!$B$13:$C$33,2,FALSE)/12*1000*Study_MW,"")</f>
        <v>190399.99999999997</v>
      </c>
      <c r="E211" s="96">
        <f t="shared" si="43"/>
        <v>132471.15773224828</v>
      </c>
      <c r="F211" s="95">
        <f>INDEX([15]Delta!$F$1:$EE$65553,$L$21,$I211)</f>
        <v>2481.9</v>
      </c>
      <c r="G211" s="97">
        <f t="shared" si="47"/>
        <v>53.374897349711219</v>
      </c>
      <c r="I211" s="80">
        <f t="shared" si="48"/>
        <v>77</v>
      </c>
      <c r="J211" s="89">
        <f t="shared" si="45"/>
        <v>2033</v>
      </c>
      <c r="K211" s="98">
        <f t="shared" si="46"/>
        <v>48914</v>
      </c>
    </row>
    <row r="212" spans="2:11" outlineLevel="1">
      <c r="B212" s="90">
        <f t="shared" si="42"/>
        <v>48945</v>
      </c>
      <c r="C212" s="184">
        <f>IF(F212&lt;&gt;0,-INDEX([15]Delta!$F$1:$EE$65553,$L$20,$I212),0)</f>
        <v>-109924.67075055838</v>
      </c>
      <c r="D212" s="185">
        <f>IF(ISNUMBER($F212),VLOOKUP($J212,'Table 1'!$B$13:$C$33,2,FALSE)/12*1000*Study_MW,"")</f>
        <v>195000</v>
      </c>
      <c r="E212" s="185">
        <f t="shared" si="43"/>
        <v>85075.329249441624</v>
      </c>
      <c r="F212" s="184">
        <f>INDEX([15]Delta!$F$1:$EE$65553,$L$21,$I212)</f>
        <v>2064.39</v>
      </c>
      <c r="G212" s="186">
        <f t="shared" si="47"/>
        <v>41.210880332418597</v>
      </c>
      <c r="I212" s="76">
        <f>I92</f>
        <v>79</v>
      </c>
      <c r="J212" s="89">
        <f t="shared" si="45"/>
        <v>2034</v>
      </c>
      <c r="K212" s="90">
        <f t="shared" si="46"/>
        <v>48945</v>
      </c>
    </row>
    <row r="213" spans="2:11" outlineLevel="1">
      <c r="B213" s="94">
        <f t="shared" ref="B213:B271" si="49">EDATE(B212,1)</f>
        <v>48976</v>
      </c>
      <c r="C213" s="187">
        <f>IF(F213&lt;&gt;0,-INDEX([15]Delta!$F$1:$EE$65553,$L$20,$I213),0)</f>
        <v>-85795.410640478134</v>
      </c>
      <c r="D213" s="188">
        <f>IF(ISNUMBER($F213),VLOOKUP($J213,'Table 1'!$B$13:$C$33,2,FALSE)/12*1000*Study_MW,"")</f>
        <v>195000</v>
      </c>
      <c r="E213" s="188">
        <f t="shared" ref="E213:E259" si="50">C213+D213</f>
        <v>109204.58935952187</v>
      </c>
      <c r="F213" s="187">
        <f>INDEX([15]Delta!$F$1:$EE$65553,$L$21,$I213)</f>
        <v>1726.86</v>
      </c>
      <c r="G213" s="189">
        <f t="shared" si="47"/>
        <v>63.238820378908464</v>
      </c>
      <c r="I213" s="93">
        <f t="shared" ref="I213:I235" si="51">I93</f>
        <v>80</v>
      </c>
      <c r="J213" s="89">
        <f t="shared" ref="J213:J259" si="52">YEAR(B213)</f>
        <v>2034</v>
      </c>
      <c r="K213" s="94">
        <f t="shared" si="46"/>
        <v>48976</v>
      </c>
    </row>
    <row r="214" spans="2:11" outlineLevel="1">
      <c r="B214" s="94">
        <f t="shared" si="49"/>
        <v>49004</v>
      </c>
      <c r="C214" s="187">
        <f>IF(F214&lt;&gt;0,-INDEX([15]Delta!$F$1:$EE$65553,$L$20,$I214),0)</f>
        <v>-68595.167672932148</v>
      </c>
      <c r="D214" s="188">
        <f>IF(ISNUMBER($F214),VLOOKUP($J214,'Table 1'!$B$13:$C$33,2,FALSE)/12*1000*Study_MW,"")</f>
        <v>195000</v>
      </c>
      <c r="E214" s="188">
        <f t="shared" si="50"/>
        <v>126404.83232706785</v>
      </c>
      <c r="F214" s="187">
        <f>INDEX([15]Delta!$F$1:$EE$65553,$L$21,$I214)</f>
        <v>2109.59</v>
      </c>
      <c r="G214" s="189">
        <f t="shared" si="47"/>
        <v>59.919146529452568</v>
      </c>
      <c r="I214" s="93">
        <f t="shared" si="51"/>
        <v>81</v>
      </c>
      <c r="J214" s="89">
        <f t="shared" si="52"/>
        <v>2034</v>
      </c>
      <c r="K214" s="94">
        <f t="shared" si="46"/>
        <v>49004</v>
      </c>
    </row>
    <row r="215" spans="2:11" outlineLevel="1">
      <c r="B215" s="94">
        <f t="shared" si="49"/>
        <v>49035</v>
      </c>
      <c r="C215" s="187">
        <f>IF(F215&lt;&gt;0,-INDEX([15]Delta!$F$1:$EE$65553,$L$20,$I215),0)</f>
        <v>-51966.454688459635</v>
      </c>
      <c r="D215" s="188">
        <f>IF(ISNUMBER($F215),VLOOKUP($J215,'Table 1'!$B$13:$C$33,2,FALSE)/12*1000*Study_MW,"")</f>
        <v>195000</v>
      </c>
      <c r="E215" s="188">
        <f t="shared" si="50"/>
        <v>143033.54531154037</v>
      </c>
      <c r="F215" s="187">
        <f>INDEX([15]Delta!$F$1:$EE$65553,$L$21,$I215)</f>
        <v>1813.23</v>
      </c>
      <c r="G215" s="189">
        <f t="shared" si="47"/>
        <v>78.88328855773419</v>
      </c>
      <c r="I215" s="93">
        <f t="shared" si="51"/>
        <v>82</v>
      </c>
      <c r="J215" s="89">
        <f t="shared" si="52"/>
        <v>2034</v>
      </c>
      <c r="K215" s="94">
        <f t="shared" si="46"/>
        <v>49035</v>
      </c>
    </row>
    <row r="216" spans="2:11" outlineLevel="1">
      <c r="B216" s="94">
        <f t="shared" si="49"/>
        <v>49065</v>
      </c>
      <c r="C216" s="187">
        <f>IF(F216&lt;&gt;0,-INDEX([15]Delta!$F$1:$EE$65553,$L$20,$I216),0)</f>
        <v>-26025.929760098457</v>
      </c>
      <c r="D216" s="188">
        <f>IF(ISNUMBER($F216),VLOOKUP($J216,'Table 1'!$B$13:$C$33,2,FALSE)/12*1000*Study_MW,"")</f>
        <v>195000</v>
      </c>
      <c r="E216" s="188">
        <f t="shared" si="50"/>
        <v>168974.07023990154</v>
      </c>
      <c r="F216" s="187">
        <f>INDEX([15]Delta!$F$1:$EE$65553,$L$21,$I216)</f>
        <v>1789.22</v>
      </c>
      <c r="G216" s="189">
        <f t="shared" si="47"/>
        <v>94.440074579929544</v>
      </c>
      <c r="I216" s="93">
        <f t="shared" si="51"/>
        <v>83</v>
      </c>
      <c r="J216" s="89">
        <f t="shared" si="52"/>
        <v>2034</v>
      </c>
      <c r="K216" s="94">
        <f t="shared" si="46"/>
        <v>49065</v>
      </c>
    </row>
    <row r="217" spans="2:11" outlineLevel="1">
      <c r="B217" s="94">
        <f t="shared" si="49"/>
        <v>49096</v>
      </c>
      <c r="C217" s="187">
        <f>IF(F217&lt;&gt;0,-INDEX([15]Delta!$F$1:$EE$65553,$L$20,$I217),0)</f>
        <v>-2009.7842271625996</v>
      </c>
      <c r="D217" s="188">
        <f>IF(ISNUMBER($F217),VLOOKUP($J217,'Table 1'!$B$13:$C$33,2,FALSE)/12*1000*Study_MW,"")</f>
        <v>195000</v>
      </c>
      <c r="E217" s="188">
        <f t="shared" si="50"/>
        <v>192990.2157728374</v>
      </c>
      <c r="F217" s="187">
        <f>INDEX([15]Delta!$F$1:$EE$65553,$L$21,$I217)</f>
        <v>2245.64</v>
      </c>
      <c r="G217" s="189">
        <f t="shared" si="47"/>
        <v>85.939961780533579</v>
      </c>
      <c r="I217" s="93">
        <f t="shared" si="51"/>
        <v>84</v>
      </c>
      <c r="J217" s="89">
        <f t="shared" si="52"/>
        <v>2034</v>
      </c>
      <c r="K217" s="94">
        <f t="shared" si="46"/>
        <v>49096</v>
      </c>
    </row>
    <row r="218" spans="2:11" outlineLevel="1">
      <c r="B218" s="94">
        <f t="shared" si="49"/>
        <v>49126</v>
      </c>
      <c r="C218" s="187">
        <f>IF(F218&lt;&gt;0,-INDEX([15]Delta!$F$1:$EE$65553,$L$20,$I218),0)</f>
        <v>28249.307835191488</v>
      </c>
      <c r="D218" s="188">
        <f>IF(ISNUMBER($F218),VLOOKUP($J218,'Table 1'!$B$13:$C$33,2,FALSE)/12*1000*Study_MW,"")</f>
        <v>195000</v>
      </c>
      <c r="E218" s="188">
        <f t="shared" si="50"/>
        <v>223249.30783519149</v>
      </c>
      <c r="F218" s="187">
        <f>INDEX([15]Delta!$F$1:$EE$65553,$L$21,$I218)</f>
        <v>2583.9</v>
      </c>
      <c r="G218" s="189">
        <f t="shared" si="47"/>
        <v>86.400134616351821</v>
      </c>
      <c r="I218" s="93">
        <f t="shared" si="51"/>
        <v>85</v>
      </c>
      <c r="J218" s="89">
        <f t="shared" si="52"/>
        <v>2034</v>
      </c>
      <c r="K218" s="94">
        <f t="shared" si="46"/>
        <v>49126</v>
      </c>
    </row>
    <row r="219" spans="2:11" outlineLevel="1">
      <c r="B219" s="94">
        <f t="shared" si="49"/>
        <v>49157</v>
      </c>
      <c r="C219" s="187">
        <f>IF(F219&lt;&gt;0,-INDEX([15]Delta!$F$1:$EE$65553,$L$20,$I219),0)</f>
        <v>38976.012571394444</v>
      </c>
      <c r="D219" s="188">
        <f>IF(ISNUMBER($F219),VLOOKUP($J219,'Table 1'!$B$13:$C$33,2,FALSE)/12*1000*Study_MW,"")</f>
        <v>195000</v>
      </c>
      <c r="E219" s="188">
        <f t="shared" si="50"/>
        <v>233976.01257139444</v>
      </c>
      <c r="F219" s="187">
        <f>INDEX([15]Delta!$F$1:$EE$65553,$L$21,$I219)</f>
        <v>2688.27</v>
      </c>
      <c r="G219" s="189">
        <f t="shared" si="47"/>
        <v>87.035905088177316</v>
      </c>
      <c r="I219" s="93">
        <f t="shared" si="51"/>
        <v>86</v>
      </c>
      <c r="J219" s="89">
        <f t="shared" si="52"/>
        <v>2034</v>
      </c>
      <c r="K219" s="94">
        <f t="shared" si="46"/>
        <v>49157</v>
      </c>
    </row>
    <row r="220" spans="2:11" outlineLevel="1">
      <c r="B220" s="94">
        <f t="shared" si="49"/>
        <v>49188</v>
      </c>
      <c r="C220" s="187">
        <f>IF(F220&lt;&gt;0,-INDEX([15]Delta!$F$1:$EE$65553,$L$20,$I220),0)</f>
        <v>24220.938288003206</v>
      </c>
      <c r="D220" s="188">
        <f>IF(ISNUMBER($F220),VLOOKUP($J220,'Table 1'!$B$13:$C$33,2,FALSE)/12*1000*Study_MW,"")</f>
        <v>195000</v>
      </c>
      <c r="E220" s="188">
        <f t="shared" si="50"/>
        <v>219220.93828800321</v>
      </c>
      <c r="F220" s="187">
        <f>INDEX([15]Delta!$F$1:$EE$65553,$L$21,$I220)</f>
        <v>2638.25</v>
      </c>
      <c r="G220" s="189">
        <f t="shared" si="47"/>
        <v>83.093314995926548</v>
      </c>
      <c r="I220" s="93">
        <f t="shared" si="51"/>
        <v>87</v>
      </c>
      <c r="J220" s="89">
        <f t="shared" si="52"/>
        <v>2034</v>
      </c>
      <c r="K220" s="94">
        <f t="shared" si="46"/>
        <v>49188</v>
      </c>
    </row>
    <row r="221" spans="2:11" outlineLevel="1">
      <c r="B221" s="94">
        <f t="shared" si="49"/>
        <v>49218</v>
      </c>
      <c r="C221" s="187">
        <f>IF(F221&lt;&gt;0,-INDEX([15]Delta!$F$1:$EE$65553,$L$20,$I221),0)</f>
        <v>-14669.343347519636</v>
      </c>
      <c r="D221" s="188">
        <f>IF(ISNUMBER($F221),VLOOKUP($J221,'Table 1'!$B$13:$C$33,2,FALSE)/12*1000*Study_MW,"")</f>
        <v>195000</v>
      </c>
      <c r="E221" s="188">
        <f t="shared" si="50"/>
        <v>180330.65665248036</v>
      </c>
      <c r="F221" s="187">
        <f>INDEX([15]Delta!$F$1:$EE$65553,$L$21,$I221)</f>
        <v>2527.7199999999998</v>
      </c>
      <c r="G221" s="189">
        <f t="shared" si="47"/>
        <v>71.341231090658923</v>
      </c>
      <c r="I221" s="93">
        <f t="shared" si="51"/>
        <v>88</v>
      </c>
      <c r="J221" s="89">
        <f t="shared" si="52"/>
        <v>2034</v>
      </c>
      <c r="K221" s="94">
        <f t="shared" si="46"/>
        <v>49218</v>
      </c>
    </row>
    <row r="222" spans="2:11" outlineLevel="1">
      <c r="B222" s="94">
        <f t="shared" si="49"/>
        <v>49249</v>
      </c>
      <c r="C222" s="187">
        <f>IF(F222&lt;&gt;0,-INDEX([15]Delta!$F$1:$EE$65553,$L$20,$I222),0)</f>
        <v>-78452.338201195002</v>
      </c>
      <c r="D222" s="188">
        <f>IF(ISNUMBER($F222),VLOOKUP($J222,'Table 1'!$B$13:$C$33,2,FALSE)/12*1000*Study_MW,"")</f>
        <v>195000</v>
      </c>
      <c r="E222" s="188">
        <f t="shared" si="50"/>
        <v>116547.661798805</v>
      </c>
      <c r="F222" s="187">
        <f>INDEX([15]Delta!$F$1:$EE$65553,$L$21,$I222)</f>
        <v>2521.9</v>
      </c>
      <c r="G222" s="189">
        <f t="shared" si="47"/>
        <v>46.214228081527814</v>
      </c>
      <c r="I222" s="93">
        <f t="shared" si="51"/>
        <v>89</v>
      </c>
      <c r="J222" s="89">
        <f t="shared" si="52"/>
        <v>2034</v>
      </c>
      <c r="K222" s="94">
        <f t="shared" si="46"/>
        <v>49249</v>
      </c>
    </row>
    <row r="223" spans="2:11" outlineLevel="1">
      <c r="B223" s="98">
        <f t="shared" si="49"/>
        <v>49279</v>
      </c>
      <c r="C223" s="190">
        <f>IF(F223&lt;&gt;0,-INDEX([15]Delta!$F$1:$EE$65553,$L$20,$I223),0)</f>
        <v>-61114.406042695045</v>
      </c>
      <c r="D223" s="191">
        <f>IF(ISNUMBER($F223),VLOOKUP($J223,'Table 1'!$B$13:$C$33,2,FALSE)/12*1000*Study_MW,"")</f>
        <v>195000</v>
      </c>
      <c r="E223" s="191">
        <f t="shared" si="50"/>
        <v>133885.59395730495</v>
      </c>
      <c r="F223" s="190">
        <f>INDEX([15]Delta!$F$1:$EE$65553,$L$21,$I223)</f>
        <v>2481.9</v>
      </c>
      <c r="G223" s="192">
        <f t="shared" si="47"/>
        <v>53.944797919861777</v>
      </c>
      <c r="I223" s="80">
        <f t="shared" si="51"/>
        <v>90</v>
      </c>
      <c r="J223" s="89">
        <f t="shared" si="52"/>
        <v>2034</v>
      </c>
      <c r="K223" s="98">
        <f t="shared" si="46"/>
        <v>49279</v>
      </c>
    </row>
    <row r="224" spans="2:11" outlineLevel="1">
      <c r="B224" s="90">
        <f t="shared" si="49"/>
        <v>49310</v>
      </c>
      <c r="C224" s="184">
        <f>IF(F224&lt;&gt;0,-INDEX([15]Delta!$F$1:$EE$65553,$L$20,$I224),0)</f>
        <v>-112604.63875865936</v>
      </c>
      <c r="D224" s="185">
        <f>IF(ISNUMBER($F224),VLOOKUP($J224,'Table 1'!$B$13:$C$33,2,FALSE)/12*1000*Study_MW,"")</f>
        <v>199708.33333333337</v>
      </c>
      <c r="E224" s="185">
        <f t="shared" si="50"/>
        <v>87103.694574674009</v>
      </c>
      <c r="F224" s="184">
        <f>INDEX([15]Delta!$F$1:$EE$65553,$L$21,$I224)</f>
        <v>2064.39</v>
      </c>
      <c r="G224" s="186">
        <f t="shared" si="47"/>
        <v>42.193429814460451</v>
      </c>
      <c r="I224" s="76">
        <f>I104</f>
        <v>92</v>
      </c>
      <c r="J224" s="89">
        <f t="shared" si="52"/>
        <v>2035</v>
      </c>
      <c r="K224" s="90">
        <f t="shared" si="46"/>
        <v>49310</v>
      </c>
    </row>
    <row r="225" spans="2:11" outlineLevel="1">
      <c r="B225" s="94">
        <f t="shared" si="49"/>
        <v>49341</v>
      </c>
      <c r="C225" s="187">
        <f>IF(F225&lt;&gt;0,-INDEX([15]Delta!$F$1:$EE$65553,$L$20,$I225),0)</f>
        <v>-86895.927952975035</v>
      </c>
      <c r="D225" s="188">
        <f>IF(ISNUMBER($F225),VLOOKUP($J225,'Table 1'!$B$13:$C$33,2,FALSE)/12*1000*Study_MW,"")</f>
        <v>199708.33333333337</v>
      </c>
      <c r="E225" s="188">
        <f t="shared" si="50"/>
        <v>112812.40538035834</v>
      </c>
      <c r="F225" s="187">
        <f>INDEX([15]Delta!$F$1:$EE$65553,$L$21,$I225)</f>
        <v>1726.86</v>
      </c>
      <c r="G225" s="189">
        <f t="shared" si="47"/>
        <v>65.328055187078476</v>
      </c>
      <c r="I225" s="93">
        <f t="shared" si="51"/>
        <v>93</v>
      </c>
      <c r="J225" s="89">
        <f t="shared" si="52"/>
        <v>2035</v>
      </c>
      <c r="K225" s="94">
        <f t="shared" ref="K225:K259" si="53">IF(ISNUMBER(F225),IF(F225&lt;&gt;0,B225,""),"")</f>
        <v>49341</v>
      </c>
    </row>
    <row r="226" spans="2:11" outlineLevel="1">
      <c r="B226" s="94">
        <f t="shared" si="49"/>
        <v>49369</v>
      </c>
      <c r="C226" s="187">
        <f>IF(F226&lt;&gt;0,-INDEX([15]Delta!$F$1:$EE$65553,$L$20,$I226),0)</f>
        <v>-70134.402629226446</v>
      </c>
      <c r="D226" s="188">
        <f>IF(ISNUMBER($F226),VLOOKUP($J226,'Table 1'!$B$13:$C$33,2,FALSE)/12*1000*Study_MW,"")</f>
        <v>199708.33333333337</v>
      </c>
      <c r="E226" s="188">
        <f t="shared" si="50"/>
        <v>129573.93070410693</v>
      </c>
      <c r="F226" s="187">
        <f>INDEX([15]Delta!$F$1:$EE$65553,$L$21,$I226)</f>
        <v>2109.59</v>
      </c>
      <c r="G226" s="189">
        <f t="shared" si="47"/>
        <v>61.421380791578891</v>
      </c>
      <c r="I226" s="93">
        <f t="shared" si="51"/>
        <v>94</v>
      </c>
      <c r="J226" s="89">
        <f t="shared" si="52"/>
        <v>2035</v>
      </c>
      <c r="K226" s="94">
        <f t="shared" si="53"/>
        <v>49369</v>
      </c>
    </row>
    <row r="227" spans="2:11" outlineLevel="1">
      <c r="B227" s="94">
        <f t="shared" si="49"/>
        <v>49400</v>
      </c>
      <c r="C227" s="187">
        <f>IF(F227&lt;&gt;0,-INDEX([15]Delta!$F$1:$EE$65553,$L$20,$I227),0)</f>
        <v>-55800.011574983597</v>
      </c>
      <c r="D227" s="188">
        <f>IF(ISNUMBER($F227),VLOOKUP($J227,'Table 1'!$B$13:$C$33,2,FALSE)/12*1000*Study_MW,"")</f>
        <v>199708.33333333337</v>
      </c>
      <c r="E227" s="188">
        <f t="shared" si="50"/>
        <v>143908.32175834978</v>
      </c>
      <c r="F227" s="187">
        <f>INDEX([15]Delta!$F$1:$EE$65553,$L$21,$I227)</f>
        <v>1813.23</v>
      </c>
      <c r="G227" s="189">
        <f t="shared" si="47"/>
        <v>79.365729531471331</v>
      </c>
      <c r="I227" s="93">
        <f t="shared" si="51"/>
        <v>95</v>
      </c>
      <c r="J227" s="89">
        <f t="shared" si="52"/>
        <v>2035</v>
      </c>
      <c r="K227" s="94">
        <f t="shared" si="53"/>
        <v>49400</v>
      </c>
    </row>
    <row r="228" spans="2:11" outlineLevel="1">
      <c r="B228" s="94">
        <f t="shared" si="49"/>
        <v>49430</v>
      </c>
      <c r="C228" s="187">
        <f>IF(F228&lt;&gt;0,-INDEX([15]Delta!$F$1:$EE$65553,$L$20,$I228),0)</f>
        <v>-26447.50836995244</v>
      </c>
      <c r="D228" s="188">
        <f>IF(ISNUMBER($F228),VLOOKUP($J228,'Table 1'!$B$13:$C$33,2,FALSE)/12*1000*Study_MW,"")</f>
        <v>199708.33333333337</v>
      </c>
      <c r="E228" s="188">
        <f t="shared" si="50"/>
        <v>173260.82496338093</v>
      </c>
      <c r="F228" s="187">
        <f>INDEX([15]Delta!$F$1:$EE$65553,$L$21,$I228)</f>
        <v>1789.22</v>
      </c>
      <c r="G228" s="189">
        <f t="shared" si="47"/>
        <v>96.835953635316471</v>
      </c>
      <c r="I228" s="93">
        <f t="shared" si="51"/>
        <v>96</v>
      </c>
      <c r="J228" s="89">
        <f t="shared" si="52"/>
        <v>2035</v>
      </c>
      <c r="K228" s="94">
        <f t="shared" si="53"/>
        <v>49430</v>
      </c>
    </row>
    <row r="229" spans="2:11" outlineLevel="1">
      <c r="B229" s="94">
        <f t="shared" si="49"/>
        <v>49461</v>
      </c>
      <c r="C229" s="187">
        <f>IF(F229&lt;&gt;0,-INDEX([15]Delta!$F$1:$EE$65553,$L$20,$I229),0)</f>
        <v>-4615.2879248559475</v>
      </c>
      <c r="D229" s="188">
        <f>IF(ISNUMBER($F229),VLOOKUP($J229,'Table 1'!$B$13:$C$33,2,FALSE)/12*1000*Study_MW,"")</f>
        <v>199708.33333333337</v>
      </c>
      <c r="E229" s="188">
        <f t="shared" si="50"/>
        <v>195093.04540847742</v>
      </c>
      <c r="F229" s="187">
        <f>INDEX([15]Delta!$F$1:$EE$65553,$L$21,$I229)</f>
        <v>2245.64</v>
      </c>
      <c r="G229" s="189">
        <f t="shared" si="47"/>
        <v>86.876367275465981</v>
      </c>
      <c r="I229" s="93">
        <f t="shared" si="51"/>
        <v>97</v>
      </c>
      <c r="J229" s="89">
        <f t="shared" si="52"/>
        <v>2035</v>
      </c>
      <c r="K229" s="94">
        <f t="shared" si="53"/>
        <v>49461</v>
      </c>
    </row>
    <row r="230" spans="2:11" outlineLevel="1">
      <c r="B230" s="94">
        <f t="shared" si="49"/>
        <v>49491</v>
      </c>
      <c r="C230" s="187">
        <f>IF(F230&lt;&gt;0,-INDEX([15]Delta!$F$1:$EE$65553,$L$20,$I230),0)</f>
        <v>31744.457598239183</v>
      </c>
      <c r="D230" s="188">
        <f>IF(ISNUMBER($F230),VLOOKUP($J230,'Table 1'!$B$13:$C$33,2,FALSE)/12*1000*Study_MW,"")</f>
        <v>199708.33333333337</v>
      </c>
      <c r="E230" s="188">
        <f t="shared" si="50"/>
        <v>231452.79093157256</v>
      </c>
      <c r="F230" s="187">
        <f>INDEX([15]Delta!$F$1:$EE$65553,$L$21,$I230)</f>
        <v>2583.9</v>
      </c>
      <c r="G230" s="189">
        <f t="shared" si="47"/>
        <v>89.574980042405883</v>
      </c>
      <c r="I230" s="93">
        <f t="shared" si="51"/>
        <v>98</v>
      </c>
      <c r="J230" s="89">
        <f t="shared" si="52"/>
        <v>2035</v>
      </c>
      <c r="K230" s="94">
        <f t="shared" si="53"/>
        <v>49491</v>
      </c>
    </row>
    <row r="231" spans="2:11" outlineLevel="1">
      <c r="B231" s="94">
        <f t="shared" si="49"/>
        <v>49522</v>
      </c>
      <c r="C231" s="187">
        <f>IF(F231&lt;&gt;0,-INDEX([15]Delta!$F$1:$EE$65553,$L$20,$I231),0)</f>
        <v>41941.359364271164</v>
      </c>
      <c r="D231" s="188">
        <f>IF(ISNUMBER($F231),VLOOKUP($J231,'Table 1'!$B$13:$C$33,2,FALSE)/12*1000*Study_MW,"")</f>
        <v>199708.33333333337</v>
      </c>
      <c r="E231" s="188">
        <f t="shared" si="50"/>
        <v>241649.69269760454</v>
      </c>
      <c r="F231" s="187">
        <f>INDEX([15]Delta!$F$1:$EE$65553,$L$21,$I231)</f>
        <v>2688.27</v>
      </c>
      <c r="G231" s="189">
        <f t="shared" si="47"/>
        <v>89.890410076965679</v>
      </c>
      <c r="I231" s="93">
        <f t="shared" si="51"/>
        <v>99</v>
      </c>
      <c r="J231" s="89">
        <f t="shared" si="52"/>
        <v>2035</v>
      </c>
      <c r="K231" s="94">
        <f t="shared" si="53"/>
        <v>49522</v>
      </c>
    </row>
    <row r="232" spans="2:11" outlineLevel="1">
      <c r="B232" s="94">
        <f t="shared" si="49"/>
        <v>49553</v>
      </c>
      <c r="C232" s="187">
        <f>IF(F232&lt;&gt;0,-INDEX([15]Delta!$F$1:$EE$65553,$L$20,$I232),0)</f>
        <v>27479.837052494287</v>
      </c>
      <c r="D232" s="188">
        <f>IF(ISNUMBER($F232),VLOOKUP($J232,'Table 1'!$B$13:$C$33,2,FALSE)/12*1000*Study_MW,"")</f>
        <v>199708.33333333337</v>
      </c>
      <c r="E232" s="188">
        <f t="shared" si="50"/>
        <v>227188.17038582766</v>
      </c>
      <c r="F232" s="187">
        <f>INDEX([15]Delta!$F$1:$EE$65553,$L$21,$I232)</f>
        <v>2638.25</v>
      </c>
      <c r="G232" s="189">
        <f t="shared" si="47"/>
        <v>86.113207764930408</v>
      </c>
      <c r="I232" s="93">
        <f t="shared" si="51"/>
        <v>100</v>
      </c>
      <c r="J232" s="89">
        <f t="shared" si="52"/>
        <v>2035</v>
      </c>
      <c r="K232" s="94">
        <f t="shared" si="53"/>
        <v>49553</v>
      </c>
    </row>
    <row r="233" spans="2:11" outlineLevel="1">
      <c r="B233" s="94">
        <f t="shared" si="49"/>
        <v>49583</v>
      </c>
      <c r="C233" s="187">
        <f>IF(F233&lt;&gt;0,-INDEX([15]Delta!$F$1:$EE$65553,$L$20,$I233),0)</f>
        <v>-12924.597152739763</v>
      </c>
      <c r="D233" s="188">
        <f>IF(ISNUMBER($F233),VLOOKUP($J233,'Table 1'!$B$13:$C$33,2,FALSE)/12*1000*Study_MW,"")</f>
        <v>199708.33333333337</v>
      </c>
      <c r="E233" s="188">
        <f t="shared" si="50"/>
        <v>186783.73618059361</v>
      </c>
      <c r="F233" s="187">
        <f>INDEX([15]Delta!$F$1:$EE$65553,$L$21,$I233)</f>
        <v>2527.7199999999998</v>
      </c>
      <c r="G233" s="189">
        <f t="shared" si="47"/>
        <v>73.894156069736212</v>
      </c>
      <c r="I233" s="93">
        <f t="shared" si="51"/>
        <v>101</v>
      </c>
      <c r="J233" s="89">
        <f t="shared" si="52"/>
        <v>2035</v>
      </c>
      <c r="K233" s="94">
        <f t="shared" si="53"/>
        <v>49583</v>
      </c>
    </row>
    <row r="234" spans="2:11" outlineLevel="1">
      <c r="B234" s="94">
        <f t="shared" si="49"/>
        <v>49614</v>
      </c>
      <c r="C234" s="187">
        <f>IF(F234&lt;&gt;0,-INDEX([15]Delta!$F$1:$EE$65553,$L$20,$I234),0)</f>
        <v>-82743.364938825369</v>
      </c>
      <c r="D234" s="188">
        <f>IF(ISNUMBER($F234),VLOOKUP($J234,'Table 1'!$B$13:$C$33,2,FALSE)/12*1000*Study_MW,"")</f>
        <v>199708.33333333337</v>
      </c>
      <c r="E234" s="188">
        <f t="shared" si="50"/>
        <v>116964.968394508</v>
      </c>
      <c r="F234" s="187">
        <f>INDEX([15]Delta!$F$1:$EE$65553,$L$21,$I234)</f>
        <v>2521.9</v>
      </c>
      <c r="G234" s="189">
        <f t="shared" si="47"/>
        <v>46.379701175505772</v>
      </c>
      <c r="I234" s="93">
        <f t="shared" si="51"/>
        <v>102</v>
      </c>
      <c r="J234" s="89">
        <f t="shared" si="52"/>
        <v>2035</v>
      </c>
      <c r="K234" s="94">
        <f t="shared" si="53"/>
        <v>49614</v>
      </c>
    </row>
    <row r="235" spans="2:11" outlineLevel="1">
      <c r="B235" s="98">
        <f t="shared" si="49"/>
        <v>49644</v>
      </c>
      <c r="C235" s="190">
        <f>IF(F235&lt;&gt;0,-INDEX([15]Delta!$F$1:$EE$65553,$L$20,$I235),0)</f>
        <v>-62098.95340564847</v>
      </c>
      <c r="D235" s="191">
        <f>IF(ISNUMBER($F235),VLOOKUP($J235,'Table 1'!$B$13:$C$33,2,FALSE)/12*1000*Study_MW,"")</f>
        <v>199708.33333333337</v>
      </c>
      <c r="E235" s="191">
        <f t="shared" si="50"/>
        <v>137609.3799276849</v>
      </c>
      <c r="F235" s="190">
        <f>INDEX([15]Delta!$F$1:$EE$65553,$L$21,$I235)</f>
        <v>2481.9</v>
      </c>
      <c r="G235" s="192">
        <f t="shared" si="47"/>
        <v>55.445175038351621</v>
      </c>
      <c r="I235" s="80">
        <f t="shared" si="51"/>
        <v>103</v>
      </c>
      <c r="J235" s="89">
        <f t="shared" si="52"/>
        <v>2035</v>
      </c>
      <c r="K235" s="98">
        <f t="shared" si="53"/>
        <v>49644</v>
      </c>
    </row>
    <row r="236" spans="2:11" outlineLevel="1">
      <c r="B236" s="90">
        <f t="shared" si="49"/>
        <v>49675</v>
      </c>
      <c r="C236" s="184">
        <f>IF(F236&lt;&gt;0,-INDEX([15]Delta!$F$1:$EE$65553,$L$20,$I236),0)</f>
        <v>-122899.34174990654</v>
      </c>
      <c r="D236" s="185">
        <f>IF(ISNUMBER($F236),VLOOKUP($J236,'Table 1'!$B$13:$C$33,2,FALSE)/12*1000*Study_MW,"")</f>
        <v>204558.33333333331</v>
      </c>
      <c r="E236" s="185">
        <f t="shared" si="50"/>
        <v>81658.991583426774</v>
      </c>
      <c r="F236" s="184">
        <f>INDEX([15]Delta!$F$1:$EE$65553,$L$21,$I236)</f>
        <v>2064.39</v>
      </c>
      <c r="G236" s="186">
        <f t="shared" si="47"/>
        <v>39.555990672027463</v>
      </c>
      <c r="I236" s="76">
        <f>I116</f>
        <v>105</v>
      </c>
      <c r="J236" s="89">
        <f t="shared" si="52"/>
        <v>2036</v>
      </c>
      <c r="K236" s="90">
        <f t="shared" si="53"/>
        <v>49675</v>
      </c>
    </row>
    <row r="237" spans="2:11" outlineLevel="1">
      <c r="B237" s="94">
        <f t="shared" si="49"/>
        <v>49706</v>
      </c>
      <c r="C237" s="187">
        <f>IF(F237&lt;&gt;0,-INDEX([15]Delta!$F$1:$EE$65553,$L$20,$I237),0)</f>
        <v>-91302.288478076458</v>
      </c>
      <c r="D237" s="188">
        <f>IF(ISNUMBER($F237),VLOOKUP($J237,'Table 1'!$B$13:$C$33,2,FALSE)/12*1000*Study_MW,"")</f>
        <v>204558.33333333331</v>
      </c>
      <c r="E237" s="188">
        <f t="shared" si="50"/>
        <v>113256.04485525686</v>
      </c>
      <c r="F237" s="187">
        <f>INDEX([15]Delta!$F$1:$EE$65553,$L$21,$I237)</f>
        <v>1806.97</v>
      </c>
      <c r="G237" s="189">
        <f t="shared" si="47"/>
        <v>62.677324391249911</v>
      </c>
      <c r="I237" s="93">
        <f t="shared" ref="I237:I271" si="54">I117</f>
        <v>106</v>
      </c>
      <c r="J237" s="89">
        <f t="shared" si="52"/>
        <v>2036</v>
      </c>
      <c r="K237" s="94">
        <f t="shared" si="53"/>
        <v>49706</v>
      </c>
    </row>
    <row r="238" spans="2:11" outlineLevel="1">
      <c r="B238" s="94">
        <f t="shared" si="49"/>
        <v>49735</v>
      </c>
      <c r="C238" s="187">
        <f>IF(F238&lt;&gt;0,-INDEX([15]Delta!$F$1:$EE$65553,$L$20,$I238),0)</f>
        <v>-71138.116081625223</v>
      </c>
      <c r="D238" s="188">
        <f>IF(ISNUMBER($F238),VLOOKUP($J238,'Table 1'!$B$13:$C$33,2,FALSE)/12*1000*Study_MW,"")</f>
        <v>204558.33333333331</v>
      </c>
      <c r="E238" s="188">
        <f t="shared" si="50"/>
        <v>133420.21725170809</v>
      </c>
      <c r="F238" s="187">
        <f>INDEX([15]Delta!$F$1:$EE$65553,$L$21,$I238)</f>
        <v>2109.59</v>
      </c>
      <c r="G238" s="189">
        <f t="shared" si="47"/>
        <v>63.244619689943583</v>
      </c>
      <c r="I238" s="93">
        <f t="shared" si="54"/>
        <v>107</v>
      </c>
      <c r="J238" s="89">
        <f t="shared" si="52"/>
        <v>2036</v>
      </c>
      <c r="K238" s="94">
        <f t="shared" si="53"/>
        <v>49735</v>
      </c>
    </row>
    <row r="239" spans="2:11" outlineLevel="1">
      <c r="B239" s="94">
        <f t="shared" si="49"/>
        <v>49766</v>
      </c>
      <c r="C239" s="187">
        <f>IF(F239&lt;&gt;0,-INDEX([15]Delta!$F$1:$EE$65553,$L$20,$I239),0)</f>
        <v>-56178.063565015793</v>
      </c>
      <c r="D239" s="188">
        <f>IF(ISNUMBER($F239),VLOOKUP($J239,'Table 1'!$B$13:$C$33,2,FALSE)/12*1000*Study_MW,"")</f>
        <v>204558.33333333331</v>
      </c>
      <c r="E239" s="188">
        <f t="shared" si="50"/>
        <v>148380.26976831752</v>
      </c>
      <c r="F239" s="187">
        <f>INDEX([15]Delta!$F$1:$EE$65553,$L$21,$I239)</f>
        <v>1813.23</v>
      </c>
      <c r="G239" s="189">
        <f t="shared" si="47"/>
        <v>81.83201787325244</v>
      </c>
      <c r="I239" s="93">
        <f t="shared" si="54"/>
        <v>108</v>
      </c>
      <c r="J239" s="89">
        <f t="shared" si="52"/>
        <v>2036</v>
      </c>
      <c r="K239" s="94">
        <f t="shared" si="53"/>
        <v>49766</v>
      </c>
    </row>
    <row r="240" spans="2:11" outlineLevel="1">
      <c r="B240" s="94">
        <f t="shared" si="49"/>
        <v>49796</v>
      </c>
      <c r="C240" s="187">
        <f>IF(F240&lt;&gt;0,-INDEX([15]Delta!$F$1:$EE$65553,$L$20,$I240),0)</f>
        <v>-23060.857207149267</v>
      </c>
      <c r="D240" s="188">
        <f>IF(ISNUMBER($F240),VLOOKUP($J240,'Table 1'!$B$13:$C$33,2,FALSE)/12*1000*Study_MW,"")</f>
        <v>204558.33333333331</v>
      </c>
      <c r="E240" s="188">
        <f t="shared" si="50"/>
        <v>181497.47612618405</v>
      </c>
      <c r="F240" s="187">
        <f>INDEX([15]Delta!$F$1:$EE$65553,$L$21,$I240)</f>
        <v>1789.22</v>
      </c>
      <c r="G240" s="189">
        <f t="shared" si="47"/>
        <v>101.43944072064031</v>
      </c>
      <c r="I240" s="93">
        <f t="shared" si="54"/>
        <v>109</v>
      </c>
      <c r="J240" s="89">
        <f t="shared" si="52"/>
        <v>2036</v>
      </c>
      <c r="K240" s="94">
        <f t="shared" si="53"/>
        <v>49796</v>
      </c>
    </row>
    <row r="241" spans="2:11" outlineLevel="1">
      <c r="B241" s="94">
        <f t="shared" si="49"/>
        <v>49827</v>
      </c>
      <c r="C241" s="187">
        <f>IF(F241&lt;&gt;0,-INDEX([15]Delta!$F$1:$EE$65553,$L$20,$I241),0)</f>
        <v>-880.7638273537159</v>
      </c>
      <c r="D241" s="188">
        <f>IF(ISNUMBER($F241),VLOOKUP($J241,'Table 1'!$B$13:$C$33,2,FALSE)/12*1000*Study_MW,"")</f>
        <v>204558.33333333331</v>
      </c>
      <c r="E241" s="188">
        <f t="shared" si="50"/>
        <v>203677.5695059796</v>
      </c>
      <c r="F241" s="187">
        <f>INDEX([15]Delta!$F$1:$EE$65553,$L$21,$I241)</f>
        <v>2245.64</v>
      </c>
      <c r="G241" s="189">
        <f t="shared" si="47"/>
        <v>90.699118962068539</v>
      </c>
      <c r="I241" s="93">
        <f t="shared" si="54"/>
        <v>110</v>
      </c>
      <c r="J241" s="89">
        <f t="shared" si="52"/>
        <v>2036</v>
      </c>
      <c r="K241" s="94">
        <f t="shared" si="53"/>
        <v>49827</v>
      </c>
    </row>
    <row r="242" spans="2:11" outlineLevel="1">
      <c r="B242" s="94">
        <f t="shared" si="49"/>
        <v>49857</v>
      </c>
      <c r="C242" s="187">
        <f>IF(F242&lt;&gt;0,-INDEX([15]Delta!$F$1:$EE$65553,$L$20,$I242),0)</f>
        <v>37625.106450170279</v>
      </c>
      <c r="D242" s="188">
        <f>IF(ISNUMBER($F242),VLOOKUP($J242,'Table 1'!$B$13:$C$33,2,FALSE)/12*1000*Study_MW,"")</f>
        <v>204558.33333333331</v>
      </c>
      <c r="E242" s="188">
        <f t="shared" si="50"/>
        <v>242183.43978350359</v>
      </c>
      <c r="F242" s="187">
        <f>INDEX([15]Delta!$F$1:$EE$65553,$L$21,$I242)</f>
        <v>2583.9</v>
      </c>
      <c r="G242" s="189">
        <f t="shared" si="47"/>
        <v>93.727868641783189</v>
      </c>
      <c r="I242" s="93">
        <f t="shared" si="54"/>
        <v>111</v>
      </c>
      <c r="J242" s="89">
        <f t="shared" si="52"/>
        <v>2036</v>
      </c>
      <c r="K242" s="94">
        <f t="shared" si="53"/>
        <v>49857</v>
      </c>
    </row>
    <row r="243" spans="2:11" outlineLevel="1">
      <c r="B243" s="94">
        <f t="shared" si="49"/>
        <v>49888</v>
      </c>
      <c r="C243" s="187">
        <f>IF(F243&lt;&gt;0,-INDEX([15]Delta!$F$1:$EE$65553,$L$20,$I243),0)</f>
        <v>49807.418271958828</v>
      </c>
      <c r="D243" s="188">
        <f>IF(ISNUMBER($F243),VLOOKUP($J243,'Table 1'!$B$13:$C$33,2,FALSE)/12*1000*Study_MW,"")</f>
        <v>204558.33333333331</v>
      </c>
      <c r="E243" s="188">
        <f t="shared" si="50"/>
        <v>254365.75160529214</v>
      </c>
      <c r="F243" s="187">
        <f>INDEX([15]Delta!$F$1:$EE$65553,$L$21,$I243)</f>
        <v>2688.27</v>
      </c>
      <c r="G243" s="189">
        <f t="shared" si="47"/>
        <v>94.620611622081171</v>
      </c>
      <c r="I243" s="93">
        <f t="shared" si="54"/>
        <v>112</v>
      </c>
      <c r="J243" s="89">
        <f t="shared" si="52"/>
        <v>2036</v>
      </c>
      <c r="K243" s="94">
        <f t="shared" si="53"/>
        <v>49888</v>
      </c>
    </row>
    <row r="244" spans="2:11" outlineLevel="1">
      <c r="B244" s="94">
        <f t="shared" si="49"/>
        <v>49919</v>
      </c>
      <c r="C244" s="187">
        <f>IF(F244&lt;&gt;0,-INDEX([15]Delta!$F$1:$EE$65553,$L$20,$I244),0)</f>
        <v>29137.382444143295</v>
      </c>
      <c r="D244" s="188">
        <f>IF(ISNUMBER($F244),VLOOKUP($J244,'Table 1'!$B$13:$C$33,2,FALSE)/12*1000*Study_MW,"")</f>
        <v>204558.33333333331</v>
      </c>
      <c r="E244" s="188">
        <f t="shared" si="50"/>
        <v>233695.71577747661</v>
      </c>
      <c r="F244" s="187">
        <f>INDEX([15]Delta!$F$1:$EE$65553,$L$21,$I244)</f>
        <v>2638.25</v>
      </c>
      <c r="G244" s="189">
        <f t="shared" si="47"/>
        <v>88.579822146300245</v>
      </c>
      <c r="I244" s="93">
        <f t="shared" si="54"/>
        <v>113</v>
      </c>
      <c r="J244" s="89">
        <f t="shared" si="52"/>
        <v>2036</v>
      </c>
      <c r="K244" s="94">
        <f t="shared" si="53"/>
        <v>49919</v>
      </c>
    </row>
    <row r="245" spans="2:11" outlineLevel="1">
      <c r="B245" s="94">
        <f t="shared" si="49"/>
        <v>49949</v>
      </c>
      <c r="C245" s="187">
        <f>IF(F245&lt;&gt;0,-INDEX([15]Delta!$F$1:$EE$65553,$L$20,$I245),0)</f>
        <v>-21614.950685977936</v>
      </c>
      <c r="D245" s="188">
        <f>IF(ISNUMBER($F245),VLOOKUP($J245,'Table 1'!$B$13:$C$33,2,FALSE)/12*1000*Study_MW,"")</f>
        <v>204558.33333333331</v>
      </c>
      <c r="E245" s="188">
        <f t="shared" si="50"/>
        <v>182943.38264735538</v>
      </c>
      <c r="F245" s="187">
        <f>INDEX([15]Delta!$F$1:$EE$65553,$L$21,$I245)</f>
        <v>2527.7199999999998</v>
      </c>
      <c r="G245" s="189">
        <f t="shared" si="47"/>
        <v>72.374860604558805</v>
      </c>
      <c r="I245" s="93">
        <f t="shared" si="54"/>
        <v>114</v>
      </c>
      <c r="J245" s="89">
        <f t="shared" si="52"/>
        <v>2036</v>
      </c>
      <c r="K245" s="94">
        <f t="shared" si="53"/>
        <v>49949</v>
      </c>
    </row>
    <row r="246" spans="2:11" outlineLevel="1">
      <c r="B246" s="94">
        <f t="shared" si="49"/>
        <v>49980</v>
      </c>
      <c r="C246" s="187">
        <f>IF(F246&lt;&gt;0,-INDEX([15]Delta!$F$1:$EE$65553,$L$20,$I246),0)</f>
        <v>-100328.57577183843</v>
      </c>
      <c r="D246" s="188">
        <f>IF(ISNUMBER($F246),VLOOKUP($J246,'Table 1'!$B$13:$C$33,2,FALSE)/12*1000*Study_MW,"")</f>
        <v>204558.33333333331</v>
      </c>
      <c r="E246" s="188">
        <f t="shared" si="50"/>
        <v>104229.75756149489</v>
      </c>
      <c r="F246" s="187">
        <f>INDEX([15]Delta!$F$1:$EE$65553,$L$21,$I246)</f>
        <v>2521.9</v>
      </c>
      <c r="G246" s="189">
        <f t="shared" si="47"/>
        <v>41.329853507869018</v>
      </c>
      <c r="I246" s="93">
        <f t="shared" si="54"/>
        <v>115</v>
      </c>
      <c r="J246" s="89">
        <f t="shared" si="52"/>
        <v>2036</v>
      </c>
      <c r="K246" s="94">
        <f t="shared" si="53"/>
        <v>49980</v>
      </c>
    </row>
    <row r="247" spans="2:11" outlineLevel="1">
      <c r="B247" s="98">
        <f t="shared" si="49"/>
        <v>50010</v>
      </c>
      <c r="C247" s="190">
        <f>IF(F247&lt;&gt;0,-INDEX([15]Delta!$F$1:$EE$65553,$L$20,$I247),0)</f>
        <v>-87968.273261874914</v>
      </c>
      <c r="D247" s="191">
        <f>IF(ISNUMBER($F247),VLOOKUP($J247,'Table 1'!$B$13:$C$33,2,FALSE)/12*1000*Study_MW,"")</f>
        <v>204558.33333333331</v>
      </c>
      <c r="E247" s="191">
        <f t="shared" si="50"/>
        <v>116590.0600714584</v>
      </c>
      <c r="F247" s="190">
        <f>INDEX([15]Delta!$F$1:$EE$65553,$L$21,$I247)</f>
        <v>2481.9</v>
      </c>
      <c r="G247" s="192">
        <f t="shared" si="47"/>
        <v>46.976131218606064</v>
      </c>
      <c r="I247" s="80">
        <f t="shared" si="54"/>
        <v>116</v>
      </c>
      <c r="J247" s="89">
        <f t="shared" si="52"/>
        <v>2036</v>
      </c>
      <c r="K247" s="98">
        <f t="shared" si="53"/>
        <v>50010</v>
      </c>
    </row>
    <row r="248" spans="2:11" outlineLevel="1">
      <c r="B248" s="90">
        <f t="shared" si="49"/>
        <v>50041</v>
      </c>
      <c r="C248" s="184">
        <f>IF(F248&lt;&gt;0,-INDEX([15]Delta!$F$1:$EE$65553,$L$20,$I248),0)</f>
        <v>-145094.09502479434</v>
      </c>
      <c r="D248" s="185">
        <f>IF(ISNUMBER($F248),VLOOKUP($J248,'Table 1'!$B$13:$C$33,2,FALSE)/12*1000*Study_MW,"")</f>
        <v>209508.33333333331</v>
      </c>
      <c r="E248" s="185">
        <f t="shared" si="50"/>
        <v>64414.238308538974</v>
      </c>
      <c r="F248" s="184">
        <f>INDEX([15]Delta!$F$1:$EE$65553,$L$21,$I248)</f>
        <v>2064.39</v>
      </c>
      <c r="G248" s="186">
        <f t="shared" si="47"/>
        <v>31.20255296166857</v>
      </c>
      <c r="I248" s="76">
        <f>I128</f>
        <v>118</v>
      </c>
      <c r="J248" s="89">
        <f t="shared" si="52"/>
        <v>2037</v>
      </c>
      <c r="K248" s="90">
        <f t="shared" si="53"/>
        <v>50041</v>
      </c>
    </row>
    <row r="249" spans="2:11" outlineLevel="1">
      <c r="B249" s="94">
        <f t="shared" si="49"/>
        <v>50072</v>
      </c>
      <c r="C249" s="187">
        <f>IF(F249&lt;&gt;0,-INDEX([15]Delta!$F$1:$EE$65553,$L$20,$I249),0)</f>
        <v>-110855.62149137259</v>
      </c>
      <c r="D249" s="188">
        <f>IF(ISNUMBER($F249),VLOOKUP($J249,'Table 1'!$B$13:$C$33,2,FALSE)/12*1000*Study_MW,"")</f>
        <v>209508.33333333331</v>
      </c>
      <c r="E249" s="188">
        <f t="shared" si="50"/>
        <v>98652.711841960729</v>
      </c>
      <c r="F249" s="187">
        <f>INDEX([15]Delta!$F$1:$EE$65553,$L$21,$I249)</f>
        <v>1726.86</v>
      </c>
      <c r="G249" s="189">
        <f t="shared" si="47"/>
        <v>57.128378584228443</v>
      </c>
      <c r="I249" s="93">
        <f t="shared" si="54"/>
        <v>119</v>
      </c>
      <c r="J249" s="89">
        <f t="shared" si="52"/>
        <v>2037</v>
      </c>
      <c r="K249" s="94">
        <f t="shared" si="53"/>
        <v>50072</v>
      </c>
    </row>
    <row r="250" spans="2:11" outlineLevel="1">
      <c r="B250" s="94">
        <f t="shared" si="49"/>
        <v>50100</v>
      </c>
      <c r="C250" s="187">
        <f>IF(F250&lt;&gt;0,-INDEX([15]Delta!$F$1:$EE$65553,$L$20,$I250),0)</f>
        <v>-94387.517581433058</v>
      </c>
      <c r="D250" s="188">
        <f>IF(ISNUMBER($F250),VLOOKUP($J250,'Table 1'!$B$13:$C$33,2,FALSE)/12*1000*Study_MW,"")</f>
        <v>209508.33333333331</v>
      </c>
      <c r="E250" s="188">
        <f t="shared" si="50"/>
        <v>115120.81575190026</v>
      </c>
      <c r="F250" s="187">
        <f>INDEX([15]Delta!$F$1:$EE$65553,$L$21,$I250)</f>
        <v>2109.59</v>
      </c>
      <c r="G250" s="189">
        <f t="shared" si="47"/>
        <v>54.57023201280829</v>
      </c>
      <c r="I250" s="93">
        <f t="shared" si="54"/>
        <v>120</v>
      </c>
      <c r="J250" s="89">
        <f t="shared" si="52"/>
        <v>2037</v>
      </c>
      <c r="K250" s="94">
        <f t="shared" si="53"/>
        <v>50100</v>
      </c>
    </row>
    <row r="251" spans="2:11" outlineLevel="1">
      <c r="B251" s="94">
        <f t="shared" si="49"/>
        <v>50131</v>
      </c>
      <c r="C251" s="187">
        <f>IF(F251&lt;&gt;0,-INDEX([15]Delta!$F$1:$EE$65553,$L$20,$I251),0)</f>
        <v>-75088.317371070385</v>
      </c>
      <c r="D251" s="188">
        <f>IF(ISNUMBER($F251),VLOOKUP($J251,'Table 1'!$B$13:$C$33,2,FALSE)/12*1000*Study_MW,"")</f>
        <v>209508.33333333331</v>
      </c>
      <c r="E251" s="188">
        <f t="shared" si="50"/>
        <v>134420.01596226293</v>
      </c>
      <c r="F251" s="187">
        <f>INDEX([15]Delta!$F$1:$EE$65553,$L$21,$I251)</f>
        <v>1813.23</v>
      </c>
      <c r="G251" s="189">
        <f t="shared" si="47"/>
        <v>74.13290975897317</v>
      </c>
      <c r="I251" s="93">
        <f t="shared" si="54"/>
        <v>121</v>
      </c>
      <c r="J251" s="89">
        <f t="shared" si="52"/>
        <v>2037</v>
      </c>
      <c r="K251" s="94">
        <f t="shared" si="53"/>
        <v>50131</v>
      </c>
    </row>
    <row r="252" spans="2:11" outlineLevel="1">
      <c r="B252" s="94">
        <f t="shared" si="49"/>
        <v>50161</v>
      </c>
      <c r="C252" s="187">
        <f>IF(F252&lt;&gt;0,-INDEX([15]Delta!$F$1:$EE$65553,$L$20,$I252),0)</f>
        <v>-35555.793696463108</v>
      </c>
      <c r="D252" s="188">
        <f>IF(ISNUMBER($F252),VLOOKUP($J252,'Table 1'!$B$13:$C$33,2,FALSE)/12*1000*Study_MW,"")</f>
        <v>209508.33333333331</v>
      </c>
      <c r="E252" s="188">
        <f t="shared" si="50"/>
        <v>173952.53963687021</v>
      </c>
      <c r="F252" s="187">
        <f>INDEX([15]Delta!$F$1:$EE$65553,$L$21,$I252)</f>
        <v>1789.22</v>
      </c>
      <c r="G252" s="189">
        <f t="shared" si="47"/>
        <v>97.222554876912952</v>
      </c>
      <c r="I252" s="93">
        <f t="shared" si="54"/>
        <v>122</v>
      </c>
      <c r="J252" s="89">
        <f t="shared" si="52"/>
        <v>2037</v>
      </c>
      <c r="K252" s="94">
        <f t="shared" si="53"/>
        <v>50161</v>
      </c>
    </row>
    <row r="253" spans="2:11" outlineLevel="1">
      <c r="B253" s="94">
        <f t="shared" si="49"/>
        <v>50192</v>
      </c>
      <c r="C253" s="187">
        <f>IF(F253&lt;&gt;0,-INDEX([15]Delta!$F$1:$EE$65553,$L$20,$I253),0)</f>
        <v>-9574.5704529881477</v>
      </c>
      <c r="D253" s="188">
        <f>IF(ISNUMBER($F253),VLOOKUP($J253,'Table 1'!$B$13:$C$33,2,FALSE)/12*1000*Study_MW,"")</f>
        <v>209508.33333333331</v>
      </c>
      <c r="E253" s="188">
        <f t="shared" si="50"/>
        <v>199933.76288034517</v>
      </c>
      <c r="F253" s="187">
        <f>INDEX([15]Delta!$F$1:$EE$65553,$L$21,$I253)</f>
        <v>2245.64</v>
      </c>
      <c r="G253" s="189">
        <f t="shared" si="47"/>
        <v>89.031974350450284</v>
      </c>
      <c r="I253" s="93">
        <f t="shared" si="54"/>
        <v>123</v>
      </c>
      <c r="J253" s="89">
        <f t="shared" si="52"/>
        <v>2037</v>
      </c>
      <c r="K253" s="94">
        <f t="shared" si="53"/>
        <v>50192</v>
      </c>
    </row>
    <row r="254" spans="2:11" outlineLevel="1">
      <c r="B254" s="94">
        <f t="shared" si="49"/>
        <v>50222</v>
      </c>
      <c r="C254" s="187">
        <f>IF(F254&lt;&gt;0,-INDEX([15]Delta!$F$1:$EE$65553,$L$20,$I254),0)</f>
        <v>34263.583595752716</v>
      </c>
      <c r="D254" s="188">
        <f>IF(ISNUMBER($F254),VLOOKUP($J254,'Table 1'!$B$13:$C$33,2,FALSE)/12*1000*Study_MW,"")</f>
        <v>209508.33333333331</v>
      </c>
      <c r="E254" s="188">
        <f t="shared" si="50"/>
        <v>243771.91692908603</v>
      </c>
      <c r="F254" s="187">
        <f>INDEX([15]Delta!$F$1:$EE$65553,$L$21,$I254)</f>
        <v>2583.9</v>
      </c>
      <c r="G254" s="189">
        <f t="shared" si="47"/>
        <v>94.342628170241113</v>
      </c>
      <c r="I254" s="93">
        <f t="shared" si="54"/>
        <v>124</v>
      </c>
      <c r="J254" s="89">
        <f t="shared" si="52"/>
        <v>2037</v>
      </c>
      <c r="K254" s="94">
        <f t="shared" si="53"/>
        <v>50222</v>
      </c>
    </row>
    <row r="255" spans="2:11" outlineLevel="1">
      <c r="B255" s="94">
        <f t="shared" si="49"/>
        <v>50253</v>
      </c>
      <c r="C255" s="187">
        <f>IF(F255&lt;&gt;0,-INDEX([15]Delta!$F$1:$EE$65553,$L$20,$I255),0)</f>
        <v>51003.273356825113</v>
      </c>
      <c r="D255" s="188">
        <f>IF(ISNUMBER($F255),VLOOKUP($J255,'Table 1'!$B$13:$C$33,2,FALSE)/12*1000*Study_MW,"")</f>
        <v>209508.33333333331</v>
      </c>
      <c r="E255" s="188">
        <f t="shared" si="50"/>
        <v>260511.60669015843</v>
      </c>
      <c r="F255" s="187">
        <f>INDEX([15]Delta!$F$1:$EE$65553,$L$21,$I255)</f>
        <v>2688.27</v>
      </c>
      <c r="G255" s="189">
        <f t="shared" si="47"/>
        <v>96.906786405442318</v>
      </c>
      <c r="I255" s="93">
        <f t="shared" si="54"/>
        <v>125</v>
      </c>
      <c r="J255" s="89">
        <f t="shared" si="52"/>
        <v>2037</v>
      </c>
      <c r="K255" s="94">
        <f t="shared" si="53"/>
        <v>50253</v>
      </c>
    </row>
    <row r="256" spans="2:11" outlineLevel="1">
      <c r="B256" s="94">
        <f t="shared" si="49"/>
        <v>50284</v>
      </c>
      <c r="C256" s="187">
        <f>IF(F256&lt;&gt;0,-INDEX([15]Delta!$F$1:$EE$65553,$L$20,$I256),0)</f>
        <v>23480.995587050915</v>
      </c>
      <c r="D256" s="188">
        <f>IF(ISNUMBER($F256),VLOOKUP($J256,'Table 1'!$B$13:$C$33,2,FALSE)/12*1000*Study_MW,"")</f>
        <v>209508.33333333331</v>
      </c>
      <c r="E256" s="188">
        <f t="shared" si="50"/>
        <v>232989.32892038423</v>
      </c>
      <c r="F256" s="187">
        <f>INDEX([15]Delta!$F$1:$EE$65553,$L$21,$I256)</f>
        <v>2638.25</v>
      </c>
      <c r="G256" s="189">
        <f t="shared" si="47"/>
        <v>88.312073882453987</v>
      </c>
      <c r="I256" s="93">
        <f t="shared" si="54"/>
        <v>126</v>
      </c>
      <c r="J256" s="89">
        <f t="shared" si="52"/>
        <v>2037</v>
      </c>
      <c r="K256" s="94">
        <f t="shared" si="53"/>
        <v>50284</v>
      </c>
    </row>
    <row r="257" spans="2:11" outlineLevel="1">
      <c r="B257" s="94">
        <f t="shared" si="49"/>
        <v>50314</v>
      </c>
      <c r="C257" s="187">
        <f>IF(F257&lt;&gt;0,-INDEX([15]Delta!$F$1:$EE$65553,$L$20,$I257),0)</f>
        <v>-24532.301370292902</v>
      </c>
      <c r="D257" s="188">
        <f>IF(ISNUMBER($F257),VLOOKUP($J257,'Table 1'!$B$13:$C$33,2,FALSE)/12*1000*Study_MW,"")</f>
        <v>209508.33333333331</v>
      </c>
      <c r="E257" s="188">
        <f t="shared" si="50"/>
        <v>184976.03196304041</v>
      </c>
      <c r="F257" s="187">
        <f>INDEX([15]Delta!$F$1:$EE$65553,$L$21,$I257)</f>
        <v>2527.7199999999998</v>
      </c>
      <c r="G257" s="189">
        <f t="shared" si="47"/>
        <v>73.179003988986295</v>
      </c>
      <c r="I257" s="93">
        <f t="shared" si="54"/>
        <v>127</v>
      </c>
      <c r="J257" s="89">
        <f t="shared" si="52"/>
        <v>2037</v>
      </c>
      <c r="K257" s="94">
        <f t="shared" si="53"/>
        <v>50314</v>
      </c>
    </row>
    <row r="258" spans="2:11" outlineLevel="1">
      <c r="B258" s="94">
        <f t="shared" si="49"/>
        <v>50345</v>
      </c>
      <c r="C258" s="187">
        <f>IF(F258&lt;&gt;0,-INDEX([15]Delta!$F$1:$EE$65553,$L$20,$I258),0)</f>
        <v>-104149.89549061656</v>
      </c>
      <c r="D258" s="188">
        <f>IF(ISNUMBER($F258),VLOOKUP($J258,'Table 1'!$B$13:$C$33,2,FALSE)/12*1000*Study_MW,"")</f>
        <v>209508.33333333331</v>
      </c>
      <c r="E258" s="188">
        <f t="shared" si="50"/>
        <v>105358.43784271675</v>
      </c>
      <c r="F258" s="187">
        <f>INDEX([15]Delta!$F$1:$EE$65553,$L$21,$I258)</f>
        <v>2521.9</v>
      </c>
      <c r="G258" s="189">
        <f t="shared" si="47"/>
        <v>41.77740506868502</v>
      </c>
      <c r="I258" s="93">
        <f t="shared" si="54"/>
        <v>128</v>
      </c>
      <c r="J258" s="89">
        <f t="shared" si="52"/>
        <v>2037</v>
      </c>
      <c r="K258" s="94">
        <f t="shared" si="53"/>
        <v>50345</v>
      </c>
    </row>
    <row r="259" spans="2:11" outlineLevel="1" collapsed="1">
      <c r="B259" s="98">
        <f t="shared" si="49"/>
        <v>50375</v>
      </c>
      <c r="C259" s="190">
        <f>IF(F259&lt;&gt;0,-INDEX([15]Delta!$F$1:$EE$65553,$L$20,$I259),0)</f>
        <v>-88127.419842779636</v>
      </c>
      <c r="D259" s="191">
        <f>IF(ISNUMBER($F259),VLOOKUP($J259,'Table 1'!$B$13:$C$33,2,FALSE)/12*1000*Study_MW,"")</f>
        <v>209508.33333333331</v>
      </c>
      <c r="E259" s="191">
        <f t="shared" si="50"/>
        <v>121380.91349055368</v>
      </c>
      <c r="F259" s="190">
        <f>INDEX([15]Delta!$F$1:$EE$65553,$L$21,$I259)</f>
        <v>2481.9</v>
      </c>
      <c r="G259" s="192">
        <f t="shared" si="47"/>
        <v>48.90644808032301</v>
      </c>
      <c r="I259" s="80">
        <f t="shared" si="54"/>
        <v>129</v>
      </c>
      <c r="J259" s="89">
        <f t="shared" si="52"/>
        <v>2037</v>
      </c>
      <c r="K259" s="98">
        <f t="shared" si="53"/>
        <v>50375</v>
      </c>
    </row>
    <row r="260" spans="2:11" outlineLevel="1">
      <c r="B260" s="145">
        <f t="shared" si="49"/>
        <v>50406</v>
      </c>
      <c r="C260" s="99" t="str">
        <f>IF(AND(F20="",$F$259&gt;0),IFERROR(C248*(C248/C200)^(1/4),C248*1.019)*F260/F248,"")</f>
        <v/>
      </c>
      <c r="D260" s="100" t="str">
        <f>IF(ISNUMBER($F260),VLOOKUP($J260,'Table 1'!$B$13:$C$33,2,FALSE)/12*1000*Study_MW,"")</f>
        <v/>
      </c>
      <c r="E260" s="100" t="str">
        <f>IF(ISNUMBER($F260),C260+D260,"")</f>
        <v/>
      </c>
      <c r="F260" s="99" t="str">
        <f>IF(AND(F20="",$F$259&gt;0),F248*(F248/F56)^(1/16),"")</f>
        <v/>
      </c>
      <c r="G260" s="101" t="str">
        <f>IFERROR(IF(ISNUMBER($F260),E260/$F260,""),"")</f>
        <v/>
      </c>
      <c r="I260" s="76">
        <f>I140</f>
        <v>1</v>
      </c>
      <c r="J260" s="89">
        <f t="shared" ref="J260:J271" si="55">YEAR(B260)</f>
        <v>2038</v>
      </c>
      <c r="K260" s="90" t="str">
        <f t="shared" ref="K260:K271" si="56">IF(ISNUMBER(F260),IF(F260&lt;&gt;0,B260,""),"")</f>
        <v/>
      </c>
    </row>
    <row r="261" spans="2:11" outlineLevel="1">
      <c r="B261" s="146">
        <f t="shared" si="49"/>
        <v>50437</v>
      </c>
      <c r="C261" s="102" t="str">
        <f t="shared" ref="C261:C264" si="57">IF(AND(F21="",$F$259&gt;0),IFERROR(C249*(C249/C201)^(1/4),C249*1.019)*F261/F249,"")</f>
        <v/>
      </c>
      <c r="D261" s="103" t="str">
        <f>IF(ISNUMBER($F261),VLOOKUP($J261,'Table 1'!$B$13:$C$33,2,FALSE)/12*1000*Study_MW,"")</f>
        <v/>
      </c>
      <c r="E261" s="103" t="str">
        <f t="shared" ref="E261:E264" si="58">IF(ISNUMBER($F261),C261+D261,"")</f>
        <v/>
      </c>
      <c r="F261" s="102" t="str">
        <f t="shared" ref="F261:F265" si="59">IF(AND(F21="",$F$259&gt;0),F249*(F249/F57)^(1/16),"")</f>
        <v/>
      </c>
      <c r="G261" s="104" t="str">
        <f t="shared" ref="G261:G264" si="60">IFERROR(IF(ISNUMBER($F261),E261/$F261,""),"")</f>
        <v/>
      </c>
      <c r="I261" s="93">
        <f t="shared" si="54"/>
        <v>2</v>
      </c>
      <c r="J261" s="89">
        <f t="shared" si="55"/>
        <v>2038</v>
      </c>
      <c r="K261" s="94" t="str">
        <f t="shared" si="56"/>
        <v/>
      </c>
    </row>
    <row r="262" spans="2:11" outlineLevel="1">
      <c r="B262" s="146">
        <f t="shared" si="49"/>
        <v>50465</v>
      </c>
      <c r="C262" s="102" t="str">
        <f t="shared" si="57"/>
        <v/>
      </c>
      <c r="D262" s="103" t="str">
        <f>IF(ISNUMBER($F262),VLOOKUP($J262,'Table 1'!$B$13:$C$33,2,FALSE)/12*1000*Study_MW,"")</f>
        <v/>
      </c>
      <c r="E262" s="103" t="str">
        <f t="shared" si="58"/>
        <v/>
      </c>
      <c r="F262" s="102" t="str">
        <f t="shared" si="59"/>
        <v/>
      </c>
      <c r="G262" s="104" t="str">
        <f t="shared" si="60"/>
        <v/>
      </c>
      <c r="I262" s="93">
        <f t="shared" si="54"/>
        <v>3</v>
      </c>
      <c r="J262" s="89">
        <f t="shared" si="55"/>
        <v>2038</v>
      </c>
      <c r="K262" s="94" t="str">
        <f t="shared" si="56"/>
        <v/>
      </c>
    </row>
    <row r="263" spans="2:11" outlineLevel="1">
      <c r="B263" s="146">
        <f t="shared" si="49"/>
        <v>50496</v>
      </c>
      <c r="C263" s="102" t="str">
        <f t="shared" si="57"/>
        <v/>
      </c>
      <c r="D263" s="103" t="str">
        <f>IF(ISNUMBER($F263),VLOOKUP($J263,'Table 1'!$B$13:$C$33,2,FALSE)/12*1000*Study_MW,"")</f>
        <v/>
      </c>
      <c r="E263" s="103" t="str">
        <f t="shared" si="58"/>
        <v/>
      </c>
      <c r="F263" s="102" t="str">
        <f t="shared" si="59"/>
        <v/>
      </c>
      <c r="G263" s="104" t="str">
        <f t="shared" si="60"/>
        <v/>
      </c>
      <c r="I263" s="93">
        <f t="shared" si="54"/>
        <v>4</v>
      </c>
      <c r="J263" s="89">
        <f t="shared" si="55"/>
        <v>2038</v>
      </c>
      <c r="K263" s="94" t="str">
        <f t="shared" si="56"/>
        <v/>
      </c>
    </row>
    <row r="264" spans="2:11" outlineLevel="1">
      <c r="B264" s="146">
        <f t="shared" si="49"/>
        <v>50526</v>
      </c>
      <c r="C264" s="102" t="str">
        <f t="shared" si="57"/>
        <v/>
      </c>
      <c r="D264" s="103" t="str">
        <f>IF(ISNUMBER($F264),VLOOKUP($J264,'Table 1'!$B$13:$C$33,2,FALSE)/12*1000*Study_MW,"")</f>
        <v/>
      </c>
      <c r="E264" s="103" t="str">
        <f t="shared" si="58"/>
        <v/>
      </c>
      <c r="F264" s="102" t="str">
        <f t="shared" si="59"/>
        <v/>
      </c>
      <c r="G264" s="104" t="str">
        <f t="shared" si="60"/>
        <v/>
      </c>
      <c r="I264" s="93">
        <f t="shared" si="54"/>
        <v>5</v>
      </c>
      <c r="J264" s="89">
        <f t="shared" si="55"/>
        <v>2038</v>
      </c>
      <c r="K264" s="94" t="str">
        <f t="shared" si="56"/>
        <v/>
      </c>
    </row>
    <row r="265" spans="2:11" outlineLevel="1">
      <c r="B265" s="146">
        <f t="shared" si="49"/>
        <v>50557</v>
      </c>
      <c r="C265" s="102" t="str">
        <f t="shared" ref="C265" si="61">IF(AND(F25="",$F$259&gt;0),IFERROR(C253*(C253/C205)^(1/4),C253*1.019)*F265/F253,"")</f>
        <v/>
      </c>
      <c r="D265" s="103" t="str">
        <f>IF(ISNUMBER($F265),VLOOKUP($J265,'Table 1'!$B$13:$C$33,2,FALSE)/12*1000*Study_MW,"")</f>
        <v/>
      </c>
      <c r="E265" s="103" t="str">
        <f t="shared" ref="E265" si="62">IF(ISNUMBER($F265),C265+D265,"")</f>
        <v/>
      </c>
      <c r="F265" s="102" t="str">
        <f t="shared" si="59"/>
        <v/>
      </c>
      <c r="G265" s="104" t="str">
        <f t="shared" ref="G265" si="63">IFERROR(IF(ISNUMBER($F265),E265/$F265,""),"")</f>
        <v/>
      </c>
      <c r="I265" s="93">
        <f t="shared" si="54"/>
        <v>6</v>
      </c>
      <c r="J265" s="89">
        <f t="shared" si="55"/>
        <v>2038</v>
      </c>
      <c r="K265" s="94" t="str">
        <f t="shared" si="56"/>
        <v/>
      </c>
    </row>
    <row r="266" spans="2:11" outlineLevel="1">
      <c r="B266" s="146">
        <f t="shared" si="49"/>
        <v>50587</v>
      </c>
      <c r="C266" s="187"/>
      <c r="D266" s="188"/>
      <c r="E266" s="188"/>
      <c r="F266" s="187"/>
      <c r="G266" s="189"/>
      <c r="I266" s="93">
        <f t="shared" si="54"/>
        <v>7</v>
      </c>
      <c r="J266" s="89">
        <f t="shared" si="55"/>
        <v>2038</v>
      </c>
      <c r="K266" s="94" t="str">
        <f t="shared" si="56"/>
        <v/>
      </c>
    </row>
    <row r="267" spans="2:11" outlineLevel="1">
      <c r="B267" s="146">
        <f t="shared" si="49"/>
        <v>50618</v>
      </c>
      <c r="C267" s="187"/>
      <c r="D267" s="188"/>
      <c r="E267" s="188"/>
      <c r="F267" s="187"/>
      <c r="G267" s="189"/>
      <c r="I267" s="93">
        <f t="shared" si="54"/>
        <v>8</v>
      </c>
      <c r="J267" s="89">
        <f t="shared" si="55"/>
        <v>2038</v>
      </c>
      <c r="K267" s="94" t="str">
        <f t="shared" si="56"/>
        <v/>
      </c>
    </row>
    <row r="268" spans="2:11" outlineLevel="1">
      <c r="B268" s="146">
        <f t="shared" si="49"/>
        <v>50649</v>
      </c>
      <c r="C268" s="187"/>
      <c r="D268" s="188"/>
      <c r="E268" s="188"/>
      <c r="F268" s="187"/>
      <c r="G268" s="189"/>
      <c r="I268" s="93">
        <f t="shared" si="54"/>
        <v>9</v>
      </c>
      <c r="J268" s="89">
        <f t="shared" si="55"/>
        <v>2038</v>
      </c>
      <c r="K268" s="94" t="str">
        <f t="shared" si="56"/>
        <v/>
      </c>
    </row>
    <row r="269" spans="2:11" outlineLevel="1">
      <c r="B269" s="146">
        <f t="shared" si="49"/>
        <v>50679</v>
      </c>
      <c r="C269" s="187"/>
      <c r="D269" s="188"/>
      <c r="E269" s="188"/>
      <c r="F269" s="187"/>
      <c r="G269" s="189"/>
      <c r="I269" s="93">
        <f t="shared" si="54"/>
        <v>10</v>
      </c>
      <c r="J269" s="89">
        <f t="shared" si="55"/>
        <v>2038</v>
      </c>
      <c r="K269" s="94" t="str">
        <f t="shared" si="56"/>
        <v/>
      </c>
    </row>
    <row r="270" spans="2:11" outlineLevel="1">
      <c r="B270" s="146">
        <f t="shared" si="49"/>
        <v>50710</v>
      </c>
      <c r="C270" s="187"/>
      <c r="D270" s="188"/>
      <c r="E270" s="188"/>
      <c r="F270" s="187"/>
      <c r="G270" s="189"/>
      <c r="I270" s="93">
        <f t="shared" si="54"/>
        <v>11</v>
      </c>
      <c r="J270" s="89">
        <f t="shared" si="55"/>
        <v>2038</v>
      </c>
      <c r="K270" s="94" t="str">
        <f t="shared" si="56"/>
        <v/>
      </c>
    </row>
    <row r="271" spans="2:11" outlineLevel="1">
      <c r="B271" s="147">
        <f t="shared" si="49"/>
        <v>50740</v>
      </c>
      <c r="C271" s="190"/>
      <c r="D271" s="191"/>
      <c r="E271" s="191"/>
      <c r="F271" s="190"/>
      <c r="G271" s="192"/>
      <c r="I271" s="80">
        <f t="shared" si="54"/>
        <v>12</v>
      </c>
      <c r="J271" s="89">
        <f t="shared" si="55"/>
        <v>2038</v>
      </c>
      <c r="K271" s="98" t="str">
        <f t="shared" si="56"/>
        <v/>
      </c>
    </row>
    <row r="272" spans="2:11">
      <c r="B272" s="105"/>
      <c r="K272" s="89"/>
    </row>
    <row r="273" spans="2:2" hidden="1">
      <c r="B273" s="71" t="str">
        <f>"Note: Energy Dollars in "&amp;YEAR(B260)&amp;" are "&amp;YEAR(B248)&amp;" x ("&amp;YEAR(B248)&amp;" / "&amp;YEAR(B200)&amp;" ) ^ (1/4)"</f>
        <v>Note: Energy Dollars in 2038 are 2037 x (2037 / 2033 ) ^ (1/4)</v>
      </c>
    </row>
  </sheetData>
  <printOptions horizontalCentered="1"/>
  <pageMargins left="0.25" right="0.25" top="0.75" bottom="0.75" header="0.3" footer="0.3"/>
  <pageSetup orientation="portrait" r:id="rId1"/>
  <headerFooter alignWithMargins="0">
    <oddFooter>&amp;L&amp;8NPC Group - &amp;F   ( &amp;A )&amp;C &amp;R &amp;8&amp;D  &amp;T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34"/>
  <sheetViews>
    <sheetView workbookViewId="0">
      <selection activeCell="I8" sqref="I8"/>
    </sheetView>
  </sheetViews>
  <sheetFormatPr defaultRowHeight="15"/>
  <cols>
    <col min="1" max="4" width="9.33203125" style="344"/>
    <col min="5" max="5" width="14.1640625" style="344" customWidth="1"/>
    <col min="6" max="6" width="14.33203125" style="344" customWidth="1"/>
    <col min="7" max="7" width="9.33203125" style="344"/>
    <col min="8" max="8" width="15.33203125" style="344" customWidth="1"/>
    <col min="9" max="12" width="9.33203125" style="344"/>
    <col min="13" max="13" width="12.6640625" style="344" customWidth="1"/>
    <col min="14" max="16384" width="9.33203125" style="344"/>
  </cols>
  <sheetData>
    <row r="1" spans="1:13">
      <c r="A1" s="342" t="s">
        <v>187</v>
      </c>
      <c r="B1" s="343"/>
      <c r="C1" s="343"/>
      <c r="D1" s="343"/>
      <c r="E1" s="343"/>
      <c r="F1" s="343"/>
      <c r="G1" s="343"/>
      <c r="H1" s="343"/>
      <c r="I1" s="342"/>
      <c r="J1" s="343"/>
      <c r="K1" s="343"/>
      <c r="L1" s="343"/>
      <c r="M1" s="343"/>
    </row>
    <row r="2" spans="1:13">
      <c r="A2" s="343"/>
      <c r="B2" s="343"/>
      <c r="C2" s="343"/>
      <c r="D2" s="343"/>
      <c r="E2" s="343"/>
      <c r="F2" s="343"/>
      <c r="G2" s="343"/>
      <c r="H2" s="343"/>
      <c r="I2" s="342"/>
      <c r="J2" s="343"/>
      <c r="K2" s="343"/>
      <c r="L2" s="343"/>
      <c r="M2" s="343"/>
    </row>
    <row r="3" spans="1:13">
      <c r="A3" s="377" t="s">
        <v>188</v>
      </c>
      <c r="B3" s="377"/>
      <c r="C3" s="377"/>
      <c r="D3" s="377"/>
      <c r="E3" s="377"/>
      <c r="F3" s="377"/>
      <c r="G3" s="377"/>
      <c r="H3" s="343"/>
      <c r="I3" s="342"/>
      <c r="J3" s="345"/>
      <c r="K3" s="346"/>
      <c r="L3" s="346"/>
      <c r="M3" s="346"/>
    </row>
    <row r="4" spans="1:13">
      <c r="A4" s="377"/>
      <c r="B4" s="377"/>
      <c r="C4" s="377"/>
      <c r="D4" s="377"/>
      <c r="E4" s="377"/>
      <c r="F4" s="377"/>
      <c r="G4" s="377"/>
      <c r="H4" s="343"/>
      <c r="I4" s="342"/>
      <c r="J4" s="345"/>
      <c r="K4" s="346"/>
      <c r="L4" s="346"/>
      <c r="M4" s="346"/>
    </row>
    <row r="5" spans="1:13">
      <c r="A5" s="377"/>
      <c r="B5" s="377"/>
      <c r="C5" s="377"/>
      <c r="D5" s="377"/>
      <c r="E5" s="377"/>
      <c r="F5" s="377"/>
      <c r="G5" s="377"/>
      <c r="H5" s="343"/>
      <c r="I5" s="342"/>
      <c r="J5" s="347" t="s">
        <v>189</v>
      </c>
      <c r="K5" s="346"/>
      <c r="L5" s="346"/>
      <c r="M5" s="346"/>
    </row>
    <row r="6" spans="1:13">
      <c r="A6" s="377"/>
      <c r="B6" s="377"/>
      <c r="C6" s="377"/>
      <c r="D6" s="377"/>
      <c r="E6" s="377"/>
      <c r="F6" s="377"/>
      <c r="G6" s="377"/>
      <c r="H6" s="343"/>
      <c r="I6" s="342"/>
      <c r="J6" s="346"/>
      <c r="K6" s="346"/>
      <c r="L6" s="346"/>
      <c r="M6" s="346"/>
    </row>
    <row r="7" spans="1:13">
      <c r="A7" s="348" t="s">
        <v>190</v>
      </c>
      <c r="B7" s="349"/>
      <c r="C7" s="343"/>
      <c r="D7" s="343"/>
      <c r="E7" s="343"/>
      <c r="F7" s="343"/>
      <c r="G7" s="343"/>
      <c r="H7" s="343"/>
      <c r="I7" s="342"/>
      <c r="J7" s="350">
        <v>1</v>
      </c>
      <c r="K7" s="351" t="s">
        <v>191</v>
      </c>
      <c r="L7" s="352"/>
      <c r="M7" s="346"/>
    </row>
    <row r="8" spans="1:13" ht="77.25">
      <c r="A8" s="353"/>
      <c r="B8" s="353" t="s">
        <v>192</v>
      </c>
      <c r="C8" s="354" t="s">
        <v>193</v>
      </c>
      <c r="D8" s="353" t="s">
        <v>194</v>
      </c>
      <c r="E8" s="353" t="s">
        <v>195</v>
      </c>
      <c r="F8" s="355" t="s">
        <v>196</v>
      </c>
      <c r="G8" s="356" t="s">
        <v>197</v>
      </c>
      <c r="H8" s="353" t="s">
        <v>198</v>
      </c>
      <c r="I8" s="353"/>
      <c r="J8" s="350">
        <f t="shared" ref="J8:J16" si="0">J7+1</f>
        <v>2</v>
      </c>
      <c r="K8" s="346" t="s">
        <v>199</v>
      </c>
      <c r="L8" s="346"/>
      <c r="M8" s="357">
        <v>1</v>
      </c>
    </row>
    <row r="9" spans="1:13">
      <c r="A9" s="358" t="s">
        <v>200</v>
      </c>
      <c r="B9" s="359">
        <v>2015</v>
      </c>
      <c r="C9" s="360">
        <f t="shared" ref="C9:C34" si="1">H9*1000</f>
        <v>37.018697773762256</v>
      </c>
      <c r="D9" s="361">
        <v>1.5336000000000001</v>
      </c>
      <c r="E9" s="362">
        <v>1.4999999999999999E-2</v>
      </c>
      <c r="F9" s="363">
        <f t="shared" ref="F9:F34" si="2">ROUND(E9*D9,3)</f>
        <v>2.3E-2</v>
      </c>
      <c r="G9" s="364" t="s">
        <v>201</v>
      </c>
      <c r="H9" s="365">
        <f t="shared" ref="H9:H34" si="3">F9/$M$16</f>
        <v>3.7018697773762259E-2</v>
      </c>
      <c r="I9" s="353"/>
      <c r="J9" s="350">
        <f t="shared" si="0"/>
        <v>3</v>
      </c>
      <c r="K9" s="346"/>
      <c r="L9" s="346"/>
      <c r="M9" s="366"/>
    </row>
    <row r="10" spans="1:13">
      <c r="A10" s="343" t="s">
        <v>202</v>
      </c>
      <c r="B10" s="367">
        <v>2016</v>
      </c>
      <c r="C10" s="360">
        <f t="shared" si="1"/>
        <v>37.018697773762256</v>
      </c>
      <c r="D10" s="361">
        <f t="shared" ref="D10:D34" si="4">D9+G10*D9</f>
        <v>1.5537670691712406</v>
      </c>
      <c r="E10" s="362">
        <v>1.4999999999999999E-2</v>
      </c>
      <c r="F10" s="363">
        <f t="shared" si="2"/>
        <v>2.3E-2</v>
      </c>
      <c r="G10" s="368">
        <v>1.3150149433516223E-2</v>
      </c>
      <c r="H10" s="365">
        <f t="shared" si="3"/>
        <v>3.7018697773762259E-2</v>
      </c>
      <c r="I10" s="353"/>
      <c r="J10" s="350">
        <f t="shared" si="0"/>
        <v>4</v>
      </c>
      <c r="K10" s="346" t="s">
        <v>203</v>
      </c>
      <c r="L10" s="346"/>
      <c r="M10" s="369">
        <v>4.4142081905027594E-2</v>
      </c>
    </row>
    <row r="11" spans="1:13">
      <c r="A11" s="358"/>
      <c r="B11" s="359">
        <v>2017</v>
      </c>
      <c r="C11" s="360">
        <f t="shared" si="1"/>
        <v>38.628206372621484</v>
      </c>
      <c r="D11" s="361">
        <f t="shared" si="4"/>
        <v>1.5880936097910205</v>
      </c>
      <c r="E11" s="362">
        <v>1.4999999999999999E-2</v>
      </c>
      <c r="F11" s="363">
        <f t="shared" si="2"/>
        <v>2.4E-2</v>
      </c>
      <c r="G11" s="368">
        <v>2.2092462442320437E-2</v>
      </c>
      <c r="H11" s="365">
        <f t="shared" si="3"/>
        <v>3.8628206372621487E-2</v>
      </c>
      <c r="I11" s="353"/>
      <c r="J11" s="350">
        <f t="shared" si="0"/>
        <v>5</v>
      </c>
      <c r="K11" s="346"/>
      <c r="L11" s="346"/>
      <c r="M11" s="366"/>
    </row>
    <row r="12" spans="1:13">
      <c r="A12" s="358"/>
      <c r="B12" s="367">
        <v>2018</v>
      </c>
      <c r="C12" s="360">
        <f t="shared" si="1"/>
        <v>38.628206372621484</v>
      </c>
      <c r="D12" s="361">
        <f t="shared" si="4"/>
        <v>1.6225299434766305</v>
      </c>
      <c r="E12" s="362">
        <v>1.4999999999999999E-2</v>
      </c>
      <c r="F12" s="363">
        <f t="shared" si="2"/>
        <v>2.4E-2</v>
      </c>
      <c r="G12" s="368">
        <v>2.1684070430924685E-2</v>
      </c>
      <c r="H12" s="365">
        <f t="shared" si="3"/>
        <v>3.8628206372621487E-2</v>
      </c>
      <c r="I12" s="353"/>
      <c r="J12" s="350">
        <f t="shared" si="0"/>
        <v>6</v>
      </c>
      <c r="K12" s="346" t="s">
        <v>204</v>
      </c>
      <c r="L12" s="346"/>
      <c r="M12" s="357">
        <f>M8-M10</f>
        <v>0.95585791809497245</v>
      </c>
    </row>
    <row r="13" spans="1:13">
      <c r="A13" s="358"/>
      <c r="B13" s="359">
        <v>2019</v>
      </c>
      <c r="C13" s="360">
        <f t="shared" si="1"/>
        <v>40.237714971480713</v>
      </c>
      <c r="D13" s="361">
        <f t="shared" si="4"/>
        <v>1.6550185830293527</v>
      </c>
      <c r="E13" s="362">
        <v>1.4999999999999999E-2</v>
      </c>
      <c r="F13" s="363">
        <f t="shared" si="2"/>
        <v>2.5000000000000001E-2</v>
      </c>
      <c r="G13" s="368">
        <v>2.0023445288848141E-2</v>
      </c>
      <c r="H13" s="365">
        <f t="shared" si="3"/>
        <v>4.0237714971480716E-2</v>
      </c>
      <c r="I13" s="353"/>
      <c r="J13" s="350">
        <f t="shared" si="0"/>
        <v>7</v>
      </c>
      <c r="K13" s="346"/>
      <c r="L13" s="346"/>
      <c r="M13" s="366"/>
    </row>
    <row r="14" spans="1:13">
      <c r="A14" s="358"/>
      <c r="B14" s="367">
        <v>2020</v>
      </c>
      <c r="C14" s="360">
        <f t="shared" si="1"/>
        <v>40.237714971480713</v>
      </c>
      <c r="D14" s="361">
        <f t="shared" si="4"/>
        <v>1.6904751208536459</v>
      </c>
      <c r="E14" s="362">
        <v>1.4999999999999999E-2</v>
      </c>
      <c r="F14" s="363">
        <f t="shared" si="2"/>
        <v>2.5000000000000001E-2</v>
      </c>
      <c r="G14" s="368">
        <v>2.1423649370385656E-2</v>
      </c>
      <c r="H14" s="365">
        <f t="shared" si="3"/>
        <v>4.0237714971480716E-2</v>
      </c>
      <c r="I14" s="353"/>
      <c r="J14" s="350">
        <f t="shared" si="0"/>
        <v>8</v>
      </c>
      <c r="K14" s="346" t="s">
        <v>205</v>
      </c>
      <c r="L14" s="346"/>
      <c r="M14" s="369">
        <f>M12*0.35</f>
        <v>0.33455027133324033</v>
      </c>
    </row>
    <row r="15" spans="1:13">
      <c r="A15" s="358"/>
      <c r="B15" s="359">
        <v>2021</v>
      </c>
      <c r="C15" s="360">
        <f t="shared" si="1"/>
        <v>41.847223570339942</v>
      </c>
      <c r="D15" s="361">
        <f t="shared" si="4"/>
        <v>1.7284171645586879</v>
      </c>
      <c r="E15" s="362">
        <v>1.4999999999999999E-2</v>
      </c>
      <c r="F15" s="363">
        <f t="shared" si="2"/>
        <v>2.5999999999999999E-2</v>
      </c>
      <c r="G15" s="368">
        <v>2.2444603435442634E-2</v>
      </c>
      <c r="H15" s="365">
        <f t="shared" si="3"/>
        <v>4.1847223570339945E-2</v>
      </c>
      <c r="I15" s="353"/>
      <c r="J15" s="350">
        <f t="shared" si="0"/>
        <v>9</v>
      </c>
      <c r="K15" s="346"/>
      <c r="L15" s="346"/>
      <c r="M15" s="370"/>
    </row>
    <row r="16" spans="1:13" ht="15.75" thickBot="1">
      <c r="A16" s="358"/>
      <c r="B16" s="359">
        <v>2022</v>
      </c>
      <c r="C16" s="360">
        <f t="shared" si="1"/>
        <v>43.456732169199171</v>
      </c>
      <c r="D16" s="361">
        <f t="shared" si="4"/>
        <v>1.7674090391027169</v>
      </c>
      <c r="E16" s="362">
        <v>1.4999999999999999E-2</v>
      </c>
      <c r="F16" s="363">
        <f t="shared" si="2"/>
        <v>2.7E-2</v>
      </c>
      <c r="G16" s="368">
        <v>2.2559296067847567E-2</v>
      </c>
      <c r="H16" s="365">
        <f t="shared" si="3"/>
        <v>4.3456732169199173E-2</v>
      </c>
      <c r="I16" s="353"/>
      <c r="J16" s="350">
        <f t="shared" si="0"/>
        <v>10</v>
      </c>
      <c r="K16" s="346" t="s">
        <v>206</v>
      </c>
      <c r="L16" s="346"/>
      <c r="M16" s="371">
        <f>M12-M14</f>
        <v>0.62130764676173211</v>
      </c>
    </row>
    <row r="17" spans="1:13" ht="15.75" thickTop="1">
      <c r="A17" s="358"/>
      <c r="B17" s="367">
        <v>2023</v>
      </c>
      <c r="C17" s="360">
        <f t="shared" si="1"/>
        <v>43.456732169199171</v>
      </c>
      <c r="D17" s="361">
        <f t="shared" si="4"/>
        <v>1.808114382572529</v>
      </c>
      <c r="E17" s="362">
        <v>1.4999999999999999E-2</v>
      </c>
      <c r="F17" s="363">
        <f t="shared" si="2"/>
        <v>2.7E-2</v>
      </c>
      <c r="G17" s="368">
        <v>2.3031082544693549E-2</v>
      </c>
      <c r="H17" s="365">
        <f t="shared" si="3"/>
        <v>4.3456732169199173E-2</v>
      </c>
      <c r="I17" s="353"/>
      <c r="J17" s="372"/>
      <c r="K17" s="343"/>
      <c r="L17" s="343"/>
      <c r="M17" s="343"/>
    </row>
    <row r="18" spans="1:13">
      <c r="A18" s="358"/>
      <c r="B18" s="359">
        <v>2024</v>
      </c>
      <c r="C18" s="360">
        <f t="shared" si="1"/>
        <v>45.0662407680584</v>
      </c>
      <c r="D18" s="361">
        <f t="shared" si="4"/>
        <v>1.8499437979067941</v>
      </c>
      <c r="E18" s="362">
        <v>1.4999999999999999E-2</v>
      </c>
      <c r="F18" s="363">
        <f t="shared" si="2"/>
        <v>2.8000000000000001E-2</v>
      </c>
      <c r="G18" s="368">
        <v>2.3134274986934988E-2</v>
      </c>
      <c r="H18" s="365">
        <f t="shared" si="3"/>
        <v>4.5066240768058402E-2</v>
      </c>
      <c r="I18" s="353"/>
      <c r="J18" s="373"/>
      <c r="K18" s="343"/>
      <c r="L18" s="343"/>
      <c r="M18" s="343"/>
    </row>
    <row r="19" spans="1:13">
      <c r="A19" s="343"/>
      <c r="B19" s="367">
        <v>2025</v>
      </c>
      <c r="C19" s="360">
        <f t="shared" si="1"/>
        <v>45.0662407680584</v>
      </c>
      <c r="D19" s="361">
        <f t="shared" si="4"/>
        <v>1.8927867949408517</v>
      </c>
      <c r="E19" s="362">
        <v>1.4999999999999999E-2</v>
      </c>
      <c r="F19" s="363">
        <f t="shared" si="2"/>
        <v>2.8000000000000001E-2</v>
      </c>
      <c r="G19" s="368">
        <v>2.3159080336675242E-2</v>
      </c>
      <c r="H19" s="365">
        <f t="shared" si="3"/>
        <v>4.5066240768058402E-2</v>
      </c>
      <c r="I19" s="343"/>
      <c r="J19" s="343"/>
      <c r="K19" s="343"/>
      <c r="L19" s="343"/>
      <c r="M19" s="343"/>
    </row>
    <row r="20" spans="1:13">
      <c r="A20" s="343"/>
      <c r="B20" s="359">
        <v>2026</v>
      </c>
      <c r="C20" s="360">
        <f t="shared" si="1"/>
        <v>46.675749366917628</v>
      </c>
      <c r="D20" s="361">
        <f t="shared" si="4"/>
        <v>1.9362150064432551</v>
      </c>
      <c r="E20" s="362">
        <v>1.4999999999999999E-2</v>
      </c>
      <c r="F20" s="363">
        <f t="shared" si="2"/>
        <v>2.9000000000000001E-2</v>
      </c>
      <c r="G20" s="368">
        <v>2.2944058791238842E-2</v>
      </c>
      <c r="H20" s="365">
        <f t="shared" si="3"/>
        <v>4.6675749366917631E-2</v>
      </c>
      <c r="I20" s="343"/>
      <c r="J20" s="343"/>
      <c r="K20" s="343"/>
      <c r="L20" s="343"/>
      <c r="M20" s="343"/>
    </row>
    <row r="21" spans="1:13">
      <c r="A21" s="343"/>
      <c r="B21" s="367">
        <v>2027</v>
      </c>
      <c r="C21" s="360">
        <f t="shared" si="1"/>
        <v>48.285257965776857</v>
      </c>
      <c r="D21" s="361">
        <f t="shared" si="4"/>
        <v>1.9810656481096376</v>
      </c>
      <c r="E21" s="362">
        <v>1.4999999999999999E-2</v>
      </c>
      <c r="F21" s="363">
        <f t="shared" si="2"/>
        <v>0.03</v>
      </c>
      <c r="G21" s="368">
        <v>2.3164081218836952E-2</v>
      </c>
      <c r="H21" s="365">
        <f t="shared" si="3"/>
        <v>4.8285257965776859E-2</v>
      </c>
      <c r="I21" s="343"/>
      <c r="J21" s="343"/>
      <c r="K21" s="343"/>
      <c r="L21" s="343"/>
      <c r="M21" s="343"/>
    </row>
    <row r="22" spans="1:13">
      <c r="A22" s="343"/>
      <c r="B22" s="359">
        <v>2028</v>
      </c>
      <c r="C22" s="360">
        <f t="shared" si="1"/>
        <v>48.285257965776857</v>
      </c>
      <c r="D22" s="361">
        <f t="shared" si="4"/>
        <v>2.0271640897283554</v>
      </c>
      <c r="E22" s="362">
        <v>1.4999999999999999E-2</v>
      </c>
      <c r="F22" s="363">
        <f t="shared" si="2"/>
        <v>0.03</v>
      </c>
      <c r="G22" s="368">
        <v>2.3269517424980624E-2</v>
      </c>
      <c r="H22" s="365">
        <f t="shared" si="3"/>
        <v>4.8285257965776859E-2</v>
      </c>
      <c r="I22" s="343"/>
      <c r="J22" s="343"/>
      <c r="K22" s="343"/>
      <c r="L22" s="343"/>
      <c r="M22" s="343"/>
    </row>
    <row r="23" spans="1:13">
      <c r="A23" s="343"/>
      <c r="B23" s="359">
        <v>2029</v>
      </c>
      <c r="C23" s="360">
        <f t="shared" si="1"/>
        <v>49.894766564636086</v>
      </c>
      <c r="D23" s="361">
        <f t="shared" si="4"/>
        <v>2.0751269184833392</v>
      </c>
      <c r="E23" s="362">
        <v>1.4999999999999999E-2</v>
      </c>
      <c r="F23" s="363">
        <f t="shared" si="2"/>
        <v>3.1E-2</v>
      </c>
      <c r="G23" s="368">
        <v>2.3660062349176059E-2</v>
      </c>
      <c r="H23" s="365">
        <f t="shared" si="3"/>
        <v>4.9894766564636088E-2</v>
      </c>
      <c r="I23" s="343"/>
      <c r="J23" s="343"/>
      <c r="K23" s="343"/>
      <c r="L23" s="343"/>
      <c r="M23" s="343"/>
    </row>
    <row r="24" spans="1:13">
      <c r="A24" s="343"/>
      <c r="B24" s="367">
        <v>2030</v>
      </c>
      <c r="C24" s="360">
        <f t="shared" si="1"/>
        <v>51.504275163495315</v>
      </c>
      <c r="D24" s="361">
        <f t="shared" si="4"/>
        <v>2.1245107825537088</v>
      </c>
      <c r="E24" s="362">
        <v>1.4999999999999999E-2</v>
      </c>
      <c r="F24" s="363">
        <f t="shared" si="2"/>
        <v>3.2000000000000001E-2</v>
      </c>
      <c r="G24" s="368">
        <v>2.3797996946838929E-2</v>
      </c>
      <c r="H24" s="365">
        <f t="shared" si="3"/>
        <v>5.1504275163495317E-2</v>
      </c>
      <c r="I24" s="343"/>
      <c r="J24" s="343"/>
      <c r="K24" s="343"/>
      <c r="L24" s="343"/>
      <c r="M24" s="343"/>
    </row>
    <row r="25" spans="1:13">
      <c r="A25" s="343"/>
      <c r="B25" s="359">
        <v>2031</v>
      </c>
      <c r="C25" s="360">
        <f t="shared" si="1"/>
        <v>53.113783762354544</v>
      </c>
      <c r="D25" s="361">
        <f t="shared" si="4"/>
        <v>2.1755287847483955</v>
      </c>
      <c r="E25" s="362">
        <v>1.4999999999999999E-2</v>
      </c>
      <c r="F25" s="363">
        <f t="shared" si="2"/>
        <v>3.3000000000000002E-2</v>
      </c>
      <c r="G25" s="368">
        <v>2.4014000123530499E-2</v>
      </c>
      <c r="H25" s="365">
        <f t="shared" si="3"/>
        <v>5.3113783762354545E-2</v>
      </c>
      <c r="I25" s="343"/>
      <c r="J25" s="343"/>
      <c r="K25" s="343"/>
      <c r="L25" s="343"/>
      <c r="M25" s="343"/>
    </row>
    <row r="26" spans="1:13">
      <c r="A26" s="343"/>
      <c r="B26" s="367">
        <v>2032</v>
      </c>
      <c r="C26" s="360">
        <f t="shared" si="1"/>
        <v>53.113783762354544</v>
      </c>
      <c r="D26" s="361">
        <f t="shared" si="4"/>
        <v>2.2279048362065672</v>
      </c>
      <c r="E26" s="362">
        <v>1.4999999999999999E-2</v>
      </c>
      <c r="F26" s="363">
        <f t="shared" si="2"/>
        <v>3.3000000000000002E-2</v>
      </c>
      <c r="G26" s="368">
        <v>2.4075090077113837E-2</v>
      </c>
      <c r="H26" s="365">
        <f t="shared" si="3"/>
        <v>5.3113783762354545E-2</v>
      </c>
      <c r="I26" s="343"/>
      <c r="J26" s="343"/>
      <c r="K26" s="343"/>
      <c r="L26" s="343"/>
      <c r="M26" s="343"/>
    </row>
    <row r="27" spans="1:13">
      <c r="A27" s="343"/>
      <c r="B27" s="359">
        <v>2033</v>
      </c>
      <c r="C27" s="360">
        <f t="shared" si="1"/>
        <v>54.723292361213772</v>
      </c>
      <c r="D27" s="361">
        <f t="shared" si="4"/>
        <v>2.2818002512055924</v>
      </c>
      <c r="E27" s="362">
        <v>1.4999999999999999E-2</v>
      </c>
      <c r="F27" s="363">
        <f t="shared" si="2"/>
        <v>3.4000000000000002E-2</v>
      </c>
      <c r="G27" s="368">
        <v>2.4191075903759129E-2</v>
      </c>
      <c r="H27" s="365">
        <f t="shared" si="3"/>
        <v>5.4723292361213774E-2</v>
      </c>
      <c r="I27" s="343"/>
      <c r="J27" s="343"/>
      <c r="K27" s="343"/>
      <c r="L27" s="343"/>
      <c r="M27" s="343"/>
    </row>
    <row r="28" spans="1:13">
      <c r="A28" s="343"/>
      <c r="B28" s="367">
        <v>2034</v>
      </c>
      <c r="C28" s="360">
        <f t="shared" si="1"/>
        <v>56.332800960073008</v>
      </c>
      <c r="D28" s="361">
        <f t="shared" si="4"/>
        <v>2.3370642131434187</v>
      </c>
      <c r="E28" s="362">
        <v>1.4999999999999999E-2</v>
      </c>
      <c r="F28" s="363">
        <f t="shared" si="2"/>
        <v>3.5000000000000003E-2</v>
      </c>
      <c r="G28" s="368">
        <v>2.4219456505286896E-2</v>
      </c>
      <c r="H28" s="365">
        <f t="shared" si="3"/>
        <v>5.633280096007301E-2</v>
      </c>
      <c r="I28" s="343"/>
      <c r="J28" s="343"/>
      <c r="K28" s="343"/>
      <c r="L28" s="343"/>
      <c r="M28" s="343"/>
    </row>
    <row r="29" spans="1:13">
      <c r="A29" s="343"/>
      <c r="B29" s="359">
        <v>2035</v>
      </c>
      <c r="C29" s="360">
        <f t="shared" si="1"/>
        <v>57.942309558932223</v>
      </c>
      <c r="D29" s="361">
        <f t="shared" si="4"/>
        <v>2.3935620018534811</v>
      </c>
      <c r="E29" s="362">
        <v>1.4999999999999999E-2</v>
      </c>
      <c r="F29" s="363">
        <f t="shared" si="2"/>
        <v>3.5999999999999997E-2</v>
      </c>
      <c r="G29" s="368">
        <v>2.4174683944208519E-2</v>
      </c>
      <c r="H29" s="365">
        <f t="shared" si="3"/>
        <v>5.7942309558932224E-2</v>
      </c>
      <c r="I29" s="343"/>
      <c r="J29" s="343"/>
      <c r="K29" s="343"/>
      <c r="L29" s="343"/>
      <c r="M29" s="343"/>
    </row>
    <row r="30" spans="1:13">
      <c r="A30" s="343"/>
      <c r="B30" s="359">
        <v>2036</v>
      </c>
      <c r="C30" s="360">
        <f t="shared" si="1"/>
        <v>59.551818157791452</v>
      </c>
      <c r="D30" s="361">
        <f t="shared" si="4"/>
        <v>2.4517530655921456</v>
      </c>
      <c r="E30" s="362">
        <v>1.4999999999999999E-2</v>
      </c>
      <c r="F30" s="363">
        <f t="shared" si="2"/>
        <v>3.6999999999999998E-2</v>
      </c>
      <c r="G30" s="368">
        <v>2.4311492116604327E-2</v>
      </c>
      <c r="H30" s="365">
        <f t="shared" si="3"/>
        <v>5.9551818157791453E-2</v>
      </c>
      <c r="I30" s="343"/>
      <c r="J30" s="343"/>
      <c r="K30" s="343"/>
      <c r="L30" s="343"/>
      <c r="M30" s="343"/>
    </row>
    <row r="31" spans="1:13">
      <c r="A31" s="343"/>
      <c r="B31" s="367">
        <v>2037</v>
      </c>
      <c r="C31" s="360">
        <f t="shared" si="1"/>
        <v>61.161326756650688</v>
      </c>
      <c r="D31" s="361">
        <f t="shared" si="4"/>
        <v>2.5112752345609821</v>
      </c>
      <c r="E31" s="362">
        <v>1.4999999999999999E-2</v>
      </c>
      <c r="F31" s="363">
        <f t="shared" si="2"/>
        <v>3.7999999999999999E-2</v>
      </c>
      <c r="G31" s="368">
        <v>2.4277391473133791E-2</v>
      </c>
      <c r="H31" s="365">
        <f t="shared" si="3"/>
        <v>6.1161326756650689E-2</v>
      </c>
      <c r="I31" s="343"/>
      <c r="J31" s="343"/>
      <c r="K31" s="343"/>
      <c r="L31" s="343"/>
      <c r="M31" s="343"/>
    </row>
    <row r="32" spans="1:13">
      <c r="A32" s="343"/>
      <c r="B32" s="359">
        <v>2038</v>
      </c>
      <c r="C32" s="360">
        <f t="shared" si="1"/>
        <v>62.770835355509909</v>
      </c>
      <c r="D32" s="361">
        <f t="shared" si="4"/>
        <v>2.5725974049241409</v>
      </c>
      <c r="E32" s="362">
        <v>1.4999999999999999E-2</v>
      </c>
      <c r="F32" s="363">
        <f t="shared" si="2"/>
        <v>3.9E-2</v>
      </c>
      <c r="G32" s="368">
        <v>2.4418737348747444E-2</v>
      </c>
      <c r="H32" s="365">
        <f t="shared" si="3"/>
        <v>6.277083535550991E-2</v>
      </c>
      <c r="I32" s="343"/>
      <c r="J32" s="343"/>
      <c r="K32" s="343"/>
      <c r="L32" s="343"/>
      <c r="M32" s="343"/>
    </row>
    <row r="33" spans="1:13">
      <c r="A33" s="343"/>
      <c r="B33" s="367">
        <v>2039</v>
      </c>
      <c r="C33" s="360">
        <f t="shared" si="1"/>
        <v>64.380343954369152</v>
      </c>
      <c r="D33" s="361">
        <f t="shared" si="4"/>
        <v>2.6356023526405852</v>
      </c>
      <c r="E33" s="362">
        <v>1.4999999999999999E-2</v>
      </c>
      <c r="F33" s="363">
        <f t="shared" si="2"/>
        <v>0.04</v>
      </c>
      <c r="G33" s="368">
        <v>2.4490791911648602E-2</v>
      </c>
      <c r="H33" s="365">
        <f t="shared" si="3"/>
        <v>6.4380343954369146E-2</v>
      </c>
      <c r="I33" s="343"/>
      <c r="J33" s="343"/>
      <c r="K33" s="343"/>
      <c r="L33" s="343"/>
      <c r="M33" s="343"/>
    </row>
    <row r="34" spans="1:13">
      <c r="A34" s="343"/>
      <c r="B34" s="359">
        <v>2040</v>
      </c>
      <c r="C34" s="360">
        <f t="shared" si="1"/>
        <v>64.380343954369152</v>
      </c>
      <c r="D34" s="361">
        <f t="shared" si="4"/>
        <v>2.6999758472958311</v>
      </c>
      <c r="E34" s="362">
        <v>1.4999999999999999E-2</v>
      </c>
      <c r="F34" s="363">
        <f t="shared" si="2"/>
        <v>0.04</v>
      </c>
      <c r="G34" s="368">
        <v>2.442458536688985E-2</v>
      </c>
      <c r="H34" s="365">
        <f t="shared" si="3"/>
        <v>6.4380343954369146E-2</v>
      </c>
      <c r="I34" s="343"/>
      <c r="J34" s="343"/>
      <c r="K34" s="343"/>
      <c r="L34" s="343"/>
      <c r="M34" s="343"/>
    </row>
  </sheetData>
  <mergeCells count="1">
    <mergeCell ref="A3:G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102"/>
  <sheetViews>
    <sheetView zoomScale="80" zoomScaleNormal="80" workbookViewId="0">
      <selection activeCell="H15" sqref="H15:H24"/>
    </sheetView>
  </sheetViews>
  <sheetFormatPr defaultColWidth="9.33203125" defaultRowHeight="12.75"/>
  <cols>
    <col min="1" max="1" width="1.5" style="206" customWidth="1"/>
    <col min="2" max="2" width="10.83203125" style="206" customWidth="1"/>
    <col min="3" max="3" width="14.1640625" style="206" customWidth="1"/>
    <col min="4" max="4" width="12.33203125" style="206" customWidth="1"/>
    <col min="5" max="5" width="9.1640625" style="206" customWidth="1"/>
    <col min="6" max="6" width="9.83203125" style="206" bestFit="1" customWidth="1"/>
    <col min="7" max="7" width="9.83203125" style="206" customWidth="1"/>
    <col min="8" max="8" width="10.5" style="206" customWidth="1"/>
    <col min="9" max="10" width="12.5" style="206" customWidth="1"/>
    <col min="11" max="11" width="11.6640625" style="206" customWidth="1"/>
    <col min="12" max="13" width="9.33203125" style="206"/>
    <col min="14" max="14" width="9.33203125" style="261"/>
    <col min="15" max="16384" width="9.33203125" style="206"/>
  </cols>
  <sheetData>
    <row r="1" spans="2:17" ht="15.75">
      <c r="B1" s="204" t="s">
        <v>85</v>
      </c>
      <c r="C1" s="205"/>
      <c r="D1" s="205"/>
      <c r="E1" s="205"/>
      <c r="F1" s="205"/>
      <c r="G1" s="205"/>
      <c r="H1" s="205"/>
      <c r="I1" s="205"/>
      <c r="J1" s="205"/>
    </row>
    <row r="2" spans="2:17" ht="15.75">
      <c r="B2" s="204" t="s">
        <v>176</v>
      </c>
      <c r="C2" s="205"/>
      <c r="D2" s="205"/>
      <c r="E2" s="205"/>
      <c r="F2" s="205"/>
      <c r="G2" s="205"/>
      <c r="H2" s="205"/>
      <c r="I2" s="205"/>
      <c r="J2" s="205"/>
    </row>
    <row r="3" spans="2:17" ht="15.75">
      <c r="B3" s="204" t="str">
        <f>TEXT($C$63,"0%")&amp;" Capacity Factor"</f>
        <v>41% Capacity Factor</v>
      </c>
      <c r="C3" s="205"/>
      <c r="D3" s="205"/>
      <c r="E3" s="205"/>
      <c r="F3" s="205"/>
      <c r="G3" s="205"/>
      <c r="H3" s="205"/>
      <c r="I3" s="205"/>
      <c r="J3" s="205"/>
    </row>
    <row r="4" spans="2:17">
      <c r="B4" s="207"/>
      <c r="C4" s="207"/>
      <c r="D4" s="207"/>
      <c r="E4" s="207"/>
      <c r="F4" s="207"/>
      <c r="G4" s="207"/>
      <c r="H4" s="207"/>
      <c r="I4" s="208"/>
      <c r="J4" s="208"/>
      <c r="K4" s="208"/>
    </row>
    <row r="5" spans="2:17" ht="51.75" customHeight="1">
      <c r="B5" s="209" t="s">
        <v>0</v>
      </c>
      <c r="C5" s="210" t="s">
        <v>10</v>
      </c>
      <c r="D5" s="210" t="s">
        <v>11</v>
      </c>
      <c r="E5" s="210" t="s">
        <v>12</v>
      </c>
      <c r="F5" s="210" t="s">
        <v>109</v>
      </c>
      <c r="G5" s="18" t="s">
        <v>13</v>
      </c>
      <c r="H5" s="210" t="s">
        <v>110</v>
      </c>
      <c r="I5" s="210" t="s">
        <v>134</v>
      </c>
      <c r="J5" s="18" t="s">
        <v>73</v>
      </c>
      <c r="K5" s="210" t="s">
        <v>111</v>
      </c>
    </row>
    <row r="6" spans="2:17" ht="24" customHeight="1">
      <c r="B6" s="211"/>
      <c r="C6" s="212" t="s">
        <v>8</v>
      </c>
      <c r="D6" s="213" t="s">
        <v>9</v>
      </c>
      <c r="E6" s="213" t="s">
        <v>9</v>
      </c>
      <c r="F6" s="212" t="s">
        <v>39</v>
      </c>
      <c r="G6" s="21" t="s">
        <v>39</v>
      </c>
      <c r="H6" s="212" t="s">
        <v>39</v>
      </c>
      <c r="I6" s="212" t="s">
        <v>39</v>
      </c>
      <c r="J6" s="22" t="s">
        <v>9</v>
      </c>
      <c r="K6" s="212" t="s">
        <v>39</v>
      </c>
    </row>
    <row r="7" spans="2:17">
      <c r="C7" s="214" t="s">
        <v>1</v>
      </c>
      <c r="D7" s="214" t="s">
        <v>2</v>
      </c>
      <c r="E7" s="214" t="s">
        <v>3</v>
      </c>
      <c r="F7" s="214" t="s">
        <v>4</v>
      </c>
      <c r="G7" s="214" t="s">
        <v>5</v>
      </c>
      <c r="H7" s="214" t="s">
        <v>7</v>
      </c>
      <c r="I7" s="214" t="s">
        <v>28</v>
      </c>
      <c r="J7" s="214" t="s">
        <v>29</v>
      </c>
      <c r="K7" s="214" t="s">
        <v>29</v>
      </c>
    </row>
    <row r="8" spans="2:17" ht="6" customHeight="1">
      <c r="K8" s="208"/>
    </row>
    <row r="9" spans="2:17" ht="15.75">
      <c r="B9" s="59" t="str">
        <f>C52</f>
        <v>2017 IRP Wyoming Wind Resource - 41% Capacity Factor</v>
      </c>
      <c r="C9" s="208"/>
      <c r="E9" s="208"/>
      <c r="F9" s="208"/>
      <c r="G9" s="208"/>
      <c r="H9" s="208"/>
      <c r="I9" s="208"/>
      <c r="J9" s="208"/>
      <c r="K9" s="208"/>
      <c r="N9" s="206"/>
    </row>
    <row r="10" spans="2:17">
      <c r="B10" s="215">
        <v>2016</v>
      </c>
      <c r="C10" s="216">
        <f>C55</f>
        <v>1637</v>
      </c>
      <c r="D10" s="217">
        <f>C10*$C$62</f>
        <v>115.6947435682565</v>
      </c>
      <c r="E10" s="217">
        <f>C56</f>
        <v>37.565582271006477</v>
      </c>
      <c r="F10" s="218">
        <f t="shared" ref="F10:F36" si="0">(D10+E10)/(8.76*$C$63)</f>
        <v>42.464735403439889</v>
      </c>
      <c r="G10" s="218">
        <f>C58</f>
        <v>0.65</v>
      </c>
      <c r="H10" s="374"/>
      <c r="I10" s="219">
        <f>F10+H10+G10</f>
        <v>43.114735403439887</v>
      </c>
      <c r="J10" s="219">
        <f>ROUND(I10*$C$63*8.76,2)</f>
        <v>155.61000000000001</v>
      </c>
      <c r="K10" s="217">
        <f>$C$57</f>
        <v>0.57299999999999995</v>
      </c>
      <c r="N10" s="262"/>
    </row>
    <row r="11" spans="2:17">
      <c r="B11" s="215">
        <f t="shared" ref="B11:B36" si="1">B10+1</f>
        <v>2017</v>
      </c>
      <c r="C11" s="221"/>
      <c r="D11" s="217">
        <f>ROUND(D10*(1+$D66),2)</f>
        <v>118.25</v>
      </c>
      <c r="E11" s="217">
        <f>ROUND(E10*(1+$D66),2)</f>
        <v>38.4</v>
      </c>
      <c r="F11" s="218">
        <f t="shared" si="0"/>
        <v>43.403932260495637</v>
      </c>
      <c r="G11" s="217">
        <f>ROUND(G10*(1+$D66),2)</f>
        <v>0.66</v>
      </c>
      <c r="H11" s="374"/>
      <c r="I11" s="219">
        <f>F11+H11+G11</f>
        <v>44.063932260495633</v>
      </c>
      <c r="J11" s="219">
        <f t="shared" ref="J11:J36" si="2">ROUND(I11*$C$63*8.76,2)</f>
        <v>159.03</v>
      </c>
      <c r="K11" s="217">
        <f>ROUND(K10*(1+$D66),2)</f>
        <v>0.59</v>
      </c>
      <c r="N11" s="262"/>
    </row>
    <row r="12" spans="2:17">
      <c r="B12" s="228">
        <f t="shared" si="1"/>
        <v>2018</v>
      </c>
      <c r="C12" s="229"/>
      <c r="D12" s="217">
        <f t="shared" ref="D12:G19" si="3">ROUND(D11*(1+$D67),2)</f>
        <v>120.81</v>
      </c>
      <c r="E12" s="217">
        <f t="shared" si="3"/>
        <v>39.229999999999997</v>
      </c>
      <c r="F12" s="219">
        <f t="shared" si="0"/>
        <v>44.343219399742871</v>
      </c>
      <c r="G12" s="217">
        <f t="shared" si="3"/>
        <v>0.67</v>
      </c>
      <c r="H12" s="375"/>
      <c r="I12" s="219">
        <f t="shared" ref="I12:I36" si="4">F12+H12+G12</f>
        <v>45.013219399742873</v>
      </c>
      <c r="J12" s="219">
        <f t="shared" si="2"/>
        <v>162.46</v>
      </c>
      <c r="K12" s="217">
        <f t="shared" ref="K12:K19" si="5">ROUND(K11*(1+$D67),2)</f>
        <v>0.6</v>
      </c>
      <c r="L12" s="208"/>
      <c r="N12" s="262"/>
    </row>
    <row r="13" spans="2:17">
      <c r="B13" s="228">
        <f t="shared" si="1"/>
        <v>2019</v>
      </c>
      <c r="C13" s="229"/>
      <c r="D13" s="217">
        <f t="shared" si="3"/>
        <v>123.23</v>
      </c>
      <c r="E13" s="217">
        <f t="shared" si="3"/>
        <v>40.020000000000003</v>
      </c>
      <c r="F13" s="219">
        <f t="shared" si="0"/>
        <v>45.232632885578759</v>
      </c>
      <c r="G13" s="217">
        <f t="shared" si="3"/>
        <v>0.68</v>
      </c>
      <c r="H13" s="375"/>
      <c r="I13" s="219">
        <f t="shared" si="4"/>
        <v>45.912632885578759</v>
      </c>
      <c r="J13" s="219">
        <f t="shared" si="2"/>
        <v>165.7</v>
      </c>
      <c r="K13" s="217">
        <f t="shared" si="5"/>
        <v>0.61</v>
      </c>
      <c r="L13" s="208"/>
      <c r="N13" s="262"/>
    </row>
    <row r="14" spans="2:17">
      <c r="B14" s="228">
        <f t="shared" si="1"/>
        <v>2020</v>
      </c>
      <c r="C14" s="229"/>
      <c r="D14" s="217">
        <f t="shared" si="3"/>
        <v>125.87</v>
      </c>
      <c r="E14" s="217">
        <f t="shared" si="3"/>
        <v>40.880000000000003</v>
      </c>
      <c r="F14" s="219">
        <f t="shared" si="0"/>
        <v>46.202398368577384</v>
      </c>
      <c r="G14" s="217">
        <f t="shared" si="3"/>
        <v>0.69</v>
      </c>
      <c r="H14" s="375"/>
      <c r="I14" s="219">
        <f t="shared" si="4"/>
        <v>46.892398368577382</v>
      </c>
      <c r="J14" s="219">
        <f t="shared" si="2"/>
        <v>169.24</v>
      </c>
      <c r="K14" s="217">
        <f t="shared" si="5"/>
        <v>0.62</v>
      </c>
      <c r="L14" s="208"/>
      <c r="N14" s="262"/>
      <c r="O14" s="225"/>
      <c r="P14" s="334"/>
      <c r="Q14" s="335"/>
    </row>
    <row r="15" spans="2:17">
      <c r="B15" s="228">
        <f t="shared" si="1"/>
        <v>2021</v>
      </c>
      <c r="C15" s="229"/>
      <c r="D15" s="217">
        <f t="shared" si="3"/>
        <v>128.69999999999999</v>
      </c>
      <c r="E15" s="217">
        <f t="shared" si="3"/>
        <v>41.8</v>
      </c>
      <c r="F15" s="219">
        <f t="shared" si="0"/>
        <v>47.241432814647339</v>
      </c>
      <c r="G15" s="217">
        <f t="shared" si="3"/>
        <v>0.71</v>
      </c>
      <c r="H15" s="375">
        <f>-PTC!H15*1000</f>
        <v>-41.847223570339942</v>
      </c>
      <c r="I15" s="219">
        <f t="shared" si="4"/>
        <v>6.1042092443073974</v>
      </c>
      <c r="J15" s="219">
        <f t="shared" si="2"/>
        <v>22.03</v>
      </c>
      <c r="K15" s="217">
        <f t="shared" si="5"/>
        <v>0.63</v>
      </c>
      <c r="L15" s="208"/>
      <c r="N15" s="262"/>
      <c r="O15" s="334"/>
      <c r="P15" s="334"/>
      <c r="Q15" s="335"/>
    </row>
    <row r="16" spans="2:17">
      <c r="B16" s="228">
        <f t="shared" si="1"/>
        <v>2022</v>
      </c>
      <c r="C16" s="229"/>
      <c r="D16" s="217">
        <f t="shared" si="3"/>
        <v>131.6</v>
      </c>
      <c r="E16" s="217">
        <f t="shared" si="3"/>
        <v>42.74</v>
      </c>
      <c r="F16" s="219">
        <f t="shared" si="0"/>
        <v>48.305404087422978</v>
      </c>
      <c r="G16" s="217">
        <f t="shared" si="3"/>
        <v>0.73</v>
      </c>
      <c r="H16" s="375">
        <f>-PTC!H16*1000</f>
        <v>-43.456732169199171</v>
      </c>
      <c r="I16" s="219">
        <f t="shared" si="4"/>
        <v>5.578671918223808</v>
      </c>
      <c r="J16" s="219">
        <f t="shared" si="2"/>
        <v>20.13</v>
      </c>
      <c r="K16" s="217">
        <f t="shared" si="5"/>
        <v>0.64</v>
      </c>
      <c r="L16" s="208"/>
      <c r="N16" s="262"/>
    </row>
    <row r="17" spans="2:16">
      <c r="B17" s="228">
        <f t="shared" si="1"/>
        <v>2023</v>
      </c>
      <c r="C17" s="229"/>
      <c r="D17" s="217">
        <f t="shared" si="3"/>
        <v>134.63</v>
      </c>
      <c r="E17" s="217">
        <f t="shared" si="3"/>
        <v>43.72</v>
      </c>
      <c r="F17" s="219">
        <f t="shared" si="0"/>
        <v>49.416478255087114</v>
      </c>
      <c r="G17" s="217">
        <f t="shared" si="3"/>
        <v>0.75</v>
      </c>
      <c r="H17" s="375">
        <f>-PTC!H17*1000</f>
        <v>-43.456732169199171</v>
      </c>
      <c r="I17" s="219">
        <f t="shared" si="4"/>
        <v>6.709746085887943</v>
      </c>
      <c r="J17" s="219">
        <f t="shared" si="2"/>
        <v>24.22</v>
      </c>
      <c r="K17" s="217">
        <f t="shared" si="5"/>
        <v>0.65</v>
      </c>
      <c r="L17" s="208"/>
      <c r="N17" s="262"/>
      <c r="O17" s="225"/>
    </row>
    <row r="18" spans="2:16">
      <c r="B18" s="228">
        <f t="shared" si="1"/>
        <v>2024</v>
      </c>
      <c r="C18" s="229"/>
      <c r="D18" s="217">
        <f t="shared" si="3"/>
        <v>137.74</v>
      </c>
      <c r="E18" s="217">
        <f t="shared" si="3"/>
        <v>44.73</v>
      </c>
      <c r="F18" s="219">
        <f t="shared" si="0"/>
        <v>50.55803076650264</v>
      </c>
      <c r="G18" s="217">
        <f t="shared" si="3"/>
        <v>0.77</v>
      </c>
      <c r="H18" s="375">
        <f>-PTC!H18*1000</f>
        <v>-45.0662407680584</v>
      </c>
      <c r="I18" s="219">
        <f t="shared" si="4"/>
        <v>6.2617899984442396</v>
      </c>
      <c r="J18" s="219">
        <f t="shared" si="2"/>
        <v>22.6</v>
      </c>
      <c r="K18" s="217">
        <f t="shared" si="5"/>
        <v>0.67</v>
      </c>
      <c r="L18" s="208"/>
      <c r="N18" s="262"/>
    </row>
    <row r="19" spans="2:16">
      <c r="B19" s="228">
        <f t="shared" si="1"/>
        <v>2025</v>
      </c>
      <c r="C19" s="229"/>
      <c r="D19" s="217">
        <f t="shared" si="3"/>
        <v>140.93</v>
      </c>
      <c r="E19" s="217">
        <f t="shared" si="3"/>
        <v>45.77</v>
      </c>
      <c r="F19" s="219">
        <f t="shared" si="0"/>
        <v>51.730061621669556</v>
      </c>
      <c r="G19" s="217">
        <f t="shared" si="3"/>
        <v>0.79</v>
      </c>
      <c r="H19" s="375">
        <f>-PTC!H19*1000</f>
        <v>-45.0662407680584</v>
      </c>
      <c r="I19" s="219">
        <f t="shared" si="4"/>
        <v>7.4538208536111563</v>
      </c>
      <c r="J19" s="219">
        <f t="shared" si="2"/>
        <v>26.9</v>
      </c>
      <c r="K19" s="217">
        <f t="shared" si="5"/>
        <v>0.69</v>
      </c>
      <c r="L19" s="208"/>
      <c r="N19" s="262"/>
    </row>
    <row r="20" spans="2:16">
      <c r="B20" s="228">
        <f t="shared" si="1"/>
        <v>2026</v>
      </c>
      <c r="C20" s="229"/>
      <c r="D20" s="217">
        <f>ROUND(D19*(1+$G66),2)</f>
        <v>144.16</v>
      </c>
      <c r="E20" s="217">
        <f>ROUND(E19*(1+$G66),2)</f>
        <v>46.82</v>
      </c>
      <c r="F20" s="219">
        <f t="shared" si="0"/>
        <v>52.915946269450721</v>
      </c>
      <c r="G20" s="217">
        <f>ROUND(G19*(1+$G66),2)</f>
        <v>0.81</v>
      </c>
      <c r="H20" s="375">
        <f>-PTC!H20*1000</f>
        <v>-46.675749366917628</v>
      </c>
      <c r="I20" s="219">
        <f t="shared" si="4"/>
        <v>7.0501969025330933</v>
      </c>
      <c r="J20" s="219">
        <f t="shared" si="2"/>
        <v>25.45</v>
      </c>
      <c r="K20" s="217">
        <f>ROUND(K19*(1+$G66),2)</f>
        <v>0.71</v>
      </c>
      <c r="L20" s="208"/>
      <c r="N20" s="262"/>
      <c r="P20" s="259"/>
    </row>
    <row r="21" spans="2:16">
      <c r="B21" s="228">
        <f t="shared" si="1"/>
        <v>2027</v>
      </c>
      <c r="C21" s="229"/>
      <c r="D21" s="217">
        <f t="shared" ref="D21:G28" si="6">ROUND(D20*(1+$G67),2)</f>
        <v>147.5</v>
      </c>
      <c r="E21" s="217">
        <f t="shared" si="6"/>
        <v>47.9</v>
      </c>
      <c r="F21" s="219">
        <f t="shared" si="0"/>
        <v>54.140621536551848</v>
      </c>
      <c r="G21" s="217">
        <f t="shared" si="6"/>
        <v>0.83</v>
      </c>
      <c r="H21" s="375">
        <f>-PTC!H21*1000</f>
        <v>-48.285257965776857</v>
      </c>
      <c r="I21" s="219">
        <f t="shared" si="4"/>
        <v>6.6853635707749905</v>
      </c>
      <c r="J21" s="219">
        <f t="shared" si="2"/>
        <v>24.13</v>
      </c>
      <c r="K21" s="217">
        <f t="shared" ref="K21:K28" si="7">ROUND(K20*(1+$G67),2)</f>
        <v>0.73</v>
      </c>
      <c r="L21" s="208"/>
      <c r="N21" s="262"/>
    </row>
    <row r="22" spans="2:16">
      <c r="B22" s="228">
        <f t="shared" si="1"/>
        <v>2028</v>
      </c>
      <c r="C22" s="229"/>
      <c r="D22" s="217">
        <f t="shared" si="6"/>
        <v>150.93</v>
      </c>
      <c r="E22" s="217">
        <f t="shared" si="6"/>
        <v>49.01</v>
      </c>
      <c r="F22" s="219">
        <f t="shared" si="0"/>
        <v>55.398545905927207</v>
      </c>
      <c r="G22" s="217">
        <f t="shared" si="6"/>
        <v>0.85</v>
      </c>
      <c r="H22" s="375">
        <f>-PTC!H22*1000</f>
        <v>-48.285257965776857</v>
      </c>
      <c r="I22" s="219">
        <f t="shared" si="4"/>
        <v>7.9632879401503498</v>
      </c>
      <c r="J22" s="219">
        <f t="shared" si="2"/>
        <v>28.74</v>
      </c>
      <c r="K22" s="217">
        <f t="shared" si="7"/>
        <v>0.75</v>
      </c>
      <c r="L22" s="208"/>
      <c r="N22" s="262"/>
    </row>
    <row r="23" spans="2:16">
      <c r="B23" s="228">
        <f t="shared" si="1"/>
        <v>2029</v>
      </c>
      <c r="C23" s="229"/>
      <c r="D23" s="217">
        <f t="shared" si="6"/>
        <v>154.5</v>
      </c>
      <c r="E23" s="217">
        <f t="shared" si="6"/>
        <v>50.17</v>
      </c>
      <c r="F23" s="219">
        <f t="shared" si="0"/>
        <v>56.709114687236784</v>
      </c>
      <c r="G23" s="217">
        <f t="shared" si="6"/>
        <v>0.87</v>
      </c>
      <c r="H23" s="375">
        <f>-PTC!H23*1000</f>
        <v>-49.894766564636086</v>
      </c>
      <c r="I23" s="219">
        <f t="shared" si="4"/>
        <v>7.6843481226006984</v>
      </c>
      <c r="J23" s="219">
        <f t="shared" si="2"/>
        <v>27.73</v>
      </c>
      <c r="K23" s="217">
        <f t="shared" si="7"/>
        <v>0.77</v>
      </c>
      <c r="L23" s="208"/>
      <c r="N23" s="262"/>
    </row>
    <row r="24" spans="2:16">
      <c r="B24" s="228">
        <f t="shared" si="1"/>
        <v>2030</v>
      </c>
      <c r="C24" s="222"/>
      <c r="D24" s="223">
        <f t="shared" si="6"/>
        <v>158.18</v>
      </c>
      <c r="E24" s="223">
        <f t="shared" si="6"/>
        <v>51.36</v>
      </c>
      <c r="F24" s="224">
        <f t="shared" si="0"/>
        <v>58.058474087866301</v>
      </c>
      <c r="G24" s="223">
        <f t="shared" si="6"/>
        <v>0.89</v>
      </c>
      <c r="H24" s="376">
        <f>-PTC!H24*1000</f>
        <v>-51.504275163495315</v>
      </c>
      <c r="I24" s="224">
        <f t="shared" si="4"/>
        <v>7.4441989243709861</v>
      </c>
      <c r="J24" s="224">
        <f t="shared" si="2"/>
        <v>26.87</v>
      </c>
      <c r="K24" s="223">
        <f t="shared" si="7"/>
        <v>0.79</v>
      </c>
      <c r="L24" s="208"/>
      <c r="N24" s="262"/>
    </row>
    <row r="25" spans="2:16">
      <c r="B25" s="228">
        <f t="shared" si="1"/>
        <v>2031</v>
      </c>
      <c r="C25" s="229"/>
      <c r="D25" s="217">
        <f t="shared" si="6"/>
        <v>161.97999999999999</v>
      </c>
      <c r="E25" s="217">
        <f t="shared" si="6"/>
        <v>52.59</v>
      </c>
      <c r="F25" s="219">
        <f t="shared" si="0"/>
        <v>59.452165624861465</v>
      </c>
      <c r="G25" s="217">
        <f t="shared" si="6"/>
        <v>0.91</v>
      </c>
      <c r="H25" s="375"/>
      <c r="I25" s="219">
        <f t="shared" si="4"/>
        <v>60.362165624861461</v>
      </c>
      <c r="J25" s="219">
        <f t="shared" si="2"/>
        <v>217.85</v>
      </c>
      <c r="K25" s="217">
        <f t="shared" si="7"/>
        <v>0.81</v>
      </c>
      <c r="L25" s="208"/>
      <c r="N25" s="262"/>
    </row>
    <row r="26" spans="2:16">
      <c r="B26" s="228">
        <f t="shared" si="1"/>
        <v>2032</v>
      </c>
      <c r="C26" s="229"/>
      <c r="D26" s="217">
        <f t="shared" si="6"/>
        <v>165.88</v>
      </c>
      <c r="E26" s="217">
        <f t="shared" si="6"/>
        <v>53.86</v>
      </c>
      <c r="F26" s="219">
        <f t="shared" si="0"/>
        <v>60.884647781176582</v>
      </c>
      <c r="G26" s="217">
        <f t="shared" si="6"/>
        <v>0.93</v>
      </c>
      <c r="H26" s="375"/>
      <c r="I26" s="219">
        <f t="shared" si="4"/>
        <v>61.814647781176582</v>
      </c>
      <c r="J26" s="219">
        <f t="shared" si="2"/>
        <v>223.1</v>
      </c>
      <c r="K26" s="217">
        <f t="shared" si="7"/>
        <v>0.83</v>
      </c>
      <c r="L26" s="208"/>
      <c r="N26" s="262"/>
    </row>
    <row r="27" spans="2:16">
      <c r="B27" s="228">
        <f t="shared" si="1"/>
        <v>2033</v>
      </c>
      <c r="C27" s="229"/>
      <c r="D27" s="217">
        <f t="shared" si="6"/>
        <v>169.89</v>
      </c>
      <c r="E27" s="217">
        <f t="shared" si="6"/>
        <v>55.16</v>
      </c>
      <c r="F27" s="219">
        <f t="shared" si="0"/>
        <v>62.355920556811633</v>
      </c>
      <c r="G27" s="217">
        <f t="shared" si="6"/>
        <v>0.95</v>
      </c>
      <c r="H27" s="375"/>
      <c r="I27" s="219">
        <f t="shared" si="4"/>
        <v>63.305920556811635</v>
      </c>
      <c r="J27" s="219">
        <f t="shared" si="2"/>
        <v>228.48</v>
      </c>
      <c r="K27" s="217">
        <f t="shared" si="7"/>
        <v>0.85</v>
      </c>
      <c r="L27" s="208"/>
      <c r="N27" s="262"/>
    </row>
    <row r="28" spans="2:16">
      <c r="B28" s="228">
        <f t="shared" si="1"/>
        <v>2034</v>
      </c>
      <c r="C28" s="229"/>
      <c r="D28" s="217">
        <f t="shared" si="6"/>
        <v>174</v>
      </c>
      <c r="E28" s="217">
        <f t="shared" si="6"/>
        <v>56.5</v>
      </c>
      <c r="F28" s="219">
        <f t="shared" si="0"/>
        <v>63.865983951766637</v>
      </c>
      <c r="G28" s="217">
        <f t="shared" si="6"/>
        <v>0.97</v>
      </c>
      <c r="H28" s="375"/>
      <c r="I28" s="219">
        <f t="shared" si="4"/>
        <v>64.835983951766636</v>
      </c>
      <c r="J28" s="219">
        <f t="shared" si="2"/>
        <v>234</v>
      </c>
      <c r="K28" s="217">
        <f t="shared" si="7"/>
        <v>0.87</v>
      </c>
      <c r="L28" s="208"/>
      <c r="N28" s="262"/>
    </row>
    <row r="29" spans="2:16">
      <c r="B29" s="228">
        <f t="shared" si="1"/>
        <v>2035</v>
      </c>
      <c r="C29" s="229"/>
      <c r="D29" s="217">
        <f>ROUND(D28*(1+$K66),2)</f>
        <v>178.21</v>
      </c>
      <c r="E29" s="217">
        <f>ROUND(E28*(1+$K66),2)</f>
        <v>57.87</v>
      </c>
      <c r="F29" s="219">
        <f t="shared" si="0"/>
        <v>65.412067207518731</v>
      </c>
      <c r="G29" s="217">
        <f>ROUND(G28*(1+$K66),2)</f>
        <v>0.99</v>
      </c>
      <c r="H29" s="375"/>
      <c r="I29" s="219">
        <f t="shared" si="4"/>
        <v>66.402067207518726</v>
      </c>
      <c r="J29" s="219">
        <f t="shared" si="2"/>
        <v>239.65</v>
      </c>
      <c r="K29" s="217">
        <f>ROUND(K28*(1+$K66),2)</f>
        <v>0.89</v>
      </c>
      <c r="L29" s="208"/>
      <c r="N29" s="262"/>
    </row>
    <row r="30" spans="2:16">
      <c r="B30" s="228">
        <f t="shared" si="1"/>
        <v>2036</v>
      </c>
      <c r="C30" s="229"/>
      <c r="D30" s="217">
        <f t="shared" ref="D30:G36" si="8">ROUND(D29*(1+$K67),2)</f>
        <v>182.54</v>
      </c>
      <c r="E30" s="217">
        <f t="shared" si="8"/>
        <v>59.28</v>
      </c>
      <c r="F30" s="219">
        <f t="shared" si="0"/>
        <v>67.00248259963648</v>
      </c>
      <c r="G30" s="217">
        <f t="shared" si="8"/>
        <v>1.01</v>
      </c>
      <c r="H30" s="375"/>
      <c r="I30" s="219">
        <f t="shared" si="4"/>
        <v>68.012482599636485</v>
      </c>
      <c r="J30" s="219">
        <f t="shared" si="2"/>
        <v>245.47</v>
      </c>
      <c r="K30" s="217">
        <f t="shared" ref="K30:K36" si="9">ROUND(K29*(1+$K67),2)</f>
        <v>0.91</v>
      </c>
      <c r="L30" s="208"/>
      <c r="N30" s="262"/>
    </row>
    <row r="31" spans="2:16">
      <c r="B31" s="228">
        <f t="shared" si="1"/>
        <v>2037</v>
      </c>
      <c r="C31" s="229"/>
      <c r="D31" s="217">
        <f t="shared" si="8"/>
        <v>186.97</v>
      </c>
      <c r="E31" s="217">
        <f t="shared" si="8"/>
        <v>60.72</v>
      </c>
      <c r="F31" s="219">
        <f t="shared" si="0"/>
        <v>68.628917852551311</v>
      </c>
      <c r="G31" s="217">
        <f t="shared" si="8"/>
        <v>1.03</v>
      </c>
      <c r="H31" s="375"/>
      <c r="I31" s="219">
        <f t="shared" si="4"/>
        <v>69.658917852551312</v>
      </c>
      <c r="J31" s="219">
        <f t="shared" si="2"/>
        <v>251.41</v>
      </c>
      <c r="K31" s="217">
        <f t="shared" si="9"/>
        <v>0.93</v>
      </c>
      <c r="L31" s="208"/>
      <c r="N31" s="262"/>
    </row>
    <row r="32" spans="2:16">
      <c r="B32" s="228">
        <f t="shared" si="1"/>
        <v>2038</v>
      </c>
      <c r="C32" s="229"/>
      <c r="D32" s="217">
        <f t="shared" si="8"/>
        <v>191.54</v>
      </c>
      <c r="E32" s="217">
        <f t="shared" si="8"/>
        <v>62.2</v>
      </c>
      <c r="F32" s="219">
        <f t="shared" si="0"/>
        <v>70.305226758877509</v>
      </c>
      <c r="G32" s="217">
        <f t="shared" si="8"/>
        <v>1.06</v>
      </c>
      <c r="H32" s="375"/>
      <c r="I32" s="219">
        <f t="shared" si="4"/>
        <v>71.365226758877512</v>
      </c>
      <c r="J32" s="219">
        <f t="shared" si="2"/>
        <v>257.57</v>
      </c>
      <c r="K32" s="217">
        <f t="shared" si="9"/>
        <v>0.95</v>
      </c>
      <c r="L32" s="208"/>
      <c r="N32" s="262"/>
    </row>
    <row r="33" spans="2:14">
      <c r="B33" s="228">
        <f t="shared" si="1"/>
        <v>2039</v>
      </c>
      <c r="C33" s="229"/>
      <c r="D33" s="217">
        <f t="shared" si="8"/>
        <v>196.23</v>
      </c>
      <c r="E33" s="217">
        <f t="shared" si="8"/>
        <v>63.72</v>
      </c>
      <c r="F33" s="219">
        <f t="shared" si="0"/>
        <v>72.025867801569362</v>
      </c>
      <c r="G33" s="217">
        <f t="shared" si="8"/>
        <v>1.0900000000000001</v>
      </c>
      <c r="H33" s="375"/>
      <c r="I33" s="219">
        <f t="shared" si="4"/>
        <v>73.115867801569365</v>
      </c>
      <c r="J33" s="219">
        <f t="shared" si="2"/>
        <v>263.88</v>
      </c>
      <c r="K33" s="217">
        <f t="shared" si="9"/>
        <v>0.97</v>
      </c>
      <c r="L33" s="208"/>
      <c r="N33" s="262"/>
    </row>
    <row r="34" spans="2:14">
      <c r="B34" s="228">
        <f t="shared" si="1"/>
        <v>2040</v>
      </c>
      <c r="C34" s="229"/>
      <c r="D34" s="217">
        <f t="shared" si="8"/>
        <v>201.02</v>
      </c>
      <c r="E34" s="217">
        <f t="shared" si="8"/>
        <v>65.28</v>
      </c>
      <c r="F34" s="219">
        <f t="shared" si="0"/>
        <v>73.785299463581154</v>
      </c>
      <c r="G34" s="217">
        <f t="shared" si="8"/>
        <v>1.1200000000000001</v>
      </c>
      <c r="H34" s="375"/>
      <c r="I34" s="219">
        <f t="shared" si="4"/>
        <v>74.905299463581159</v>
      </c>
      <c r="J34" s="219">
        <f t="shared" si="2"/>
        <v>270.33999999999997</v>
      </c>
      <c r="K34" s="217">
        <f t="shared" si="9"/>
        <v>0.99</v>
      </c>
      <c r="L34" s="208"/>
      <c r="N34" s="262"/>
    </row>
    <row r="35" spans="2:14">
      <c r="B35" s="228">
        <f t="shared" si="1"/>
        <v>2041</v>
      </c>
      <c r="C35" s="229"/>
      <c r="D35" s="217">
        <f t="shared" si="8"/>
        <v>205.95</v>
      </c>
      <c r="E35" s="217">
        <f t="shared" si="8"/>
        <v>66.88</v>
      </c>
      <c r="F35" s="219">
        <f t="shared" si="0"/>
        <v>75.5946047790043</v>
      </c>
      <c r="G35" s="217">
        <f t="shared" si="8"/>
        <v>1.1499999999999999</v>
      </c>
      <c r="H35" s="375"/>
      <c r="I35" s="219">
        <f t="shared" si="4"/>
        <v>76.744604779004305</v>
      </c>
      <c r="J35" s="219">
        <f t="shared" si="2"/>
        <v>276.98</v>
      </c>
      <c r="K35" s="217">
        <f t="shared" si="9"/>
        <v>1.01</v>
      </c>
      <c r="L35" s="208"/>
      <c r="N35" s="262"/>
    </row>
    <row r="36" spans="2:14">
      <c r="B36" s="228">
        <f t="shared" si="1"/>
        <v>2042</v>
      </c>
      <c r="C36" s="229"/>
      <c r="D36" s="217">
        <f t="shared" si="8"/>
        <v>211.02</v>
      </c>
      <c r="E36" s="217">
        <f t="shared" si="8"/>
        <v>68.53</v>
      </c>
      <c r="F36" s="219">
        <f t="shared" si="0"/>
        <v>77.45655450636167</v>
      </c>
      <c r="G36" s="217">
        <f t="shared" si="8"/>
        <v>1.18</v>
      </c>
      <c r="H36" s="375"/>
      <c r="I36" s="219">
        <f t="shared" si="4"/>
        <v>78.636554506361676</v>
      </c>
      <c r="J36" s="219">
        <f t="shared" si="2"/>
        <v>283.81</v>
      </c>
      <c r="K36" s="217">
        <f t="shared" si="9"/>
        <v>1.03</v>
      </c>
      <c r="L36" s="208"/>
      <c r="N36" s="262"/>
    </row>
    <row r="37" spans="2:14">
      <c r="B37" s="228"/>
      <c r="C37" s="221"/>
      <c r="D37" s="217"/>
      <c r="E37" s="217"/>
      <c r="F37" s="218"/>
      <c r="G37" s="217"/>
      <c r="H37" s="217"/>
      <c r="I37" s="219"/>
      <c r="J37" s="219"/>
      <c r="K37" s="231"/>
    </row>
    <row r="38" spans="2:14">
      <c r="B38" s="215"/>
      <c r="C38" s="221"/>
      <c r="D38" s="217"/>
      <c r="E38" s="217"/>
      <c r="F38" s="218"/>
      <c r="G38" s="217"/>
      <c r="H38" s="217"/>
      <c r="I38" s="219"/>
      <c r="J38" s="219"/>
      <c r="K38" s="231"/>
    </row>
    <row r="39" spans="2:14">
      <c r="B39" s="215"/>
      <c r="C39" s="221"/>
      <c r="D39" s="217"/>
      <c r="E39" s="217"/>
      <c r="F39" s="218"/>
      <c r="G39" s="217"/>
      <c r="H39" s="217"/>
      <c r="I39" s="219"/>
      <c r="J39" s="219"/>
      <c r="K39" s="231"/>
    </row>
    <row r="40" spans="2:14">
      <c r="B40" s="215"/>
      <c r="C40" s="221"/>
      <c r="D40" s="217"/>
      <c r="E40" s="217"/>
      <c r="F40" s="218"/>
      <c r="G40" s="217"/>
      <c r="H40" s="217"/>
      <c r="I40" s="219"/>
      <c r="J40" s="219"/>
      <c r="K40" s="231"/>
    </row>
    <row r="42" spans="2:14" ht="14.25">
      <c r="B42" s="232" t="s">
        <v>31</v>
      </c>
      <c r="C42" s="233"/>
      <c r="D42" s="233"/>
      <c r="E42" s="233"/>
      <c r="F42" s="233"/>
      <c r="G42" s="233"/>
      <c r="H42" s="233"/>
    </row>
    <row r="44" spans="2:14">
      <c r="B44" s="206" t="s">
        <v>112</v>
      </c>
      <c r="C44" s="234" t="s">
        <v>113</v>
      </c>
      <c r="D44" s="235" t="str">
        <f>'Table 3 200 MW (Wyo) 2033'!E68</f>
        <v xml:space="preserve">Plant Costs  - 2017 IRP - Table 6.1 &amp; 6.2 </v>
      </c>
    </row>
    <row r="45" spans="2:14">
      <c r="C45" s="234" t="str">
        <f>C7</f>
        <v>(a)</v>
      </c>
      <c r="D45" s="206" t="s">
        <v>114</v>
      </c>
    </row>
    <row r="46" spans="2:14">
      <c r="C46" s="234" t="str">
        <f>D7</f>
        <v>(b)</v>
      </c>
      <c r="D46" s="219" t="str">
        <f>"= "&amp;C7&amp;" x "&amp;C62</f>
        <v>= (a) x 0.0706748586244695</v>
      </c>
    </row>
    <row r="47" spans="2:14">
      <c r="C47" s="234" t="str">
        <f>F7</f>
        <v>(d)</v>
      </c>
      <c r="D47" s="219" t="str">
        <f>"= ("&amp;$D$7&amp;" + "&amp;$E$7&amp;") /  (8.76 x "&amp;TEXT(C63,"0.0%")&amp;")"</f>
        <v>= ((b) + (c)) /  (8.76 x 41.2%)</v>
      </c>
    </row>
    <row r="48" spans="2:14">
      <c r="C48" s="234" t="str">
        <f>I7</f>
        <v>(g)</v>
      </c>
      <c r="D48" s="219" t="str">
        <f>"= "&amp;$F$7&amp;" + "&amp;$H$7</f>
        <v>= (d) + (f)</v>
      </c>
    </row>
    <row r="49" spans="2:23">
      <c r="C49" s="234" t="str">
        <f>K7</f>
        <v>(h)</v>
      </c>
      <c r="D49" s="109" t="str">
        <f>D44</f>
        <v xml:space="preserve">Plant Costs  - 2017 IRP - Table 6.1 &amp; 6.2 </v>
      </c>
    </row>
    <row r="50" spans="2:23">
      <c r="C50" s="234"/>
      <c r="D50" s="219"/>
    </row>
    <row r="51" spans="2:23" ht="13.5" thickBot="1"/>
    <row r="52" spans="2:23" ht="13.5" thickBot="1">
      <c r="C52" s="57" t="str">
        <f>B2&amp;" - "&amp;B3</f>
        <v>2017 IRP Wyoming Wind Resource - 41% Capacity Factor</v>
      </c>
      <c r="D52" s="236"/>
      <c r="E52" s="236"/>
      <c r="F52" s="236"/>
      <c r="G52" s="236"/>
      <c r="H52" s="236"/>
      <c r="I52" s="237"/>
      <c r="J52" s="237"/>
      <c r="K52" s="238"/>
    </row>
    <row r="53" spans="2:23" ht="13.5" thickBot="1">
      <c r="C53" s="239" t="s">
        <v>115</v>
      </c>
      <c r="D53" s="240" t="s">
        <v>116</v>
      </c>
      <c r="E53" s="240"/>
      <c r="F53" s="240"/>
      <c r="G53" s="240"/>
      <c r="H53" s="241"/>
      <c r="I53" s="237"/>
      <c r="J53" s="237"/>
      <c r="K53" s="238"/>
    </row>
    <row r="55" spans="2:23">
      <c r="B55" s="109" t="s">
        <v>103</v>
      </c>
      <c r="C55" s="242">
        <v>1637</v>
      </c>
      <c r="D55" s="206" t="s">
        <v>114</v>
      </c>
      <c r="H55" s="206" t="s">
        <v>9</v>
      </c>
      <c r="J55" s="206" t="s">
        <v>149</v>
      </c>
    </row>
    <row r="56" spans="2:23">
      <c r="B56" s="109" t="s">
        <v>103</v>
      </c>
      <c r="C56" s="243">
        <v>37.565582271006477</v>
      </c>
      <c r="D56" s="206" t="s">
        <v>117</v>
      </c>
      <c r="H56" s="206" t="s">
        <v>9</v>
      </c>
    </row>
    <row r="57" spans="2:23">
      <c r="B57" s="109" t="s">
        <v>103</v>
      </c>
      <c r="C57" s="248">
        <v>0.57299999999999995</v>
      </c>
      <c r="D57" s="206" t="s">
        <v>122</v>
      </c>
      <c r="H57" s="206" t="s">
        <v>119</v>
      </c>
    </row>
    <row r="58" spans="2:23">
      <c r="B58" s="109" t="s">
        <v>103</v>
      </c>
      <c r="C58" s="243">
        <v>0.65</v>
      </c>
      <c r="D58" s="206" t="s">
        <v>118</v>
      </c>
      <c r="H58" s="206" t="s">
        <v>119</v>
      </c>
      <c r="K58" s="208"/>
      <c r="L58" s="336"/>
      <c r="M58" s="67"/>
      <c r="N58" s="263"/>
      <c r="O58" s="67"/>
      <c r="P58" s="67"/>
      <c r="Q58" s="208"/>
      <c r="R58" s="208"/>
      <c r="S58" s="208"/>
      <c r="T58" s="208"/>
      <c r="U58" s="208"/>
      <c r="V58" s="208"/>
      <c r="W58" s="208"/>
    </row>
    <row r="59" spans="2:23">
      <c r="B59" s="109" t="s">
        <v>103</v>
      </c>
      <c r="C59" s="256">
        <v>-19.984206030717658</v>
      </c>
      <c r="D59" s="206" t="s">
        <v>120</v>
      </c>
      <c r="H59" s="206" t="s">
        <v>119</v>
      </c>
      <c r="K59" s="337"/>
      <c r="L59" s="337"/>
      <c r="M59" s="247"/>
      <c r="O59" s="245"/>
      <c r="P59" s="208"/>
      <c r="Q59" s="208"/>
      <c r="R59" s="208"/>
      <c r="S59" s="208"/>
      <c r="T59" s="208"/>
      <c r="U59" s="208"/>
      <c r="V59" s="208"/>
      <c r="W59" s="208"/>
    </row>
    <row r="60" spans="2:23">
      <c r="K60" s="337"/>
      <c r="L60" s="337"/>
      <c r="M60" s="337"/>
      <c r="N60" s="264"/>
      <c r="O60" s="245"/>
      <c r="P60" s="208"/>
      <c r="Q60" s="208"/>
      <c r="R60" s="208"/>
      <c r="S60" s="208"/>
      <c r="T60" s="208"/>
      <c r="U60" s="208"/>
      <c r="V60" s="208"/>
      <c r="W60" s="208"/>
    </row>
    <row r="61" spans="2:23">
      <c r="C61" s="250"/>
      <c r="K61" s="337"/>
      <c r="L61" s="337"/>
      <c r="M61" s="337"/>
      <c r="N61" s="264"/>
      <c r="O61" s="337"/>
      <c r="R61" s="208"/>
      <c r="S61" s="208"/>
      <c r="T61" s="208"/>
      <c r="U61" s="208"/>
      <c r="V61" s="208"/>
      <c r="W61" s="208"/>
    </row>
    <row r="62" spans="2:23">
      <c r="C62" s="251">
        <v>7.0674858624469455E-2</v>
      </c>
      <c r="D62" s="206" t="s">
        <v>54</v>
      </c>
      <c r="K62" s="112"/>
      <c r="L62" s="253"/>
      <c r="M62" s="253"/>
      <c r="O62" s="254"/>
    </row>
    <row r="63" spans="2:23">
      <c r="C63" s="255">
        <v>0.41199999999999998</v>
      </c>
      <c r="D63" s="206" t="s">
        <v>55</v>
      </c>
      <c r="J63" s="206" t="s">
        <v>149</v>
      </c>
    </row>
    <row r="64" spans="2:23" ht="13.5" thickBot="1">
      <c r="D64" s="249"/>
    </row>
    <row r="65" spans="3:14" ht="13.5" thickBot="1">
      <c r="C65" s="53" t="str">
        <f>"Company Official Inflation Forecast Dated "&amp;TEXT('Table 4'!$G$5,"mmmm dd, yyyy")</f>
        <v>Company Official Inflation Forecast Dated March 31, 2017</v>
      </c>
      <c r="D65" s="236"/>
      <c r="E65" s="236"/>
      <c r="F65" s="236"/>
      <c r="G65" s="236"/>
      <c r="H65" s="236"/>
      <c r="I65" s="236"/>
      <c r="J65" s="236"/>
      <c r="K65" s="238"/>
    </row>
    <row r="66" spans="3:14">
      <c r="C66" s="134">
        <v>2017</v>
      </c>
      <c r="D66" s="56">
        <v>2.2092462442320437E-2</v>
      </c>
      <c r="E66" s="109"/>
      <c r="F66" s="134">
        <f>C74+1</f>
        <v>2026</v>
      </c>
      <c r="G66" s="56">
        <v>2.2944058791238842E-2</v>
      </c>
      <c r="H66" s="109"/>
      <c r="I66" s="134">
        <f>F74+1</f>
        <v>2035</v>
      </c>
      <c r="J66" s="134"/>
      <c r="K66" s="56">
        <v>2.4174683944208519E-2</v>
      </c>
    </row>
    <row r="67" spans="3:14">
      <c r="C67" s="134">
        <f t="shared" ref="C67:C74" si="10">C66+1</f>
        <v>2018</v>
      </c>
      <c r="D67" s="56">
        <v>2.1684070430924685E-2</v>
      </c>
      <c r="E67" s="109"/>
      <c r="F67" s="134">
        <f t="shared" ref="F67:F74" si="11">F66+1</f>
        <v>2027</v>
      </c>
      <c r="G67" s="56">
        <v>2.3164081218836952E-2</v>
      </c>
      <c r="H67" s="109"/>
      <c r="I67" s="134">
        <f t="shared" ref="I67:I74" si="12">I66+1</f>
        <v>2036</v>
      </c>
      <c r="J67" s="134"/>
      <c r="K67" s="56">
        <v>2.4311492116604327E-2</v>
      </c>
    </row>
    <row r="68" spans="3:14">
      <c r="C68" s="134">
        <f t="shared" si="10"/>
        <v>2019</v>
      </c>
      <c r="D68" s="56">
        <v>2.0023445288848141E-2</v>
      </c>
      <c r="E68" s="109"/>
      <c r="F68" s="134">
        <f t="shared" si="11"/>
        <v>2028</v>
      </c>
      <c r="G68" s="56">
        <v>2.3269517424980624E-2</v>
      </c>
      <c r="H68" s="109"/>
      <c r="I68" s="134">
        <f t="shared" si="12"/>
        <v>2037</v>
      </c>
      <c r="J68" s="134"/>
      <c r="K68" s="56">
        <v>2.4277391473133791E-2</v>
      </c>
    </row>
    <row r="69" spans="3:14">
      <c r="C69" s="134">
        <f t="shared" si="10"/>
        <v>2020</v>
      </c>
      <c r="D69" s="56">
        <v>2.1423649370385656E-2</v>
      </c>
      <c r="E69" s="109"/>
      <c r="F69" s="134">
        <f t="shared" si="11"/>
        <v>2029</v>
      </c>
      <c r="G69" s="56">
        <v>2.3660062349176059E-2</v>
      </c>
      <c r="H69" s="109"/>
      <c r="I69" s="134">
        <f t="shared" si="12"/>
        <v>2038</v>
      </c>
      <c r="J69" s="134"/>
      <c r="K69" s="56">
        <v>2.4418737348747444E-2</v>
      </c>
    </row>
    <row r="70" spans="3:14">
      <c r="C70" s="134">
        <f t="shared" si="10"/>
        <v>2021</v>
      </c>
      <c r="D70" s="56">
        <v>2.2444603435442634E-2</v>
      </c>
      <c r="E70" s="109"/>
      <c r="F70" s="134">
        <f t="shared" si="11"/>
        <v>2030</v>
      </c>
      <c r="G70" s="56">
        <v>2.3797996946838929E-2</v>
      </c>
      <c r="H70" s="109"/>
      <c r="I70" s="134">
        <f t="shared" si="12"/>
        <v>2039</v>
      </c>
      <c r="J70" s="134"/>
      <c r="K70" s="56">
        <v>2.4490791911648602E-2</v>
      </c>
    </row>
    <row r="71" spans="3:14">
      <c r="C71" s="134">
        <f t="shared" si="10"/>
        <v>2022</v>
      </c>
      <c r="D71" s="56">
        <v>2.2559296067847567E-2</v>
      </c>
      <c r="E71" s="109"/>
      <c r="F71" s="134">
        <f t="shared" si="11"/>
        <v>2031</v>
      </c>
      <c r="G71" s="56">
        <v>2.4014000123530499E-2</v>
      </c>
      <c r="H71" s="109"/>
      <c r="I71" s="134">
        <f t="shared" si="12"/>
        <v>2040</v>
      </c>
      <c r="J71" s="134"/>
      <c r="K71" s="56">
        <v>2.442458536688985E-2</v>
      </c>
    </row>
    <row r="72" spans="3:14" s="208" customFormat="1">
      <c r="C72" s="134">
        <f t="shared" si="10"/>
        <v>2023</v>
      </c>
      <c r="D72" s="56">
        <v>2.3031082544693549E-2</v>
      </c>
      <c r="E72" s="111"/>
      <c r="F72" s="134">
        <f t="shared" si="11"/>
        <v>2032</v>
      </c>
      <c r="G72" s="56">
        <v>2.4075090077113837E-2</v>
      </c>
      <c r="H72" s="111"/>
      <c r="I72" s="134">
        <f t="shared" si="12"/>
        <v>2041</v>
      </c>
      <c r="J72" s="134"/>
      <c r="K72" s="56">
        <v>2.4530694634797623E-2</v>
      </c>
      <c r="N72" s="264"/>
    </row>
    <row r="73" spans="3:14" s="208" customFormat="1">
      <c r="C73" s="134">
        <f t="shared" si="10"/>
        <v>2024</v>
      </c>
      <c r="D73" s="56">
        <v>2.3134274986934988E-2</v>
      </c>
      <c r="E73" s="111"/>
      <c r="F73" s="134">
        <f t="shared" si="11"/>
        <v>2033</v>
      </c>
      <c r="G73" s="56">
        <v>2.4191075903759129E-2</v>
      </c>
      <c r="H73" s="111"/>
      <c r="I73" s="134">
        <f t="shared" si="12"/>
        <v>2042</v>
      </c>
      <c r="J73" s="134"/>
      <c r="K73" s="56">
        <v>2.4630996146588036E-2</v>
      </c>
      <c r="N73" s="264"/>
    </row>
    <row r="74" spans="3:14" s="208" customFormat="1">
      <c r="C74" s="134">
        <f t="shared" si="10"/>
        <v>2025</v>
      </c>
      <c r="D74" s="56">
        <v>2.3159080336675242E-2</v>
      </c>
      <c r="E74" s="111"/>
      <c r="F74" s="134">
        <f t="shared" si="11"/>
        <v>2034</v>
      </c>
      <c r="G74" s="56">
        <v>2.4219456505286896E-2</v>
      </c>
      <c r="H74" s="111"/>
      <c r="I74" s="134">
        <f t="shared" si="12"/>
        <v>2043</v>
      </c>
      <c r="J74" s="134"/>
      <c r="K74" s="56">
        <v>2.4704209858992465E-2</v>
      </c>
      <c r="N74" s="264"/>
    </row>
    <row r="75" spans="3:14" s="208" customFormat="1">
      <c r="N75" s="264"/>
    </row>
    <row r="76" spans="3:14" s="208" customFormat="1">
      <c r="N76" s="264"/>
    </row>
    <row r="93" spans="3:4">
      <c r="C93" s="245"/>
      <c r="D93" s="249"/>
    </row>
    <row r="94" spans="3:4">
      <c r="C94" s="245"/>
      <c r="D94" s="249"/>
    </row>
    <row r="95" spans="3:4">
      <c r="C95" s="245"/>
      <c r="D95" s="249"/>
    </row>
    <row r="96" spans="3:4">
      <c r="C96" s="245"/>
      <c r="D96" s="249"/>
    </row>
    <row r="97" spans="3:4">
      <c r="C97" s="245"/>
      <c r="D97" s="249"/>
    </row>
    <row r="98" spans="3:4">
      <c r="C98" s="245"/>
      <c r="D98" s="249"/>
    </row>
    <row r="99" spans="3:4">
      <c r="C99" s="245"/>
      <c r="D99" s="249"/>
    </row>
    <row r="100" spans="3:4">
      <c r="C100" s="245"/>
      <c r="D100" s="249"/>
    </row>
    <row r="101" spans="3:4">
      <c r="C101" s="245"/>
      <c r="D101" s="249"/>
    </row>
    <row r="102" spans="3:4">
      <c r="C102" s="245"/>
      <c r="D102" s="249"/>
    </row>
  </sheetData>
  <printOptions horizontalCentered="1"/>
  <pageMargins left="0.8" right="0.3" top="0.4" bottom="0.4" header="0.5" footer="0.2"/>
  <pageSetup scale="56" orientation="landscape" r:id="rId1"/>
  <headerFooter alignWithMargins="0"/>
  <rowBreaks count="1" manualBreakCount="1">
    <brk id="51"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102"/>
  <sheetViews>
    <sheetView zoomScaleNormal="100" workbookViewId="0">
      <selection activeCell="B1" sqref="B1"/>
    </sheetView>
  </sheetViews>
  <sheetFormatPr defaultColWidth="9.33203125" defaultRowHeight="12.75"/>
  <cols>
    <col min="1" max="1" width="1.5" style="206" customWidth="1"/>
    <col min="2" max="2" width="10.83203125" style="206" customWidth="1"/>
    <col min="3" max="3" width="14.1640625" style="206" customWidth="1"/>
    <col min="4" max="4" width="12.33203125" style="206" customWidth="1"/>
    <col min="5" max="5" width="9.1640625" style="206" customWidth="1"/>
    <col min="6" max="6" width="9.83203125" style="206" bestFit="1" customWidth="1"/>
    <col min="7" max="7" width="9.83203125" style="206" customWidth="1"/>
    <col min="8" max="8" width="10.5" style="206" customWidth="1"/>
    <col min="9" max="10" width="12.5" style="206" customWidth="1"/>
    <col min="11" max="11" width="11.6640625" style="206" customWidth="1"/>
    <col min="12" max="15" width="9.33203125" style="206"/>
    <col min="16" max="16" width="0" style="206" hidden="1" customWidth="1"/>
    <col min="17" max="16384" width="9.33203125" style="206"/>
  </cols>
  <sheetData>
    <row r="1" spans="2:18" ht="15.75">
      <c r="B1" s="204" t="s">
        <v>85</v>
      </c>
      <c r="C1" s="205"/>
      <c r="D1" s="205"/>
      <c r="E1" s="205"/>
      <c r="F1" s="205"/>
      <c r="G1" s="205"/>
      <c r="H1" s="205"/>
      <c r="I1" s="205"/>
      <c r="J1" s="205"/>
    </row>
    <row r="2" spans="2:18" ht="15.75">
      <c r="B2" s="204" t="s">
        <v>177</v>
      </c>
      <c r="C2" s="205"/>
      <c r="D2" s="205"/>
      <c r="E2" s="205"/>
      <c r="F2" s="205"/>
      <c r="G2" s="205"/>
      <c r="H2" s="205"/>
      <c r="I2" s="205"/>
      <c r="J2" s="205"/>
    </row>
    <row r="3" spans="2:18" ht="15.75">
      <c r="B3" s="204" t="str">
        <f>TEXT($C$63,"0%")&amp;" Capacity Factor"</f>
        <v>43% Capacity Factor</v>
      </c>
      <c r="C3" s="205"/>
      <c r="D3" s="205"/>
      <c r="E3" s="205"/>
      <c r="F3" s="205"/>
      <c r="G3" s="205"/>
      <c r="H3" s="205"/>
      <c r="I3" s="205"/>
      <c r="J3" s="205"/>
    </row>
    <row r="4" spans="2:18">
      <c r="B4" s="207"/>
      <c r="C4" s="207"/>
      <c r="D4" s="207"/>
      <c r="E4" s="207"/>
      <c r="F4" s="207"/>
      <c r="G4" s="207"/>
      <c r="H4" s="207"/>
      <c r="I4" s="208"/>
      <c r="J4" s="208"/>
      <c r="K4" s="208"/>
    </row>
    <row r="5" spans="2:18" ht="51.75" customHeight="1">
      <c r="B5" s="209" t="s">
        <v>0</v>
      </c>
      <c r="C5" s="210" t="s">
        <v>10</v>
      </c>
      <c r="D5" s="210" t="s">
        <v>11</v>
      </c>
      <c r="E5" s="210" t="s">
        <v>12</v>
      </c>
      <c r="F5" s="210" t="s">
        <v>109</v>
      </c>
      <c r="G5" s="18" t="s">
        <v>13</v>
      </c>
      <c r="H5" s="210" t="s">
        <v>110</v>
      </c>
      <c r="I5" s="210" t="s">
        <v>134</v>
      </c>
      <c r="J5" s="18" t="s">
        <v>73</v>
      </c>
      <c r="K5" s="210" t="s">
        <v>111</v>
      </c>
      <c r="P5" s="210" t="s">
        <v>110</v>
      </c>
    </row>
    <row r="6" spans="2:18" ht="24" customHeight="1">
      <c r="B6" s="211"/>
      <c r="C6" s="212" t="s">
        <v>8</v>
      </c>
      <c r="D6" s="213" t="s">
        <v>9</v>
      </c>
      <c r="E6" s="213" t="s">
        <v>9</v>
      </c>
      <c r="F6" s="212" t="s">
        <v>39</v>
      </c>
      <c r="G6" s="21" t="s">
        <v>39</v>
      </c>
      <c r="H6" s="212" t="s">
        <v>39</v>
      </c>
      <c r="I6" s="212" t="s">
        <v>39</v>
      </c>
      <c r="J6" s="22" t="s">
        <v>9</v>
      </c>
      <c r="K6" s="212" t="s">
        <v>39</v>
      </c>
    </row>
    <row r="7" spans="2:18">
      <c r="C7" s="214" t="s">
        <v>1</v>
      </c>
      <c r="D7" s="214" t="s">
        <v>2</v>
      </c>
      <c r="E7" s="214" t="s">
        <v>3</v>
      </c>
      <c r="F7" s="214" t="s">
        <v>4</v>
      </c>
      <c r="G7" s="214" t="s">
        <v>5</v>
      </c>
      <c r="H7" s="214" t="s">
        <v>7</v>
      </c>
      <c r="I7" s="214" t="s">
        <v>28</v>
      </c>
      <c r="J7" s="214" t="s">
        <v>29</v>
      </c>
      <c r="K7" s="214" t="s">
        <v>30</v>
      </c>
    </row>
    <row r="8" spans="2:18" ht="6" customHeight="1">
      <c r="K8" s="208"/>
    </row>
    <row r="9" spans="2:18" ht="15.75">
      <c r="B9" s="59" t="str">
        <f>C52</f>
        <v>2017 IRP Wyoming DJ Wind Resource - 43% Capacity Factor</v>
      </c>
      <c r="C9" s="208"/>
      <c r="E9" s="208"/>
      <c r="F9" s="208"/>
      <c r="G9" s="208"/>
      <c r="H9" s="208"/>
      <c r="I9" s="208"/>
      <c r="J9" s="208"/>
      <c r="K9" s="208"/>
    </row>
    <row r="10" spans="2:18">
      <c r="B10" s="215">
        <v>2016</v>
      </c>
      <c r="C10" s="216">
        <f>C55</f>
        <v>1737.2476650701883</v>
      </c>
      <c r="D10" s="217">
        <f>C10*$C$62</f>
        <v>122.77973312452522</v>
      </c>
      <c r="E10" s="217">
        <f>C56</f>
        <v>37.565582271006477</v>
      </c>
      <c r="F10" s="218">
        <f t="shared" ref="F10:F36" si="0">(D10+E10)/(8.76*$C$63)</f>
        <v>42.568045926391555</v>
      </c>
      <c r="G10" s="218">
        <f>C58</f>
        <v>0.65</v>
      </c>
      <c r="H10" s="265">
        <f>C59</f>
        <v>0</v>
      </c>
      <c r="I10" s="219">
        <f t="shared" ref="I10:I36" si="1">F10+H10+G10</f>
        <v>43.218045926391554</v>
      </c>
      <c r="J10" s="219">
        <f>ROUND(I10*$C$63*8.76,2)</f>
        <v>162.79</v>
      </c>
      <c r="K10" s="217">
        <f>$C$57</f>
        <v>0.57299999999999995</v>
      </c>
      <c r="N10" s="220"/>
      <c r="P10" s="258">
        <f>$C$59</f>
        <v>0</v>
      </c>
    </row>
    <row r="11" spans="2:18">
      <c r="B11" s="215">
        <f t="shared" ref="B11:B36" si="2">B10+1</f>
        <v>2017</v>
      </c>
      <c r="C11" s="221"/>
      <c r="D11" s="217">
        <f>ROUND(D10*(1+$D66),2)</f>
        <v>125.49</v>
      </c>
      <c r="E11" s="217">
        <f>ROUND(E10*(1+$D66),2)</f>
        <v>38.4</v>
      </c>
      <c r="F11" s="218">
        <f t="shared" si="0"/>
        <v>43.509079324625674</v>
      </c>
      <c r="G11" s="217">
        <f>ROUND(G10*(1+$D66),2)</f>
        <v>0.66</v>
      </c>
      <c r="H11" s="217">
        <f>ROUND(H10*(1+$D66),2)</f>
        <v>0</v>
      </c>
      <c r="I11" s="219">
        <f t="shared" si="1"/>
        <v>44.16907932462567</v>
      </c>
      <c r="J11" s="219">
        <f t="shared" ref="J11:J36" si="3">ROUND(I11*$C$63*8.76,2)</f>
        <v>166.38</v>
      </c>
      <c r="K11" s="217">
        <f>ROUND(K10*(1+$D66),2)</f>
        <v>0.59</v>
      </c>
      <c r="N11" s="220"/>
      <c r="P11" s="258">
        <f>ROUND(P10*(1+$D66),2)</f>
        <v>0</v>
      </c>
    </row>
    <row r="12" spans="2:18">
      <c r="B12" s="228">
        <f t="shared" si="2"/>
        <v>2018</v>
      </c>
      <c r="C12" s="229"/>
      <c r="D12" s="217">
        <f t="shared" ref="D12:E19" si="4">ROUND(D11*(1+$D67),2)</f>
        <v>128.21</v>
      </c>
      <c r="E12" s="217">
        <f t="shared" si="4"/>
        <v>39.229999999999997</v>
      </c>
      <c r="F12" s="219">
        <f t="shared" si="0"/>
        <v>44.451523839864073</v>
      </c>
      <c r="G12" s="217">
        <f t="shared" ref="G12:G19" si="5">ROUND(G11*(1+$D67),2)</f>
        <v>0.67</v>
      </c>
      <c r="H12" s="230">
        <f t="shared" ref="H12" si="6">ROUND(H11*(1+$D67),2)</f>
        <v>0</v>
      </c>
      <c r="I12" s="219">
        <f t="shared" si="1"/>
        <v>45.121523839864075</v>
      </c>
      <c r="J12" s="219">
        <f t="shared" si="3"/>
        <v>169.96</v>
      </c>
      <c r="K12" s="217">
        <f t="shared" ref="K12:K19" si="7">ROUND(K11*(1+$D67),2)</f>
        <v>0.6</v>
      </c>
      <c r="L12" s="208"/>
      <c r="N12" s="220"/>
      <c r="P12" s="258">
        <f t="shared" ref="P12:P19" si="8">ROUND(P11*(1+$D67),2)</f>
        <v>0</v>
      </c>
    </row>
    <row r="13" spans="2:18">
      <c r="B13" s="228">
        <f t="shared" si="2"/>
        <v>2019</v>
      </c>
      <c r="C13" s="229"/>
      <c r="D13" s="217">
        <f t="shared" si="4"/>
        <v>130.78</v>
      </c>
      <c r="E13" s="217">
        <f t="shared" si="4"/>
        <v>40.020000000000003</v>
      </c>
      <c r="F13" s="219">
        <f t="shared" si="0"/>
        <v>45.343527662737607</v>
      </c>
      <c r="G13" s="217">
        <f t="shared" si="5"/>
        <v>0.68</v>
      </c>
      <c r="H13" s="230">
        <f t="shared" ref="H13" si="9">ROUND(H12*(1+$D68),2)</f>
        <v>0</v>
      </c>
      <c r="I13" s="219">
        <f t="shared" si="1"/>
        <v>46.023527662737607</v>
      </c>
      <c r="J13" s="219">
        <f t="shared" si="3"/>
        <v>173.36</v>
      </c>
      <c r="K13" s="217">
        <f t="shared" si="7"/>
        <v>0.61</v>
      </c>
      <c r="L13" s="208"/>
      <c r="N13" s="220"/>
      <c r="P13" s="258">
        <f t="shared" si="8"/>
        <v>0</v>
      </c>
    </row>
    <row r="14" spans="2:18">
      <c r="B14" s="228">
        <f t="shared" si="2"/>
        <v>2020</v>
      </c>
      <c r="C14" s="229"/>
      <c r="D14" s="217">
        <f t="shared" si="4"/>
        <v>133.58000000000001</v>
      </c>
      <c r="E14" s="217">
        <f t="shared" si="4"/>
        <v>40.880000000000003</v>
      </c>
      <c r="F14" s="219">
        <f t="shared" si="0"/>
        <v>46.315174684081981</v>
      </c>
      <c r="G14" s="217">
        <f t="shared" si="5"/>
        <v>0.69</v>
      </c>
      <c r="H14" s="230">
        <f t="shared" ref="H14" si="10">ROUND(H13*(1+$D69),2)</f>
        <v>0</v>
      </c>
      <c r="I14" s="219">
        <f t="shared" si="1"/>
        <v>47.005174684081979</v>
      </c>
      <c r="J14" s="219">
        <f t="shared" si="3"/>
        <v>177.06</v>
      </c>
      <c r="K14" s="217">
        <f t="shared" si="7"/>
        <v>0.62</v>
      </c>
      <c r="L14" s="208"/>
      <c r="N14" s="220"/>
      <c r="O14" s="225"/>
      <c r="P14" s="258">
        <f t="shared" si="8"/>
        <v>0</v>
      </c>
      <c r="Q14" s="226"/>
      <c r="R14" s="227"/>
    </row>
    <row r="15" spans="2:18">
      <c r="B15" s="228">
        <f t="shared" si="2"/>
        <v>2021</v>
      </c>
      <c r="C15" s="229"/>
      <c r="D15" s="217">
        <f t="shared" si="4"/>
        <v>136.58000000000001</v>
      </c>
      <c r="E15" s="217">
        <f t="shared" si="4"/>
        <v>41.8</v>
      </c>
      <c r="F15" s="219">
        <f t="shared" si="0"/>
        <v>47.355845810767761</v>
      </c>
      <c r="G15" s="217">
        <f t="shared" si="5"/>
        <v>0.71</v>
      </c>
      <c r="H15" s="230">
        <f t="shared" ref="H15" si="11">ROUND(H14*(1+$D70),2)</f>
        <v>0</v>
      </c>
      <c r="I15" s="219">
        <f t="shared" si="1"/>
        <v>48.065845810767762</v>
      </c>
      <c r="J15" s="219">
        <f t="shared" si="3"/>
        <v>181.05</v>
      </c>
      <c r="K15" s="217">
        <f t="shared" si="7"/>
        <v>0.63</v>
      </c>
      <c r="L15" s="208"/>
      <c r="N15" s="226"/>
      <c r="O15" s="226"/>
      <c r="P15" s="258">
        <f t="shared" si="8"/>
        <v>0</v>
      </c>
      <c r="Q15" s="226"/>
      <c r="R15" s="227"/>
    </row>
    <row r="16" spans="2:18">
      <c r="B16" s="228">
        <f t="shared" si="2"/>
        <v>2022</v>
      </c>
      <c r="C16" s="229"/>
      <c r="D16" s="217">
        <f t="shared" si="4"/>
        <v>139.66</v>
      </c>
      <c r="E16" s="217">
        <f t="shared" si="4"/>
        <v>42.74</v>
      </c>
      <c r="F16" s="219">
        <f t="shared" si="0"/>
        <v>48.423064670277164</v>
      </c>
      <c r="G16" s="217">
        <f t="shared" si="5"/>
        <v>0.73</v>
      </c>
      <c r="H16" s="230">
        <f t="shared" ref="H16" si="12">ROUND(H15*(1+$D71),2)</f>
        <v>0</v>
      </c>
      <c r="I16" s="219">
        <f t="shared" si="1"/>
        <v>49.153064670277161</v>
      </c>
      <c r="J16" s="219">
        <f t="shared" si="3"/>
        <v>185.15</v>
      </c>
      <c r="K16" s="217">
        <f t="shared" si="7"/>
        <v>0.64</v>
      </c>
      <c r="L16" s="208"/>
      <c r="N16" s="220"/>
      <c r="P16" s="258">
        <f t="shared" si="8"/>
        <v>0</v>
      </c>
    </row>
    <row r="17" spans="2:17">
      <c r="B17" s="228">
        <f t="shared" si="2"/>
        <v>2023</v>
      </c>
      <c r="C17" s="229"/>
      <c r="D17" s="217">
        <f t="shared" si="4"/>
        <v>142.88</v>
      </c>
      <c r="E17" s="217">
        <f t="shared" si="4"/>
        <v>43.72</v>
      </c>
      <c r="F17" s="219">
        <f t="shared" si="0"/>
        <v>49.538069448869066</v>
      </c>
      <c r="G17" s="217">
        <f t="shared" si="5"/>
        <v>0.75</v>
      </c>
      <c r="H17" s="230">
        <f t="shared" ref="H17" si="13">ROUND(H16*(1+$D72),2)</f>
        <v>0</v>
      </c>
      <c r="I17" s="219">
        <f t="shared" si="1"/>
        <v>50.288069448869066</v>
      </c>
      <c r="J17" s="219">
        <f t="shared" si="3"/>
        <v>189.43</v>
      </c>
      <c r="K17" s="217">
        <f t="shared" si="7"/>
        <v>0.65</v>
      </c>
      <c r="L17" s="208"/>
      <c r="N17" s="220"/>
      <c r="O17" s="225"/>
      <c r="P17" s="258">
        <f t="shared" si="8"/>
        <v>0</v>
      </c>
    </row>
    <row r="18" spans="2:17">
      <c r="B18" s="228">
        <f t="shared" si="2"/>
        <v>2024</v>
      </c>
      <c r="C18" s="229"/>
      <c r="D18" s="217">
        <f t="shared" si="4"/>
        <v>146.19</v>
      </c>
      <c r="E18" s="217">
        <f t="shared" si="4"/>
        <v>44.73</v>
      </c>
      <c r="F18" s="219">
        <f t="shared" si="0"/>
        <v>50.68493150684931</v>
      </c>
      <c r="G18" s="217">
        <f t="shared" si="5"/>
        <v>0.77</v>
      </c>
      <c r="H18" s="230">
        <f t="shared" ref="H18" si="14">ROUND(H17*(1+$D73),2)</f>
        <v>0</v>
      </c>
      <c r="I18" s="219">
        <f t="shared" si="1"/>
        <v>51.454931506849313</v>
      </c>
      <c r="J18" s="219">
        <f t="shared" si="3"/>
        <v>193.82</v>
      </c>
      <c r="K18" s="217">
        <f t="shared" si="7"/>
        <v>0.67</v>
      </c>
      <c r="L18" s="208"/>
      <c r="P18" s="258">
        <f t="shared" si="8"/>
        <v>0</v>
      </c>
    </row>
    <row r="19" spans="2:17">
      <c r="B19" s="228">
        <f t="shared" si="2"/>
        <v>2025</v>
      </c>
      <c r="C19" s="229"/>
      <c r="D19" s="217">
        <f t="shared" si="4"/>
        <v>149.58000000000001</v>
      </c>
      <c r="E19" s="217">
        <f t="shared" si="4"/>
        <v>45.77</v>
      </c>
      <c r="F19" s="219">
        <f t="shared" si="0"/>
        <v>51.860996070935549</v>
      </c>
      <c r="G19" s="217">
        <f t="shared" si="5"/>
        <v>0.79</v>
      </c>
      <c r="H19" s="230">
        <f t="shared" ref="H19" si="15">ROUND(H18*(1+$D74),2)</f>
        <v>0</v>
      </c>
      <c r="I19" s="219">
        <f t="shared" si="1"/>
        <v>52.650996070935548</v>
      </c>
      <c r="J19" s="219">
        <f t="shared" si="3"/>
        <v>198.33</v>
      </c>
      <c r="K19" s="217">
        <f t="shared" si="7"/>
        <v>0.69</v>
      </c>
      <c r="L19" s="208"/>
      <c r="P19" s="258">
        <f t="shared" si="8"/>
        <v>0</v>
      </c>
    </row>
    <row r="20" spans="2:17">
      <c r="B20" s="228">
        <f t="shared" si="2"/>
        <v>2026</v>
      </c>
      <c r="C20" s="229"/>
      <c r="D20" s="217">
        <f t="shared" ref="D20:D28" si="16">ROUND(D19*(1+$G66),2)</f>
        <v>153.01</v>
      </c>
      <c r="E20" s="217">
        <f t="shared" ref="E20:E28" si="17">ROUND(E19*(1+$G66),2)</f>
        <v>46.82</v>
      </c>
      <c r="F20" s="219">
        <f t="shared" si="0"/>
        <v>53.050334501433575</v>
      </c>
      <c r="G20" s="217">
        <f t="shared" ref="G20:G28" si="18">ROUND(G19*(1+$G66),2)</f>
        <v>0.81</v>
      </c>
      <c r="H20" s="230">
        <f t="shared" ref="H20:H28" si="19">ROUND(H19*(1+$G66),2)</f>
        <v>0</v>
      </c>
      <c r="I20" s="219">
        <f t="shared" si="1"/>
        <v>53.860334501433577</v>
      </c>
      <c r="J20" s="219">
        <f t="shared" si="3"/>
        <v>202.88</v>
      </c>
      <c r="K20" s="217">
        <f t="shared" ref="K20:K28" si="20">ROUND(K19*(1+$G66),2)</f>
        <v>0.71</v>
      </c>
      <c r="L20" s="208"/>
      <c r="P20" s="258">
        <f t="shared" ref="P20:P28" si="21">ROUND(P19*(1+$G66),2)</f>
        <v>0</v>
      </c>
      <c r="Q20" s="259"/>
    </row>
    <row r="21" spans="2:17">
      <c r="B21" s="228">
        <f t="shared" si="2"/>
        <v>2027</v>
      </c>
      <c r="C21" s="229"/>
      <c r="D21" s="217">
        <f t="shared" si="16"/>
        <v>156.55000000000001</v>
      </c>
      <c r="E21" s="217">
        <f t="shared" si="17"/>
        <v>47.9</v>
      </c>
      <c r="F21" s="219">
        <f t="shared" si="0"/>
        <v>54.27683975788468</v>
      </c>
      <c r="G21" s="217">
        <f t="shared" si="18"/>
        <v>0.83</v>
      </c>
      <c r="H21" s="230">
        <f t="shared" si="19"/>
        <v>0</v>
      </c>
      <c r="I21" s="219">
        <f t="shared" si="1"/>
        <v>55.106839757884678</v>
      </c>
      <c r="J21" s="219">
        <f t="shared" si="3"/>
        <v>207.58</v>
      </c>
      <c r="K21" s="217">
        <f t="shared" si="20"/>
        <v>0.73</v>
      </c>
      <c r="L21" s="208"/>
      <c r="P21" s="258">
        <f t="shared" si="21"/>
        <v>0</v>
      </c>
    </row>
    <row r="22" spans="2:17">
      <c r="B22" s="228">
        <f t="shared" si="2"/>
        <v>2028</v>
      </c>
      <c r="C22" s="229"/>
      <c r="D22" s="217">
        <f t="shared" si="16"/>
        <v>160.19</v>
      </c>
      <c r="E22" s="217">
        <f t="shared" si="17"/>
        <v>49.01</v>
      </c>
      <c r="F22" s="219">
        <f t="shared" si="0"/>
        <v>55.537857067006478</v>
      </c>
      <c r="G22" s="217">
        <f t="shared" si="18"/>
        <v>0.85</v>
      </c>
      <c r="H22" s="230">
        <f t="shared" si="19"/>
        <v>0</v>
      </c>
      <c r="I22" s="219">
        <f t="shared" si="1"/>
        <v>56.387857067006479</v>
      </c>
      <c r="J22" s="219">
        <f t="shared" si="3"/>
        <v>212.4</v>
      </c>
      <c r="K22" s="217">
        <f t="shared" si="20"/>
        <v>0.75</v>
      </c>
      <c r="L22" s="208"/>
      <c r="P22" s="258">
        <f t="shared" si="21"/>
        <v>0</v>
      </c>
    </row>
    <row r="23" spans="2:17">
      <c r="B23" s="228">
        <f t="shared" si="2"/>
        <v>2029</v>
      </c>
      <c r="C23" s="229"/>
      <c r="D23" s="217">
        <f t="shared" si="16"/>
        <v>163.98</v>
      </c>
      <c r="E23" s="217">
        <f t="shared" si="17"/>
        <v>50.17</v>
      </c>
      <c r="F23" s="219">
        <f t="shared" si="0"/>
        <v>56.851969841775507</v>
      </c>
      <c r="G23" s="217">
        <f t="shared" si="18"/>
        <v>0.87</v>
      </c>
      <c r="H23" s="230">
        <f t="shared" si="19"/>
        <v>0</v>
      </c>
      <c r="I23" s="219">
        <f t="shared" si="1"/>
        <v>57.721969841775504</v>
      </c>
      <c r="J23" s="219">
        <f t="shared" si="3"/>
        <v>217.43</v>
      </c>
      <c r="K23" s="217">
        <f t="shared" si="20"/>
        <v>0.77</v>
      </c>
      <c r="L23" s="208"/>
      <c r="P23" s="258">
        <f t="shared" si="21"/>
        <v>0</v>
      </c>
    </row>
    <row r="24" spans="2:17">
      <c r="B24" s="228">
        <f t="shared" si="2"/>
        <v>2030</v>
      </c>
      <c r="C24" s="222"/>
      <c r="D24" s="223">
        <f t="shared" si="16"/>
        <v>167.88</v>
      </c>
      <c r="E24" s="223">
        <f t="shared" si="17"/>
        <v>51.36</v>
      </c>
      <c r="F24" s="224">
        <f t="shared" si="0"/>
        <v>58.203249442497615</v>
      </c>
      <c r="G24" s="223">
        <f t="shared" si="18"/>
        <v>0.89</v>
      </c>
      <c r="H24" s="223">
        <f t="shared" si="19"/>
        <v>0</v>
      </c>
      <c r="I24" s="224">
        <f t="shared" si="1"/>
        <v>59.093249442497616</v>
      </c>
      <c r="J24" s="224">
        <f t="shared" si="3"/>
        <v>222.59</v>
      </c>
      <c r="K24" s="223">
        <f t="shared" si="20"/>
        <v>0.79</v>
      </c>
      <c r="L24" s="208"/>
      <c r="P24" s="258">
        <f t="shared" si="21"/>
        <v>0</v>
      </c>
    </row>
    <row r="25" spans="2:17">
      <c r="B25" s="228">
        <f t="shared" si="2"/>
        <v>2031</v>
      </c>
      <c r="C25" s="229"/>
      <c r="D25" s="217">
        <f t="shared" si="16"/>
        <v>171.91</v>
      </c>
      <c r="E25" s="217">
        <f t="shared" si="17"/>
        <v>52.59</v>
      </c>
      <c r="F25" s="219">
        <f t="shared" si="0"/>
        <v>59.599660189019858</v>
      </c>
      <c r="G25" s="217">
        <f t="shared" si="18"/>
        <v>0.91</v>
      </c>
      <c r="H25" s="230">
        <f t="shared" si="19"/>
        <v>0</v>
      </c>
      <c r="I25" s="219">
        <f t="shared" si="1"/>
        <v>60.509660189019854</v>
      </c>
      <c r="J25" s="219">
        <f t="shared" si="3"/>
        <v>227.93</v>
      </c>
      <c r="K25" s="217">
        <f t="shared" si="20"/>
        <v>0.81</v>
      </c>
      <c r="L25" s="208"/>
      <c r="P25" s="258">
        <f t="shared" si="21"/>
        <v>0</v>
      </c>
    </row>
    <row r="26" spans="2:17">
      <c r="B26" s="228">
        <f t="shared" si="2"/>
        <v>2032</v>
      </c>
      <c r="C26" s="229"/>
      <c r="D26" s="217">
        <f t="shared" si="16"/>
        <v>176.05</v>
      </c>
      <c r="E26" s="217">
        <f t="shared" si="17"/>
        <v>53.86</v>
      </c>
      <c r="F26" s="219">
        <f t="shared" si="0"/>
        <v>61.035892534777538</v>
      </c>
      <c r="G26" s="217">
        <f t="shared" si="18"/>
        <v>0.93</v>
      </c>
      <c r="H26" s="230">
        <f t="shared" si="19"/>
        <v>0</v>
      </c>
      <c r="I26" s="219">
        <f t="shared" si="1"/>
        <v>61.965892534777538</v>
      </c>
      <c r="J26" s="219">
        <f t="shared" si="3"/>
        <v>233.41</v>
      </c>
      <c r="K26" s="217">
        <f t="shared" si="20"/>
        <v>0.83</v>
      </c>
      <c r="L26" s="208"/>
      <c r="P26" s="258">
        <f t="shared" si="21"/>
        <v>0</v>
      </c>
    </row>
    <row r="27" spans="2:17">
      <c r="B27" s="228">
        <f t="shared" si="2"/>
        <v>2033</v>
      </c>
      <c r="C27" s="229"/>
      <c r="D27" s="217">
        <f t="shared" si="16"/>
        <v>180.31</v>
      </c>
      <c r="E27" s="217">
        <f t="shared" si="17"/>
        <v>55.16</v>
      </c>
      <c r="F27" s="219">
        <f t="shared" si="0"/>
        <v>62.511946479770629</v>
      </c>
      <c r="G27" s="217">
        <f t="shared" si="18"/>
        <v>0.95</v>
      </c>
      <c r="H27" s="230">
        <f t="shared" si="19"/>
        <v>0</v>
      </c>
      <c r="I27" s="219">
        <f t="shared" si="1"/>
        <v>63.461946479770631</v>
      </c>
      <c r="J27" s="219">
        <f t="shared" si="3"/>
        <v>239.05</v>
      </c>
      <c r="K27" s="217">
        <f t="shared" si="20"/>
        <v>0.85</v>
      </c>
      <c r="L27" s="208"/>
      <c r="P27" s="258">
        <f t="shared" si="21"/>
        <v>0</v>
      </c>
    </row>
    <row r="28" spans="2:17">
      <c r="B28" s="228">
        <f t="shared" si="2"/>
        <v>2034</v>
      </c>
      <c r="C28" s="229"/>
      <c r="D28" s="217">
        <f t="shared" si="16"/>
        <v>184.68</v>
      </c>
      <c r="E28" s="217">
        <f t="shared" si="17"/>
        <v>56.5</v>
      </c>
      <c r="F28" s="219">
        <f t="shared" si="0"/>
        <v>64.02782202399915</v>
      </c>
      <c r="G28" s="217">
        <f t="shared" si="18"/>
        <v>0.97</v>
      </c>
      <c r="H28" s="230">
        <f t="shared" si="19"/>
        <v>0</v>
      </c>
      <c r="I28" s="219">
        <f t="shared" si="1"/>
        <v>64.997822023999149</v>
      </c>
      <c r="J28" s="219">
        <f t="shared" si="3"/>
        <v>244.83</v>
      </c>
      <c r="K28" s="217">
        <f t="shared" si="20"/>
        <v>0.87</v>
      </c>
      <c r="L28" s="208"/>
      <c r="P28" s="258">
        <f t="shared" si="21"/>
        <v>0</v>
      </c>
    </row>
    <row r="29" spans="2:17">
      <c r="B29" s="228">
        <f t="shared" si="2"/>
        <v>2035</v>
      </c>
      <c r="C29" s="229"/>
      <c r="D29" s="217">
        <f t="shared" ref="D29:E36" si="22">ROUND(D28*(1+$K66),2)</f>
        <v>189.14</v>
      </c>
      <c r="E29" s="217">
        <f t="shared" si="22"/>
        <v>57.87</v>
      </c>
      <c r="F29" s="219">
        <f t="shared" si="0"/>
        <v>65.575554847616019</v>
      </c>
      <c r="G29" s="217">
        <f>ROUND(G28*(1+$K66),2)</f>
        <v>0.99</v>
      </c>
      <c r="H29" s="230">
        <f>ROUND(H28*(1+$K66),2)</f>
        <v>0</v>
      </c>
      <c r="I29" s="219">
        <f t="shared" si="1"/>
        <v>66.565554847616013</v>
      </c>
      <c r="J29" s="219">
        <f t="shared" si="3"/>
        <v>250.74</v>
      </c>
      <c r="K29" s="217">
        <f>ROUND(K28*(1+$K66),2)</f>
        <v>0.89</v>
      </c>
      <c r="L29" s="208"/>
      <c r="P29" s="258">
        <f>ROUND(P28*(1+$K66),2)</f>
        <v>0</v>
      </c>
    </row>
    <row r="30" spans="2:17">
      <c r="B30" s="228">
        <f t="shared" si="2"/>
        <v>2036</v>
      </c>
      <c r="C30" s="229"/>
      <c r="D30" s="217">
        <f t="shared" si="22"/>
        <v>193.74</v>
      </c>
      <c r="E30" s="217">
        <f t="shared" si="22"/>
        <v>59.28</v>
      </c>
      <c r="F30" s="219">
        <f t="shared" si="0"/>
        <v>67.171073590315387</v>
      </c>
      <c r="G30" s="217">
        <f t="shared" ref="G30:G36" si="23">ROUND(G29*(1+$K67),2)</f>
        <v>1.01</v>
      </c>
      <c r="H30" s="230">
        <f t="shared" ref="H30" si="24">ROUND(H29*(1+$K67),2)</f>
        <v>0</v>
      </c>
      <c r="I30" s="219">
        <f t="shared" si="1"/>
        <v>68.181073590315393</v>
      </c>
      <c r="J30" s="219">
        <f t="shared" si="3"/>
        <v>256.82</v>
      </c>
      <c r="K30" s="217">
        <f t="shared" ref="K30:K36" si="25">ROUND(K29*(1+$K67),2)</f>
        <v>0.91</v>
      </c>
      <c r="L30" s="208"/>
      <c r="P30" s="258">
        <f t="shared" ref="P30:P36" si="26">ROUND(P29*(1+$K67),2)</f>
        <v>0</v>
      </c>
    </row>
    <row r="31" spans="2:17">
      <c r="B31" s="228">
        <f t="shared" si="2"/>
        <v>2037</v>
      </c>
      <c r="C31" s="229"/>
      <c r="D31" s="217">
        <f t="shared" si="22"/>
        <v>198.44</v>
      </c>
      <c r="E31" s="217">
        <f t="shared" si="22"/>
        <v>60.72</v>
      </c>
      <c r="F31" s="219">
        <f t="shared" si="0"/>
        <v>68.801104385685449</v>
      </c>
      <c r="G31" s="217">
        <f t="shared" si="23"/>
        <v>1.03</v>
      </c>
      <c r="H31" s="230">
        <f t="shared" ref="H31" si="27">ROUND(H30*(1+$K68),2)</f>
        <v>0</v>
      </c>
      <c r="I31" s="219">
        <f t="shared" si="1"/>
        <v>69.83110438568545</v>
      </c>
      <c r="J31" s="219">
        <f t="shared" si="3"/>
        <v>263.04000000000002</v>
      </c>
      <c r="K31" s="217">
        <f t="shared" si="25"/>
        <v>0.93</v>
      </c>
      <c r="L31" s="208"/>
      <c r="P31" s="258">
        <f t="shared" si="26"/>
        <v>0</v>
      </c>
    </row>
    <row r="32" spans="2:17">
      <c r="B32" s="228">
        <f t="shared" si="2"/>
        <v>2038</v>
      </c>
      <c r="C32" s="229"/>
      <c r="D32" s="217">
        <f t="shared" si="22"/>
        <v>203.29</v>
      </c>
      <c r="E32" s="217">
        <f t="shared" si="22"/>
        <v>62.2</v>
      </c>
      <c r="F32" s="219">
        <f t="shared" si="0"/>
        <v>70.481575873420411</v>
      </c>
      <c r="G32" s="217">
        <f t="shared" si="23"/>
        <v>1.06</v>
      </c>
      <c r="H32" s="230">
        <f t="shared" ref="H32" si="28">ROUND(H31*(1+$K69),2)</f>
        <v>0</v>
      </c>
      <c r="I32" s="219">
        <f t="shared" si="1"/>
        <v>71.541575873420413</v>
      </c>
      <c r="J32" s="219">
        <f t="shared" si="3"/>
        <v>269.48</v>
      </c>
      <c r="K32" s="217">
        <f t="shared" si="25"/>
        <v>0.95</v>
      </c>
      <c r="L32" s="208"/>
      <c r="P32" s="258">
        <f t="shared" si="26"/>
        <v>0</v>
      </c>
    </row>
    <row r="33" spans="2:16">
      <c r="B33" s="228">
        <f t="shared" si="2"/>
        <v>2039</v>
      </c>
      <c r="C33" s="229"/>
      <c r="D33" s="217">
        <f t="shared" si="22"/>
        <v>208.27</v>
      </c>
      <c r="E33" s="217">
        <f t="shared" si="22"/>
        <v>63.72</v>
      </c>
      <c r="F33" s="219">
        <f t="shared" si="0"/>
        <v>72.207178506955515</v>
      </c>
      <c r="G33" s="217">
        <f t="shared" si="23"/>
        <v>1.0900000000000001</v>
      </c>
      <c r="H33" s="230">
        <f t="shared" ref="H33" si="29">ROUND(H32*(1+$K70),2)</f>
        <v>0</v>
      </c>
      <c r="I33" s="219">
        <f t="shared" si="1"/>
        <v>73.297178506955518</v>
      </c>
      <c r="J33" s="219">
        <f t="shared" si="3"/>
        <v>276.10000000000002</v>
      </c>
      <c r="K33" s="217">
        <f t="shared" si="25"/>
        <v>0.97</v>
      </c>
      <c r="L33" s="208"/>
      <c r="P33" s="258">
        <f t="shared" si="26"/>
        <v>0</v>
      </c>
    </row>
    <row r="34" spans="2:16">
      <c r="B34" s="228">
        <f t="shared" si="2"/>
        <v>2040</v>
      </c>
      <c r="C34" s="229"/>
      <c r="D34" s="217">
        <f t="shared" si="22"/>
        <v>213.36</v>
      </c>
      <c r="E34" s="217">
        <f t="shared" si="22"/>
        <v>65.28</v>
      </c>
      <c r="F34" s="219">
        <f t="shared" si="0"/>
        <v>73.972602739726028</v>
      </c>
      <c r="G34" s="217">
        <f t="shared" si="23"/>
        <v>1.1200000000000001</v>
      </c>
      <c r="H34" s="230">
        <f t="shared" ref="H34" si="30">ROUND(H33*(1+$K71),2)</f>
        <v>0</v>
      </c>
      <c r="I34" s="219">
        <f t="shared" si="1"/>
        <v>75.092602739726033</v>
      </c>
      <c r="J34" s="219">
        <f t="shared" si="3"/>
        <v>282.86</v>
      </c>
      <c r="K34" s="217">
        <f t="shared" si="25"/>
        <v>0.99</v>
      </c>
      <c r="L34" s="208"/>
      <c r="P34" s="258">
        <f t="shared" si="26"/>
        <v>0</v>
      </c>
    </row>
    <row r="35" spans="2:16">
      <c r="B35" s="228">
        <f t="shared" si="2"/>
        <v>2041</v>
      </c>
      <c r="C35" s="229"/>
      <c r="D35" s="217">
        <f t="shared" si="22"/>
        <v>218.59</v>
      </c>
      <c r="E35" s="217">
        <f t="shared" si="22"/>
        <v>66.88</v>
      </c>
      <c r="F35" s="219">
        <f t="shared" si="0"/>
        <v>75.78581289157907</v>
      </c>
      <c r="G35" s="217">
        <f t="shared" si="23"/>
        <v>1.1499999999999999</v>
      </c>
      <c r="H35" s="230">
        <f t="shared" ref="H35" si="31">ROUND(H34*(1+$K72),2)</f>
        <v>0</v>
      </c>
      <c r="I35" s="219">
        <f t="shared" si="1"/>
        <v>76.935812891579076</v>
      </c>
      <c r="J35" s="219">
        <f t="shared" si="3"/>
        <v>289.8</v>
      </c>
      <c r="K35" s="217">
        <f t="shared" si="25"/>
        <v>1.01</v>
      </c>
      <c r="L35" s="208"/>
      <c r="P35" s="258">
        <f t="shared" si="26"/>
        <v>0</v>
      </c>
    </row>
    <row r="36" spans="2:16">
      <c r="B36" s="228">
        <f t="shared" si="2"/>
        <v>2042</v>
      </c>
      <c r="C36" s="229"/>
      <c r="D36" s="217">
        <f t="shared" si="22"/>
        <v>223.97</v>
      </c>
      <c r="E36" s="217">
        <f t="shared" si="22"/>
        <v>68.53</v>
      </c>
      <c r="F36" s="219">
        <f t="shared" si="0"/>
        <v>77.65211850907933</v>
      </c>
      <c r="G36" s="217">
        <f t="shared" si="23"/>
        <v>1.18</v>
      </c>
      <c r="H36" s="230">
        <f t="shared" ref="H36" si="32">ROUND(H35*(1+$K73),2)</f>
        <v>0</v>
      </c>
      <c r="I36" s="219">
        <f t="shared" si="1"/>
        <v>78.832118509079336</v>
      </c>
      <c r="J36" s="219">
        <f t="shared" si="3"/>
        <v>296.94</v>
      </c>
      <c r="K36" s="217">
        <f t="shared" si="25"/>
        <v>1.03</v>
      </c>
      <c r="L36" s="208"/>
      <c r="P36" s="258">
        <f t="shared" si="26"/>
        <v>0</v>
      </c>
    </row>
    <row r="37" spans="2:16">
      <c r="B37" s="228"/>
      <c r="C37" s="221"/>
      <c r="D37" s="217"/>
      <c r="E37" s="217"/>
      <c r="F37" s="218"/>
      <c r="G37" s="217"/>
      <c r="H37" s="217"/>
      <c r="I37" s="219"/>
      <c r="J37" s="219"/>
      <c r="K37" s="231"/>
    </row>
    <row r="38" spans="2:16">
      <c r="B38" s="215"/>
      <c r="C38" s="221"/>
      <c r="D38" s="217"/>
      <c r="E38" s="217"/>
      <c r="F38" s="218"/>
      <c r="G38" s="217"/>
      <c r="H38" s="217"/>
      <c r="I38" s="219"/>
      <c r="J38" s="219"/>
      <c r="K38" s="231"/>
    </row>
    <row r="39" spans="2:16">
      <c r="B39" s="215"/>
      <c r="C39" s="221"/>
      <c r="D39" s="217"/>
      <c r="E39" s="217"/>
      <c r="F39" s="218"/>
      <c r="G39" s="217"/>
      <c r="H39" s="217"/>
      <c r="I39" s="219"/>
      <c r="J39" s="219"/>
      <c r="K39" s="231"/>
    </row>
    <row r="40" spans="2:16">
      <c r="B40" s="215"/>
      <c r="C40" s="221"/>
      <c r="D40" s="217"/>
      <c r="E40" s="217"/>
      <c r="F40" s="218"/>
      <c r="G40" s="217"/>
      <c r="H40" s="217"/>
      <c r="I40" s="219"/>
      <c r="J40" s="219"/>
      <c r="K40" s="231"/>
    </row>
    <row r="42" spans="2:16" ht="14.25">
      <c r="B42" s="232" t="s">
        <v>31</v>
      </c>
      <c r="C42" s="233"/>
      <c r="D42" s="233"/>
      <c r="E42" s="233"/>
      <c r="F42" s="233"/>
      <c r="G42" s="233"/>
      <c r="H42" s="233"/>
    </row>
    <row r="44" spans="2:16">
      <c r="B44" s="206" t="s">
        <v>112</v>
      </c>
      <c r="C44" s="234" t="s">
        <v>113</v>
      </c>
      <c r="D44" s="235" t="str">
        <f>'Table 3 200 MW (Wyo) 2033'!E68</f>
        <v xml:space="preserve">Plant Costs  - 2017 IRP - Table 6.1 &amp; 6.2 </v>
      </c>
    </row>
    <row r="45" spans="2:16">
      <c r="C45" s="234" t="str">
        <f>C7</f>
        <v>(a)</v>
      </c>
      <c r="D45" s="206" t="s">
        <v>114</v>
      </c>
    </row>
    <row r="46" spans="2:16">
      <c r="C46" s="234" t="str">
        <f>D7</f>
        <v>(b)</v>
      </c>
      <c r="D46" s="219" t="str">
        <f>"= "&amp;C7&amp;" x "&amp;C62</f>
        <v>= (a) x 0.0706748586244695</v>
      </c>
    </row>
    <row r="47" spans="2:16">
      <c r="C47" s="234" t="str">
        <f>F7</f>
        <v>(d)</v>
      </c>
      <c r="D47" s="219" t="str">
        <f>"= ("&amp;$D$7&amp;" + "&amp;$E$7&amp;") /  (8.76 x "&amp;TEXT(C63,"0.0%")&amp;")"</f>
        <v>= ((b) + (c)) /  (8.76 x 43.0%)</v>
      </c>
    </row>
    <row r="48" spans="2:16">
      <c r="C48" s="234" t="str">
        <f>I7</f>
        <v>(g)</v>
      </c>
      <c r="D48" s="219" t="str">
        <f>"= "&amp;$F$7&amp;" + "&amp;$H$7</f>
        <v>= (d) + (f)</v>
      </c>
    </row>
    <row r="49" spans="2:24">
      <c r="C49" s="234" t="str">
        <f>K7</f>
        <v>(i)</v>
      </c>
      <c r="D49" s="109" t="str">
        <f>D44</f>
        <v xml:space="preserve">Plant Costs  - 2017 IRP - Table 6.1 &amp; 6.2 </v>
      </c>
    </row>
    <row r="50" spans="2:24">
      <c r="C50" s="234"/>
      <c r="D50" s="219"/>
    </row>
    <row r="51" spans="2:24" ht="13.5" thickBot="1"/>
    <row r="52" spans="2:24" ht="13.5" thickBot="1">
      <c r="C52" s="57" t="str">
        <f>B2&amp;" - "&amp;B3</f>
        <v>2017 IRP Wyoming DJ Wind Resource - 43% Capacity Factor</v>
      </c>
      <c r="D52" s="236"/>
      <c r="E52" s="236"/>
      <c r="F52" s="236"/>
      <c r="G52" s="236"/>
      <c r="H52" s="236"/>
      <c r="I52" s="237"/>
      <c r="J52" s="237"/>
      <c r="K52" s="238"/>
    </row>
    <row r="53" spans="2:24" ht="13.5" thickBot="1">
      <c r="C53" s="239" t="s">
        <v>115</v>
      </c>
      <c r="D53" s="240" t="s">
        <v>116</v>
      </c>
      <c r="E53" s="240"/>
      <c r="F53" s="240"/>
      <c r="G53" s="240"/>
      <c r="H53" s="241"/>
      <c r="I53" s="237"/>
      <c r="J53" s="237"/>
      <c r="K53" s="238"/>
    </row>
    <row r="55" spans="2:24">
      <c r="B55" s="109" t="s">
        <v>103</v>
      </c>
      <c r="C55" s="242">
        <v>1737.2476650701883</v>
      </c>
      <c r="D55" s="206" t="s">
        <v>114</v>
      </c>
      <c r="H55" s="206" t="s">
        <v>9</v>
      </c>
    </row>
    <row r="56" spans="2:24">
      <c r="B56" s="109" t="s">
        <v>103</v>
      </c>
      <c r="C56" s="243">
        <v>37.565582271006477</v>
      </c>
      <c r="D56" s="206" t="s">
        <v>117</v>
      </c>
      <c r="H56" s="206" t="s">
        <v>9</v>
      </c>
    </row>
    <row r="57" spans="2:24">
      <c r="B57" s="109" t="s">
        <v>103</v>
      </c>
      <c r="C57" s="248">
        <v>0.57299999999999995</v>
      </c>
      <c r="D57" s="206" t="s">
        <v>122</v>
      </c>
      <c r="H57" s="206" t="s">
        <v>119</v>
      </c>
    </row>
    <row r="58" spans="2:24">
      <c r="B58" s="109" t="s">
        <v>103</v>
      </c>
      <c r="C58" s="243">
        <v>0.65</v>
      </c>
      <c r="D58" s="206" t="s">
        <v>118</v>
      </c>
      <c r="H58" s="206" t="s">
        <v>119</v>
      </c>
      <c r="K58" s="208"/>
      <c r="L58" s="244"/>
      <c r="M58" s="67"/>
      <c r="N58" s="245"/>
      <c r="O58" s="67"/>
      <c r="P58" s="245"/>
      <c r="Q58" s="67"/>
      <c r="R58" s="208"/>
      <c r="S58" s="208"/>
      <c r="T58" s="208"/>
      <c r="U58" s="208"/>
      <c r="V58" s="208"/>
      <c r="W58" s="208"/>
      <c r="X58" s="208"/>
    </row>
    <row r="59" spans="2:24">
      <c r="B59" s="109" t="s">
        <v>103</v>
      </c>
      <c r="C59" s="256"/>
      <c r="D59" s="206" t="s">
        <v>120</v>
      </c>
      <c r="H59" s="206" t="s">
        <v>119</v>
      </c>
      <c r="K59" s="246"/>
      <c r="L59" s="246"/>
      <c r="M59" s="247"/>
      <c r="N59" s="248"/>
      <c r="O59" s="245"/>
      <c r="P59" s="249"/>
      <c r="Q59" s="208"/>
      <c r="R59" s="208"/>
      <c r="S59" s="208"/>
      <c r="T59" s="208"/>
      <c r="U59" s="208"/>
      <c r="V59" s="208"/>
      <c r="W59" s="208"/>
      <c r="X59" s="208"/>
    </row>
    <row r="60" spans="2:24">
      <c r="K60" s="246"/>
      <c r="L60" s="246"/>
      <c r="M60" s="246"/>
      <c r="N60" s="208"/>
      <c r="O60" s="245"/>
      <c r="P60" s="249"/>
      <c r="Q60" s="208"/>
      <c r="R60" s="208"/>
      <c r="S60" s="208"/>
      <c r="T60" s="208"/>
      <c r="U60" s="208"/>
      <c r="V60" s="208"/>
      <c r="W60" s="208"/>
      <c r="X60" s="208"/>
    </row>
    <row r="61" spans="2:24">
      <c r="C61" s="250"/>
      <c r="K61" s="246"/>
      <c r="L61" s="246"/>
      <c r="M61" s="246"/>
      <c r="N61" s="208"/>
      <c r="O61" s="246"/>
      <c r="P61" s="249"/>
      <c r="S61" s="208"/>
      <c r="T61" s="208"/>
      <c r="U61" s="208"/>
      <c r="V61" s="208"/>
      <c r="W61" s="208"/>
      <c r="X61" s="208"/>
    </row>
    <row r="62" spans="2:24">
      <c r="C62" s="251">
        <v>7.0674858624469455E-2</v>
      </c>
      <c r="D62" s="206" t="s">
        <v>54</v>
      </c>
      <c r="K62" s="252"/>
      <c r="L62" s="253"/>
      <c r="M62" s="253"/>
      <c r="O62" s="254"/>
    </row>
    <row r="63" spans="2:24">
      <c r="C63" s="255">
        <v>0.43</v>
      </c>
      <c r="D63" s="206" t="s">
        <v>55</v>
      </c>
    </row>
    <row r="64" spans="2:24" ht="13.5" thickBot="1">
      <c r="D64" s="249"/>
    </row>
    <row r="65" spans="3:11" ht="13.5" thickBot="1">
      <c r="C65" s="53" t="str">
        <f>"Company Official Inflation Forecast Dated "&amp;TEXT('Table 4'!$G$5,"mmmm dd, yyyy")</f>
        <v>Company Official Inflation Forecast Dated March 31, 2017</v>
      </c>
      <c r="D65" s="236"/>
      <c r="E65" s="236"/>
      <c r="F65" s="236"/>
      <c r="G65" s="236"/>
      <c r="H65" s="236"/>
      <c r="I65" s="236"/>
      <c r="J65" s="236"/>
      <c r="K65" s="238"/>
    </row>
    <row r="66" spans="3:11">
      <c r="C66" s="134">
        <v>2017</v>
      </c>
      <c r="D66" s="56">
        <v>2.2092462442320437E-2</v>
      </c>
      <c r="E66" s="109"/>
      <c r="F66" s="134">
        <f>C74+1</f>
        <v>2026</v>
      </c>
      <c r="G66" s="56">
        <v>2.2944058791238842E-2</v>
      </c>
      <c r="H66" s="109"/>
      <c r="I66" s="134">
        <f>F74+1</f>
        <v>2035</v>
      </c>
      <c r="J66" s="134"/>
      <c r="K66" s="56">
        <v>2.4174683944208519E-2</v>
      </c>
    </row>
    <row r="67" spans="3:11">
      <c r="C67" s="134">
        <f t="shared" ref="C67:C74" si="33">C66+1</f>
        <v>2018</v>
      </c>
      <c r="D67" s="56">
        <v>2.1684070430924685E-2</v>
      </c>
      <c r="E67" s="109"/>
      <c r="F67" s="134">
        <f t="shared" ref="F67:F74" si="34">F66+1</f>
        <v>2027</v>
      </c>
      <c r="G67" s="56">
        <v>2.3164081218836952E-2</v>
      </c>
      <c r="H67" s="109"/>
      <c r="I67" s="134">
        <f t="shared" ref="I67:I74" si="35">I66+1</f>
        <v>2036</v>
      </c>
      <c r="J67" s="134"/>
      <c r="K67" s="56">
        <v>2.4311492116604327E-2</v>
      </c>
    </row>
    <row r="68" spans="3:11">
      <c r="C68" s="134">
        <f t="shared" si="33"/>
        <v>2019</v>
      </c>
      <c r="D68" s="56">
        <v>2.0023445288848141E-2</v>
      </c>
      <c r="E68" s="109"/>
      <c r="F68" s="134">
        <f t="shared" si="34"/>
        <v>2028</v>
      </c>
      <c r="G68" s="56">
        <v>2.3269517424980624E-2</v>
      </c>
      <c r="H68" s="109"/>
      <c r="I68" s="134">
        <f t="shared" si="35"/>
        <v>2037</v>
      </c>
      <c r="J68" s="134"/>
      <c r="K68" s="56">
        <v>2.4277391473133791E-2</v>
      </c>
    </row>
    <row r="69" spans="3:11">
      <c r="C69" s="134">
        <f t="shared" si="33"/>
        <v>2020</v>
      </c>
      <c r="D69" s="56">
        <v>2.1423649370385656E-2</v>
      </c>
      <c r="E69" s="109"/>
      <c r="F69" s="134">
        <f t="shared" si="34"/>
        <v>2029</v>
      </c>
      <c r="G69" s="56">
        <v>2.3660062349176059E-2</v>
      </c>
      <c r="H69" s="109"/>
      <c r="I69" s="134">
        <f t="shared" si="35"/>
        <v>2038</v>
      </c>
      <c r="J69" s="134"/>
      <c r="K69" s="56">
        <v>2.4418737348747444E-2</v>
      </c>
    </row>
    <row r="70" spans="3:11">
      <c r="C70" s="134">
        <f t="shared" si="33"/>
        <v>2021</v>
      </c>
      <c r="D70" s="56">
        <v>2.2444603435442634E-2</v>
      </c>
      <c r="E70" s="109"/>
      <c r="F70" s="134">
        <f t="shared" si="34"/>
        <v>2030</v>
      </c>
      <c r="G70" s="56">
        <v>2.3797996946838929E-2</v>
      </c>
      <c r="H70" s="109"/>
      <c r="I70" s="134">
        <f t="shared" si="35"/>
        <v>2039</v>
      </c>
      <c r="J70" s="134"/>
      <c r="K70" s="56">
        <v>2.4490791911648602E-2</v>
      </c>
    </row>
    <row r="71" spans="3:11">
      <c r="C71" s="134">
        <f t="shared" si="33"/>
        <v>2022</v>
      </c>
      <c r="D71" s="56">
        <v>2.2559296067847567E-2</v>
      </c>
      <c r="E71" s="109"/>
      <c r="F71" s="134">
        <f t="shared" si="34"/>
        <v>2031</v>
      </c>
      <c r="G71" s="56">
        <v>2.4014000123530499E-2</v>
      </c>
      <c r="H71" s="109"/>
      <c r="I71" s="134">
        <f t="shared" si="35"/>
        <v>2040</v>
      </c>
      <c r="J71" s="134"/>
      <c r="K71" s="56">
        <v>2.442458536688985E-2</v>
      </c>
    </row>
    <row r="72" spans="3:11" s="208" customFormat="1">
      <c r="C72" s="134">
        <f t="shared" si="33"/>
        <v>2023</v>
      </c>
      <c r="D72" s="56">
        <v>2.3031082544693549E-2</v>
      </c>
      <c r="E72" s="111"/>
      <c r="F72" s="134">
        <f t="shared" si="34"/>
        <v>2032</v>
      </c>
      <c r="G72" s="56">
        <v>2.4075090077113837E-2</v>
      </c>
      <c r="H72" s="111"/>
      <c r="I72" s="134">
        <f t="shared" si="35"/>
        <v>2041</v>
      </c>
      <c r="J72" s="134"/>
      <c r="K72" s="56">
        <v>2.4530694634797623E-2</v>
      </c>
    </row>
    <row r="73" spans="3:11" s="208" customFormat="1">
      <c r="C73" s="134">
        <f t="shared" si="33"/>
        <v>2024</v>
      </c>
      <c r="D73" s="56">
        <v>2.3134274986934988E-2</v>
      </c>
      <c r="E73" s="111"/>
      <c r="F73" s="134">
        <f t="shared" si="34"/>
        <v>2033</v>
      </c>
      <c r="G73" s="56">
        <v>2.4191075903759129E-2</v>
      </c>
      <c r="H73" s="111"/>
      <c r="I73" s="134">
        <f t="shared" si="35"/>
        <v>2042</v>
      </c>
      <c r="J73" s="134"/>
      <c r="K73" s="56">
        <v>2.4630996146588036E-2</v>
      </c>
    </row>
    <row r="74" spans="3:11" s="208" customFormat="1">
      <c r="C74" s="134">
        <f t="shared" si="33"/>
        <v>2025</v>
      </c>
      <c r="D74" s="56">
        <v>2.3159080336675242E-2</v>
      </c>
      <c r="E74" s="111"/>
      <c r="F74" s="134">
        <f t="shared" si="34"/>
        <v>2034</v>
      </c>
      <c r="G74" s="56">
        <v>2.4219456505286896E-2</v>
      </c>
      <c r="H74" s="111"/>
      <c r="I74" s="134">
        <f t="shared" si="35"/>
        <v>2043</v>
      </c>
      <c r="J74" s="134"/>
      <c r="K74" s="56">
        <v>2.4704209858992465E-2</v>
      </c>
    </row>
    <row r="75" spans="3:11" s="208" customFormat="1"/>
    <row r="76" spans="3:11" s="208" customFormat="1"/>
    <row r="93" spans="3:4">
      <c r="C93" s="245"/>
      <c r="D93" s="249"/>
    </row>
    <row r="94" spans="3:4">
      <c r="C94" s="245"/>
      <c r="D94" s="249"/>
    </row>
    <row r="95" spans="3:4">
      <c r="C95" s="245"/>
      <c r="D95" s="249"/>
    </row>
    <row r="96" spans="3:4">
      <c r="C96" s="245"/>
      <c r="D96" s="249"/>
    </row>
    <row r="97" spans="3:4">
      <c r="C97" s="245"/>
      <c r="D97" s="249"/>
    </row>
    <row r="98" spans="3:4">
      <c r="C98" s="245"/>
      <c r="D98" s="249"/>
    </row>
    <row r="99" spans="3:4">
      <c r="C99" s="245"/>
      <c r="D99" s="249"/>
    </row>
    <row r="100" spans="3:4">
      <c r="C100" s="245"/>
      <c r="D100" s="249"/>
    </row>
    <row r="101" spans="3:4">
      <c r="C101" s="245"/>
      <c r="D101" s="249"/>
    </row>
    <row r="102" spans="3:4">
      <c r="C102" s="245"/>
      <c r="D102" s="249"/>
    </row>
  </sheetData>
  <printOptions horizontalCentered="1"/>
  <pageMargins left="0.8" right="0.3" top="0.4" bottom="0.4" header="0.5" footer="0.2"/>
  <pageSetup scale="56" orientation="landscape" r:id="rId1"/>
  <headerFooter alignWithMargins="0"/>
  <rowBreaks count="1" manualBreakCount="1">
    <brk id="51"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102"/>
  <sheetViews>
    <sheetView zoomScale="90" zoomScaleNormal="90" workbookViewId="0">
      <selection activeCell="B1" sqref="B1"/>
    </sheetView>
  </sheetViews>
  <sheetFormatPr defaultColWidth="9.33203125" defaultRowHeight="12.75"/>
  <cols>
    <col min="1" max="1" width="1.5" style="206" customWidth="1"/>
    <col min="2" max="2" width="10.83203125" style="206" customWidth="1"/>
    <col min="3" max="3" width="14.1640625" style="206" customWidth="1"/>
    <col min="4" max="4" width="12.33203125" style="206" customWidth="1"/>
    <col min="5" max="5" width="9.1640625" style="206" customWidth="1"/>
    <col min="6" max="6" width="9.83203125" style="206" bestFit="1" customWidth="1"/>
    <col min="7" max="7" width="9.83203125" style="206" customWidth="1"/>
    <col min="8" max="8" width="10.5" style="206" customWidth="1"/>
    <col min="9" max="10" width="12.5" style="206" customWidth="1"/>
    <col min="11" max="11" width="11.6640625" style="206" customWidth="1"/>
    <col min="12" max="15" width="9.33203125" style="206"/>
    <col min="16" max="16" width="9.33203125" style="206" customWidth="1"/>
    <col min="17" max="16384" width="9.33203125" style="206"/>
  </cols>
  <sheetData>
    <row r="1" spans="2:18" ht="15.75">
      <c r="B1" s="204" t="s">
        <v>85</v>
      </c>
      <c r="C1" s="205"/>
      <c r="D1" s="205"/>
      <c r="E1" s="205"/>
      <c r="F1" s="205"/>
      <c r="G1" s="205"/>
      <c r="H1" s="205"/>
      <c r="I1" s="205"/>
      <c r="J1" s="205"/>
    </row>
    <row r="2" spans="2:18" ht="15.75">
      <c r="B2" s="204" t="s">
        <v>178</v>
      </c>
      <c r="C2" s="205"/>
      <c r="D2" s="205"/>
      <c r="E2" s="205"/>
      <c r="F2" s="205"/>
      <c r="G2" s="205"/>
      <c r="H2" s="205"/>
      <c r="I2" s="205"/>
      <c r="J2" s="205"/>
    </row>
    <row r="3" spans="2:18" ht="15.75">
      <c r="B3" s="204" t="str">
        <f>TEXT($C$63,"0%")&amp;" Capacity Factor"</f>
        <v>31% Capacity Factor</v>
      </c>
      <c r="C3" s="205"/>
      <c r="D3" s="205"/>
      <c r="E3" s="205"/>
      <c r="F3" s="205"/>
      <c r="G3" s="205"/>
      <c r="H3" s="205"/>
      <c r="I3" s="205"/>
      <c r="J3" s="205"/>
    </row>
    <row r="4" spans="2:18">
      <c r="B4" s="207"/>
      <c r="C4" s="207"/>
      <c r="D4" s="207"/>
      <c r="E4" s="207"/>
      <c r="F4" s="207"/>
      <c r="G4" s="207"/>
      <c r="H4" s="207"/>
      <c r="I4" s="208"/>
      <c r="J4" s="208"/>
      <c r="K4" s="208"/>
      <c r="P4" s="208"/>
    </row>
    <row r="5" spans="2:18" ht="51.75" customHeight="1">
      <c r="B5" s="209" t="s">
        <v>0</v>
      </c>
      <c r="C5" s="210" t="s">
        <v>10</v>
      </c>
      <c r="D5" s="210" t="s">
        <v>11</v>
      </c>
      <c r="E5" s="210" t="s">
        <v>12</v>
      </c>
      <c r="F5" s="210" t="s">
        <v>109</v>
      </c>
      <c r="G5" s="18" t="s">
        <v>13</v>
      </c>
      <c r="H5" s="210" t="s">
        <v>110</v>
      </c>
      <c r="I5" s="18" t="s">
        <v>73</v>
      </c>
      <c r="J5" s="18" t="s">
        <v>73</v>
      </c>
      <c r="K5" s="210" t="s">
        <v>111</v>
      </c>
      <c r="P5" s="268"/>
    </row>
    <row r="6" spans="2:18" ht="24" customHeight="1">
      <c r="B6" s="211"/>
      <c r="C6" s="212" t="s">
        <v>8</v>
      </c>
      <c r="D6" s="213" t="s">
        <v>9</v>
      </c>
      <c r="E6" s="213" t="s">
        <v>9</v>
      </c>
      <c r="F6" s="212" t="s">
        <v>39</v>
      </c>
      <c r="G6" s="21" t="s">
        <v>39</v>
      </c>
      <c r="H6" s="212" t="s">
        <v>39</v>
      </c>
      <c r="I6" s="212" t="s">
        <v>39</v>
      </c>
      <c r="J6" s="22" t="s">
        <v>9</v>
      </c>
      <c r="K6" s="212" t="s">
        <v>39</v>
      </c>
    </row>
    <row r="7" spans="2:18">
      <c r="C7" s="214" t="s">
        <v>1</v>
      </c>
      <c r="D7" s="214" t="s">
        <v>2</v>
      </c>
      <c r="E7" s="214" t="s">
        <v>3</v>
      </c>
      <c r="F7" s="214" t="s">
        <v>4</v>
      </c>
      <c r="G7" s="214" t="s">
        <v>5</v>
      </c>
      <c r="H7" s="214" t="s">
        <v>7</v>
      </c>
      <c r="I7" s="214" t="s">
        <v>28</v>
      </c>
      <c r="J7" s="214" t="s">
        <v>29</v>
      </c>
      <c r="K7" s="214" t="s">
        <v>29</v>
      </c>
    </row>
    <row r="8" spans="2:18" ht="6" customHeight="1">
      <c r="K8" s="208"/>
    </row>
    <row r="9" spans="2:18" ht="15.75">
      <c r="B9" s="59" t="str">
        <f>C52</f>
        <v>2017 IRP Utah Solar Resource - 31% Capacity Factor</v>
      </c>
      <c r="C9" s="208"/>
      <c r="E9" s="208"/>
      <c r="F9" s="208"/>
      <c r="G9" s="208"/>
      <c r="H9" s="208"/>
      <c r="I9" s="208"/>
      <c r="J9" s="208"/>
      <c r="K9" s="208"/>
    </row>
    <row r="10" spans="2:18">
      <c r="B10" s="215">
        <v>2016</v>
      </c>
      <c r="C10" s="216">
        <f>C55</f>
        <v>1822.4072122157659</v>
      </c>
      <c r="D10" s="217">
        <f>C10*$C$62</f>
        <v>140.61107266637151</v>
      </c>
      <c r="E10" s="217">
        <f>C56</f>
        <v>19.693557659779859</v>
      </c>
      <c r="F10" s="218">
        <f t="shared" ref="F10:F33" si="0">(D10+E10)/(8.76*$C$63)</f>
        <v>58.84120686185063</v>
      </c>
      <c r="G10" s="218">
        <f>C58</f>
        <v>0</v>
      </c>
      <c r="H10" s="217">
        <f>C59</f>
        <v>-2.446131410134015</v>
      </c>
      <c r="I10" s="219">
        <f t="shared" ref="I10:I36" si="1">F10+H10+G10</f>
        <v>56.395075451716615</v>
      </c>
      <c r="J10" s="219">
        <f>ROUND(I10*$C$63*8.76,2)</f>
        <v>153.63999999999999</v>
      </c>
      <c r="K10" s="217">
        <f>$C$57</f>
        <v>0.60299999999999998</v>
      </c>
      <c r="N10" s="220"/>
      <c r="P10" s="258"/>
    </row>
    <row r="11" spans="2:18">
      <c r="B11" s="215">
        <f t="shared" ref="B11:B36" si="2">B10+1</f>
        <v>2017</v>
      </c>
      <c r="C11" s="221"/>
      <c r="D11" s="217">
        <f>ROUND(D10*(1+$D66),2)</f>
        <v>143.72</v>
      </c>
      <c r="E11" s="217">
        <f>ROUND(E10*(1+$D66),2)</f>
        <v>20.13</v>
      </c>
      <c r="F11" s="218">
        <f t="shared" si="0"/>
        <v>60.142565593387069</v>
      </c>
      <c r="G11" s="217">
        <f>ROUND(G10*(1+$D66),2)</f>
        <v>0</v>
      </c>
      <c r="H11" s="217">
        <f>ROUND(H10*(1+$D66),2)</f>
        <v>-2.5</v>
      </c>
      <c r="I11" s="219">
        <f t="shared" si="1"/>
        <v>57.642565593387069</v>
      </c>
      <c r="J11" s="219">
        <f t="shared" ref="J11:J36" si="3">ROUND(I11*$C$63*8.76,2)</f>
        <v>157.04</v>
      </c>
      <c r="K11" s="217">
        <f t="shared" ref="K11:K19" si="4">ROUND(K10*(1+$D66),2)</f>
        <v>0.62</v>
      </c>
      <c r="N11" s="220"/>
      <c r="P11" s="258"/>
    </row>
    <row r="12" spans="2:18">
      <c r="B12" s="228">
        <f t="shared" si="2"/>
        <v>2018</v>
      </c>
      <c r="C12" s="229"/>
      <c r="D12" s="217">
        <f t="shared" ref="D12:G19" si="5">ROUND(D11*(1+$D67),2)</f>
        <v>146.84</v>
      </c>
      <c r="E12" s="217">
        <f t="shared" si="5"/>
        <v>20.57</v>
      </c>
      <c r="F12" s="219">
        <f t="shared" si="0"/>
        <v>61.449294513206773</v>
      </c>
      <c r="G12" s="217">
        <f t="shared" si="5"/>
        <v>0</v>
      </c>
      <c r="H12" s="230">
        <f t="shared" ref="H12" si="6">ROUND(H11*(1+$D67),2)</f>
        <v>-2.5499999999999998</v>
      </c>
      <c r="I12" s="219">
        <f t="shared" si="1"/>
        <v>58.899294513206776</v>
      </c>
      <c r="J12" s="219">
        <f t="shared" si="3"/>
        <v>160.46</v>
      </c>
      <c r="K12" s="217">
        <f t="shared" si="4"/>
        <v>0.63</v>
      </c>
      <c r="L12" s="208"/>
      <c r="N12" s="220"/>
      <c r="P12" s="258"/>
    </row>
    <row r="13" spans="2:18">
      <c r="B13" s="228">
        <f t="shared" si="2"/>
        <v>2019</v>
      </c>
      <c r="C13" s="229"/>
      <c r="D13" s="217">
        <f t="shared" si="5"/>
        <v>149.78</v>
      </c>
      <c r="E13" s="217">
        <f t="shared" si="5"/>
        <v>20.98</v>
      </c>
      <c r="F13" s="219">
        <f t="shared" si="0"/>
        <v>62.678941109104521</v>
      </c>
      <c r="G13" s="217">
        <f t="shared" si="5"/>
        <v>0</v>
      </c>
      <c r="H13" s="230">
        <f t="shared" ref="H13" si="7">ROUND(H12*(1+$D68),2)</f>
        <v>-2.6</v>
      </c>
      <c r="I13" s="219">
        <f t="shared" si="1"/>
        <v>60.07894110910452</v>
      </c>
      <c r="J13" s="219">
        <f t="shared" si="3"/>
        <v>163.68</v>
      </c>
      <c r="K13" s="217">
        <f t="shared" si="4"/>
        <v>0.64</v>
      </c>
      <c r="L13" s="208"/>
      <c r="N13" s="220"/>
      <c r="P13" s="258"/>
    </row>
    <row r="14" spans="2:18">
      <c r="B14" s="228">
        <f t="shared" si="2"/>
        <v>2020</v>
      </c>
      <c r="C14" s="229"/>
      <c r="D14" s="217">
        <f t="shared" si="5"/>
        <v>152.99</v>
      </c>
      <c r="E14" s="217">
        <f t="shared" si="5"/>
        <v>21.43</v>
      </c>
      <c r="F14" s="219">
        <f t="shared" si="0"/>
        <v>64.022375897458488</v>
      </c>
      <c r="G14" s="217">
        <f t="shared" si="5"/>
        <v>0</v>
      </c>
      <c r="H14" s="230">
        <f t="shared" ref="H14" si="8">ROUND(H13*(1+$D69),2)</f>
        <v>-2.66</v>
      </c>
      <c r="I14" s="219">
        <f t="shared" si="1"/>
        <v>61.362375897458492</v>
      </c>
      <c r="J14" s="219">
        <f t="shared" si="3"/>
        <v>167.17</v>
      </c>
      <c r="K14" s="217">
        <f t="shared" si="4"/>
        <v>0.65</v>
      </c>
      <c r="L14" s="208"/>
      <c r="N14" s="220"/>
      <c r="O14" s="225"/>
      <c r="P14" s="258"/>
      <c r="Q14" s="334"/>
      <c r="R14" s="335"/>
    </row>
    <row r="15" spans="2:18">
      <c r="B15" s="228">
        <f t="shared" si="2"/>
        <v>2021</v>
      </c>
      <c r="C15" s="229"/>
      <c r="D15" s="217">
        <f t="shared" si="5"/>
        <v>156.41999999999999</v>
      </c>
      <c r="E15" s="217">
        <f t="shared" si="5"/>
        <v>21.91</v>
      </c>
      <c r="F15" s="219">
        <f t="shared" si="0"/>
        <v>65.457575357148102</v>
      </c>
      <c r="G15" s="217">
        <f t="shared" si="5"/>
        <v>0</v>
      </c>
      <c r="H15" s="230">
        <f t="shared" ref="H15" si="9">ROUND(H14*(1+$D70),2)</f>
        <v>-2.72</v>
      </c>
      <c r="I15" s="219">
        <f t="shared" si="1"/>
        <v>62.737575357148103</v>
      </c>
      <c r="J15" s="219">
        <f t="shared" si="3"/>
        <v>170.92</v>
      </c>
      <c r="K15" s="217">
        <f t="shared" si="4"/>
        <v>0.66</v>
      </c>
      <c r="L15" s="208"/>
      <c r="N15" s="334"/>
      <c r="O15" s="334"/>
      <c r="P15" s="258"/>
      <c r="Q15" s="334"/>
      <c r="R15" s="335"/>
    </row>
    <row r="16" spans="2:18">
      <c r="B16" s="228">
        <f t="shared" si="2"/>
        <v>2022</v>
      </c>
      <c r="C16" s="229"/>
      <c r="D16" s="217">
        <f t="shared" si="5"/>
        <v>159.94999999999999</v>
      </c>
      <c r="E16" s="217">
        <f t="shared" si="5"/>
        <v>22.4</v>
      </c>
      <c r="F16" s="219">
        <f t="shared" si="0"/>
        <v>66.933151272225402</v>
      </c>
      <c r="G16" s="217">
        <f t="shared" si="5"/>
        <v>0</v>
      </c>
      <c r="H16" s="230">
        <f t="shared" ref="H16" si="10">ROUND(H15*(1+$D71),2)</f>
        <v>-2.78</v>
      </c>
      <c r="I16" s="219">
        <f t="shared" si="1"/>
        <v>64.153151272225401</v>
      </c>
      <c r="J16" s="219">
        <f t="shared" si="3"/>
        <v>174.78</v>
      </c>
      <c r="K16" s="217">
        <f t="shared" si="4"/>
        <v>0.67</v>
      </c>
      <c r="L16" s="208"/>
      <c r="N16" s="220"/>
      <c r="P16" s="258"/>
    </row>
    <row r="17" spans="2:17">
      <c r="B17" s="228">
        <f t="shared" si="2"/>
        <v>2023</v>
      </c>
      <c r="C17" s="229"/>
      <c r="D17" s="217">
        <f t="shared" si="5"/>
        <v>163.63</v>
      </c>
      <c r="E17" s="217">
        <f t="shared" si="5"/>
        <v>22.92</v>
      </c>
      <c r="F17" s="219">
        <f t="shared" si="0"/>
        <v>68.474797750664379</v>
      </c>
      <c r="G17" s="217">
        <f t="shared" si="5"/>
        <v>0</v>
      </c>
      <c r="H17" s="230">
        <f t="shared" ref="H17" si="11">ROUND(H16*(1+$D72),2)</f>
        <v>-2.84</v>
      </c>
      <c r="I17" s="219">
        <f t="shared" si="1"/>
        <v>65.634797750664376</v>
      </c>
      <c r="J17" s="219">
        <f t="shared" si="3"/>
        <v>178.81</v>
      </c>
      <c r="K17" s="217">
        <f t="shared" si="4"/>
        <v>0.69</v>
      </c>
      <c r="L17" s="208"/>
      <c r="N17" s="220"/>
      <c r="O17" s="225"/>
      <c r="P17" s="258"/>
    </row>
    <row r="18" spans="2:17">
      <c r="B18" s="228">
        <f t="shared" si="2"/>
        <v>2024</v>
      </c>
      <c r="C18" s="229"/>
      <c r="D18" s="217">
        <f t="shared" si="5"/>
        <v>167.42</v>
      </c>
      <c r="E18" s="217">
        <f t="shared" si="5"/>
        <v>23.45</v>
      </c>
      <c r="F18" s="219">
        <f t="shared" si="0"/>
        <v>70.060491271344461</v>
      </c>
      <c r="G18" s="217">
        <f t="shared" si="5"/>
        <v>0</v>
      </c>
      <c r="H18" s="230">
        <f t="shared" ref="H18" si="12">ROUND(H17*(1+$D73),2)</f>
        <v>-2.91</v>
      </c>
      <c r="I18" s="219">
        <f t="shared" si="1"/>
        <v>67.150491271344464</v>
      </c>
      <c r="J18" s="219">
        <f t="shared" si="3"/>
        <v>182.94</v>
      </c>
      <c r="K18" s="217">
        <f t="shared" si="4"/>
        <v>0.71</v>
      </c>
      <c r="L18" s="208"/>
      <c r="P18" s="258"/>
    </row>
    <row r="19" spans="2:17">
      <c r="B19" s="228">
        <f t="shared" si="2"/>
        <v>2025</v>
      </c>
      <c r="C19" s="229"/>
      <c r="D19" s="217">
        <f t="shared" si="5"/>
        <v>171.3</v>
      </c>
      <c r="E19" s="217">
        <f t="shared" si="5"/>
        <v>23.99</v>
      </c>
      <c r="F19" s="219">
        <f t="shared" si="0"/>
        <v>71.682890660558826</v>
      </c>
      <c r="G19" s="217">
        <f t="shared" si="5"/>
        <v>0</v>
      </c>
      <c r="H19" s="230">
        <f t="shared" ref="H19" si="13">ROUND(H18*(1+$D74),2)</f>
        <v>-2.98</v>
      </c>
      <c r="I19" s="219">
        <f t="shared" si="1"/>
        <v>68.702890660558822</v>
      </c>
      <c r="J19" s="219">
        <f t="shared" si="3"/>
        <v>187.17</v>
      </c>
      <c r="K19" s="217">
        <f t="shared" si="4"/>
        <v>0.73</v>
      </c>
      <c r="L19" s="208"/>
      <c r="P19" s="258"/>
    </row>
    <row r="20" spans="2:17">
      <c r="B20" s="228">
        <f t="shared" si="2"/>
        <v>2026</v>
      </c>
      <c r="C20" s="229"/>
      <c r="D20" s="217">
        <f>ROUND(D19*(1+$G66),2)</f>
        <v>175.23</v>
      </c>
      <c r="E20" s="217">
        <f>ROUND(E19*(1+$G66),2)</f>
        <v>24.54</v>
      </c>
      <c r="F20" s="219">
        <f t="shared" si="0"/>
        <v>73.327313570893708</v>
      </c>
      <c r="G20" s="217">
        <f>ROUND(G19*(1+$G66),2)</f>
        <v>0</v>
      </c>
      <c r="H20" s="230">
        <f>ROUND(H19*(1+$G66),2)</f>
        <v>-3.05</v>
      </c>
      <c r="I20" s="219">
        <f t="shared" si="1"/>
        <v>70.27731357089371</v>
      </c>
      <c r="J20" s="219">
        <f t="shared" si="3"/>
        <v>191.46</v>
      </c>
      <c r="K20" s="217">
        <f t="shared" ref="K20:K28" si="14">ROUND(K19*(1+$G66),2)</f>
        <v>0.75</v>
      </c>
      <c r="L20" s="208"/>
      <c r="P20" s="258"/>
      <c r="Q20" s="259"/>
    </row>
    <row r="21" spans="2:17">
      <c r="B21" s="228">
        <f t="shared" si="2"/>
        <v>2027</v>
      </c>
      <c r="C21" s="229"/>
      <c r="D21" s="217">
        <f t="shared" ref="D21:G28" si="15">ROUND(D20*(1+$G67),2)</f>
        <v>179.29</v>
      </c>
      <c r="E21" s="217">
        <f t="shared" si="15"/>
        <v>25.11</v>
      </c>
      <c r="F21" s="219">
        <f t="shared" si="0"/>
        <v>75.026795284030001</v>
      </c>
      <c r="G21" s="217">
        <f t="shared" si="15"/>
        <v>0</v>
      </c>
      <c r="H21" s="230">
        <f t="shared" ref="H21" si="16">ROUND(H20*(1+$G67),2)</f>
        <v>-3.12</v>
      </c>
      <c r="I21" s="219">
        <f t="shared" si="1"/>
        <v>71.906795284029997</v>
      </c>
      <c r="J21" s="219">
        <f t="shared" si="3"/>
        <v>195.9</v>
      </c>
      <c r="K21" s="217">
        <f t="shared" si="14"/>
        <v>0.77</v>
      </c>
      <c r="L21" s="208"/>
      <c r="P21" s="258"/>
    </row>
    <row r="22" spans="2:17">
      <c r="B22" s="228">
        <f t="shared" si="2"/>
        <v>2028</v>
      </c>
      <c r="C22" s="229"/>
      <c r="D22" s="217">
        <f t="shared" si="15"/>
        <v>183.46</v>
      </c>
      <c r="E22" s="217">
        <f t="shared" si="15"/>
        <v>25.69</v>
      </c>
      <c r="F22" s="219">
        <f t="shared" si="0"/>
        <v>76.770324039407427</v>
      </c>
      <c r="G22" s="217">
        <f t="shared" si="15"/>
        <v>0</v>
      </c>
      <c r="H22" s="230">
        <f t="shared" ref="H22" si="17">ROUND(H21*(1+$G68),2)</f>
        <v>-3.19</v>
      </c>
      <c r="I22" s="219">
        <f t="shared" si="1"/>
        <v>73.580324039407429</v>
      </c>
      <c r="J22" s="219">
        <f t="shared" si="3"/>
        <v>200.46</v>
      </c>
      <c r="K22" s="217">
        <f t="shared" si="14"/>
        <v>0.79</v>
      </c>
      <c r="L22" s="208"/>
      <c r="P22" s="258"/>
    </row>
    <row r="23" spans="2:17">
      <c r="B23" s="228">
        <f t="shared" si="2"/>
        <v>2029</v>
      </c>
      <c r="C23" s="229"/>
      <c r="D23" s="217">
        <f t="shared" si="15"/>
        <v>187.8</v>
      </c>
      <c r="E23" s="217">
        <f t="shared" si="15"/>
        <v>26.3</v>
      </c>
      <c r="F23" s="219">
        <f t="shared" si="0"/>
        <v>78.587264531853364</v>
      </c>
      <c r="G23" s="217">
        <f t="shared" si="15"/>
        <v>0</v>
      </c>
      <c r="H23" s="230">
        <f t="shared" ref="H23" si="18">ROUND(H22*(1+$G69),2)</f>
        <v>-3.27</v>
      </c>
      <c r="I23" s="219">
        <f t="shared" si="1"/>
        <v>75.317264531853368</v>
      </c>
      <c r="J23" s="219">
        <f t="shared" si="3"/>
        <v>205.19</v>
      </c>
      <c r="K23" s="217">
        <f t="shared" si="14"/>
        <v>0.81</v>
      </c>
      <c r="L23" s="208"/>
      <c r="P23" s="258"/>
    </row>
    <row r="24" spans="2:17">
      <c r="B24" s="228">
        <f t="shared" si="2"/>
        <v>2030</v>
      </c>
      <c r="C24" s="222"/>
      <c r="D24" s="223">
        <f t="shared" si="15"/>
        <v>192.27</v>
      </c>
      <c r="E24" s="223">
        <f t="shared" si="15"/>
        <v>26.93</v>
      </c>
      <c r="F24" s="224">
        <f t="shared" si="0"/>
        <v>80.459263827100685</v>
      </c>
      <c r="G24" s="223">
        <f t="shared" si="15"/>
        <v>0</v>
      </c>
      <c r="H24" s="223">
        <f t="shared" ref="H24" si="19">ROUND(H23*(1+$G70),2)</f>
        <v>-3.35</v>
      </c>
      <c r="I24" s="224">
        <f t="shared" si="1"/>
        <v>77.10926382710069</v>
      </c>
      <c r="J24" s="224">
        <f t="shared" si="3"/>
        <v>210.07</v>
      </c>
      <c r="K24" s="223">
        <f t="shared" si="14"/>
        <v>0.83</v>
      </c>
      <c r="L24" s="208"/>
      <c r="P24" s="258"/>
    </row>
    <row r="25" spans="2:17">
      <c r="B25" s="228">
        <f t="shared" si="2"/>
        <v>2031</v>
      </c>
      <c r="C25" s="229"/>
      <c r="D25" s="217">
        <f t="shared" si="15"/>
        <v>196.89</v>
      </c>
      <c r="E25" s="217">
        <f t="shared" si="15"/>
        <v>27.58</v>
      </c>
      <c r="F25" s="219">
        <f t="shared" si="0"/>
        <v>82.393663098856237</v>
      </c>
      <c r="G25" s="217">
        <f t="shared" si="15"/>
        <v>0</v>
      </c>
      <c r="H25" s="230">
        <f t="shared" ref="H25" si="20">ROUND(H24*(1+$G71),2)</f>
        <v>-3.43</v>
      </c>
      <c r="I25" s="219">
        <f t="shared" si="1"/>
        <v>78.96366309885623</v>
      </c>
      <c r="J25" s="219">
        <f t="shared" si="3"/>
        <v>215.13</v>
      </c>
      <c r="K25" s="217">
        <f t="shared" si="14"/>
        <v>0.85</v>
      </c>
      <c r="L25" s="208"/>
      <c r="P25" s="258"/>
    </row>
    <row r="26" spans="2:17">
      <c r="B26" s="228">
        <f t="shared" si="2"/>
        <v>2032</v>
      </c>
      <c r="C26" s="229"/>
      <c r="D26" s="217">
        <f t="shared" si="15"/>
        <v>201.63</v>
      </c>
      <c r="E26" s="217">
        <f t="shared" si="15"/>
        <v>28.24</v>
      </c>
      <c r="F26" s="219">
        <f t="shared" si="0"/>
        <v>84.375779999706353</v>
      </c>
      <c r="G26" s="217">
        <f t="shared" si="15"/>
        <v>0</v>
      </c>
      <c r="H26" s="230">
        <f t="shared" ref="H26" si="21">ROUND(H25*(1+$G72),2)</f>
        <v>-3.51</v>
      </c>
      <c r="I26" s="219">
        <f t="shared" si="1"/>
        <v>80.865779999706348</v>
      </c>
      <c r="J26" s="219">
        <f t="shared" si="3"/>
        <v>220.31</v>
      </c>
      <c r="K26" s="217">
        <f t="shared" si="14"/>
        <v>0.87</v>
      </c>
      <c r="L26" s="208"/>
      <c r="P26" s="258"/>
    </row>
    <row r="27" spans="2:17">
      <c r="B27" s="228">
        <f t="shared" si="2"/>
        <v>2033</v>
      </c>
      <c r="C27" s="229"/>
      <c r="D27" s="217">
        <f t="shared" si="15"/>
        <v>206.51</v>
      </c>
      <c r="E27" s="217">
        <f t="shared" si="15"/>
        <v>28.92</v>
      </c>
      <c r="F27" s="219">
        <f t="shared" si="0"/>
        <v>86.416626290211283</v>
      </c>
      <c r="G27" s="217">
        <f t="shared" si="15"/>
        <v>0</v>
      </c>
      <c r="H27" s="230">
        <f t="shared" ref="H27" si="22">ROUND(H26*(1+$G73),2)</f>
        <v>-3.59</v>
      </c>
      <c r="I27" s="219">
        <f t="shared" si="1"/>
        <v>82.82662629021128</v>
      </c>
      <c r="J27" s="219">
        <f t="shared" si="3"/>
        <v>225.65</v>
      </c>
      <c r="K27" s="217">
        <f t="shared" si="14"/>
        <v>0.89</v>
      </c>
      <c r="L27" s="208"/>
      <c r="P27" s="258"/>
    </row>
    <row r="28" spans="2:17">
      <c r="B28" s="228">
        <f t="shared" si="2"/>
        <v>2034</v>
      </c>
      <c r="C28" s="229"/>
      <c r="D28" s="217">
        <f t="shared" si="15"/>
        <v>211.51</v>
      </c>
      <c r="E28" s="217">
        <f t="shared" si="15"/>
        <v>29.62</v>
      </c>
      <c r="F28" s="219">
        <f t="shared" si="0"/>
        <v>88.508860796664166</v>
      </c>
      <c r="G28" s="217">
        <f t="shared" si="15"/>
        <v>0</v>
      </c>
      <c r="H28" s="230">
        <f t="shared" ref="H28" si="23">ROUND(H27*(1+$G74),2)</f>
        <v>-3.68</v>
      </c>
      <c r="I28" s="219">
        <f t="shared" si="1"/>
        <v>84.828860796664159</v>
      </c>
      <c r="J28" s="219">
        <f t="shared" si="3"/>
        <v>231.1</v>
      </c>
      <c r="K28" s="217">
        <f t="shared" si="14"/>
        <v>0.91</v>
      </c>
      <c r="L28" s="208"/>
      <c r="P28" s="258"/>
    </row>
    <row r="29" spans="2:17">
      <c r="B29" s="228">
        <f t="shared" si="2"/>
        <v>2035</v>
      </c>
      <c r="C29" s="229"/>
      <c r="D29" s="217">
        <f t="shared" ref="D29:E36" si="24">ROUND(D28*(1+$K66),2)</f>
        <v>216.62</v>
      </c>
      <c r="E29" s="217">
        <f t="shared" si="24"/>
        <v>30.34</v>
      </c>
      <c r="F29" s="219">
        <f t="shared" si="0"/>
        <v>90.648812932211612</v>
      </c>
      <c r="G29" s="217">
        <f t="shared" ref="G29:H36" si="25">ROUND(G28*(1+$K66),2)</f>
        <v>0</v>
      </c>
      <c r="H29" s="230">
        <f t="shared" si="25"/>
        <v>-3.77</v>
      </c>
      <c r="I29" s="219">
        <f t="shared" si="1"/>
        <v>86.878812932211616</v>
      </c>
      <c r="J29" s="219">
        <f t="shared" si="3"/>
        <v>236.69</v>
      </c>
      <c r="K29" s="217">
        <f t="shared" ref="K29:K36" si="26">ROUND(K28*(1+$K66),2)</f>
        <v>0.93</v>
      </c>
      <c r="L29" s="208"/>
      <c r="P29" s="258"/>
    </row>
    <row r="30" spans="2:17">
      <c r="B30" s="228">
        <f t="shared" si="2"/>
        <v>2036</v>
      </c>
      <c r="C30" s="229"/>
      <c r="D30" s="217">
        <f t="shared" si="24"/>
        <v>221.89</v>
      </c>
      <c r="E30" s="217">
        <f t="shared" si="24"/>
        <v>31.08</v>
      </c>
      <c r="F30" s="219">
        <f t="shared" si="0"/>
        <v>92.854835631120693</v>
      </c>
      <c r="G30" s="217">
        <f t="shared" si="25"/>
        <v>0</v>
      </c>
      <c r="H30" s="230">
        <f t="shared" si="25"/>
        <v>-3.86</v>
      </c>
      <c r="I30" s="219">
        <f t="shared" si="1"/>
        <v>88.994835631120694</v>
      </c>
      <c r="J30" s="219">
        <f t="shared" si="3"/>
        <v>242.45</v>
      </c>
      <c r="K30" s="217">
        <f t="shared" si="26"/>
        <v>0.95</v>
      </c>
      <c r="L30" s="208"/>
      <c r="P30" s="258"/>
    </row>
    <row r="31" spans="2:17">
      <c r="B31" s="228">
        <f t="shared" si="2"/>
        <v>2037</v>
      </c>
      <c r="C31" s="229"/>
      <c r="D31" s="217">
        <f t="shared" si="24"/>
        <v>227.28</v>
      </c>
      <c r="E31" s="217">
        <f t="shared" si="24"/>
        <v>31.83</v>
      </c>
      <c r="F31" s="219">
        <f t="shared" si="0"/>
        <v>95.108575959124352</v>
      </c>
      <c r="G31" s="217">
        <f t="shared" si="25"/>
        <v>0</v>
      </c>
      <c r="H31" s="230">
        <f t="shared" si="25"/>
        <v>-3.95</v>
      </c>
      <c r="I31" s="219">
        <f t="shared" si="1"/>
        <v>91.158575959124349</v>
      </c>
      <c r="J31" s="219">
        <f t="shared" si="3"/>
        <v>248.35</v>
      </c>
      <c r="K31" s="217">
        <f t="shared" si="26"/>
        <v>0.97</v>
      </c>
      <c r="L31" s="208"/>
      <c r="P31" s="258"/>
    </row>
    <row r="32" spans="2:17">
      <c r="B32" s="228">
        <f t="shared" si="2"/>
        <v>2038</v>
      </c>
      <c r="C32" s="229"/>
      <c r="D32" s="217">
        <f t="shared" si="24"/>
        <v>232.83</v>
      </c>
      <c r="E32" s="217">
        <f t="shared" si="24"/>
        <v>32.61</v>
      </c>
      <c r="F32" s="219">
        <f t="shared" si="0"/>
        <v>97.43205743734309</v>
      </c>
      <c r="G32" s="217">
        <f t="shared" si="25"/>
        <v>0</v>
      </c>
      <c r="H32" s="230">
        <f t="shared" si="25"/>
        <v>-4.05</v>
      </c>
      <c r="I32" s="219">
        <f t="shared" si="1"/>
        <v>93.382057437343093</v>
      </c>
      <c r="J32" s="219">
        <f t="shared" si="3"/>
        <v>254.41</v>
      </c>
      <c r="K32" s="217">
        <f t="shared" si="26"/>
        <v>0.99</v>
      </c>
      <c r="L32" s="208"/>
      <c r="P32" s="258"/>
    </row>
    <row r="33" spans="2:16">
      <c r="B33" s="228">
        <f t="shared" si="2"/>
        <v>2039</v>
      </c>
      <c r="C33" s="229"/>
      <c r="D33" s="217">
        <f t="shared" si="24"/>
        <v>238.53</v>
      </c>
      <c r="E33" s="217">
        <f t="shared" si="24"/>
        <v>33.409999999999997</v>
      </c>
      <c r="F33" s="219">
        <f t="shared" si="0"/>
        <v>99.81793889207006</v>
      </c>
      <c r="G33" s="217">
        <f t="shared" si="25"/>
        <v>0</v>
      </c>
      <c r="H33" s="230">
        <f t="shared" si="25"/>
        <v>-4.1500000000000004</v>
      </c>
      <c r="I33" s="219">
        <f t="shared" si="1"/>
        <v>95.667938892070055</v>
      </c>
      <c r="J33" s="219">
        <f t="shared" si="3"/>
        <v>260.63</v>
      </c>
      <c r="K33" s="217">
        <f t="shared" si="26"/>
        <v>1.01</v>
      </c>
      <c r="L33" s="208"/>
      <c r="P33" s="258"/>
    </row>
    <row r="34" spans="2:16">
      <c r="B34" s="228">
        <f t="shared" si="2"/>
        <v>2040</v>
      </c>
      <c r="C34" s="229"/>
      <c r="D34" s="217">
        <f t="shared" si="24"/>
        <v>244.36</v>
      </c>
      <c r="E34" s="217">
        <f t="shared" si="24"/>
        <v>34.229999999999997</v>
      </c>
      <c r="F34" s="219">
        <f t="shared" ref="F34:F36" si="27">(D34+E34)/(8.76*$C$63)</f>
        <v>102.25887914959846</v>
      </c>
      <c r="G34" s="217">
        <f t="shared" si="25"/>
        <v>0</v>
      </c>
      <c r="H34" s="230">
        <f t="shared" si="25"/>
        <v>-4.25</v>
      </c>
      <c r="I34" s="219">
        <f t="shared" si="1"/>
        <v>98.008879149598457</v>
      </c>
      <c r="J34" s="219">
        <f t="shared" si="3"/>
        <v>267.01</v>
      </c>
      <c r="K34" s="217">
        <f t="shared" si="26"/>
        <v>1.03</v>
      </c>
      <c r="L34" s="208"/>
      <c r="P34" s="258"/>
    </row>
    <row r="35" spans="2:16">
      <c r="B35" s="228">
        <f t="shared" si="2"/>
        <v>2041</v>
      </c>
      <c r="C35" s="229"/>
      <c r="D35" s="217">
        <f t="shared" si="24"/>
        <v>250.35</v>
      </c>
      <c r="E35" s="217">
        <f t="shared" si="24"/>
        <v>35.07</v>
      </c>
      <c r="F35" s="219">
        <f t="shared" si="27"/>
        <v>104.76588997048849</v>
      </c>
      <c r="G35" s="217">
        <f t="shared" si="25"/>
        <v>0</v>
      </c>
      <c r="H35" s="230">
        <f t="shared" si="25"/>
        <v>-4.3499999999999996</v>
      </c>
      <c r="I35" s="219">
        <f t="shared" si="1"/>
        <v>100.41588997048849</v>
      </c>
      <c r="J35" s="219">
        <f t="shared" si="3"/>
        <v>273.57</v>
      </c>
      <c r="K35" s="217">
        <f t="shared" si="26"/>
        <v>1.06</v>
      </c>
      <c r="L35" s="208"/>
      <c r="P35" s="258"/>
    </row>
    <row r="36" spans="2:16">
      <c r="B36" s="228">
        <f t="shared" si="2"/>
        <v>2042</v>
      </c>
      <c r="C36" s="229"/>
      <c r="D36" s="217">
        <f t="shared" si="24"/>
        <v>256.52</v>
      </c>
      <c r="E36" s="217">
        <f t="shared" si="24"/>
        <v>35.93</v>
      </c>
      <c r="F36" s="219">
        <f t="shared" si="27"/>
        <v>107.34631252844704</v>
      </c>
      <c r="G36" s="217">
        <f t="shared" si="25"/>
        <v>0</v>
      </c>
      <c r="H36" s="230">
        <f t="shared" si="25"/>
        <v>-4.46</v>
      </c>
      <c r="I36" s="219">
        <f t="shared" si="1"/>
        <v>102.88631252844705</v>
      </c>
      <c r="J36" s="219">
        <f t="shared" si="3"/>
        <v>280.3</v>
      </c>
      <c r="K36" s="217">
        <f t="shared" si="26"/>
        <v>1.0900000000000001</v>
      </c>
      <c r="L36" s="208"/>
      <c r="P36" s="258"/>
    </row>
    <row r="37" spans="2:16">
      <c r="B37" s="228"/>
      <c r="C37" s="221"/>
      <c r="D37" s="217"/>
      <c r="E37" s="217"/>
      <c r="F37" s="218"/>
      <c r="G37" s="217"/>
      <c r="H37" s="217"/>
      <c r="I37" s="219"/>
      <c r="J37" s="219"/>
      <c r="K37" s="231"/>
    </row>
    <row r="38" spans="2:16">
      <c r="B38" s="215"/>
      <c r="C38" s="221"/>
      <c r="D38" s="217"/>
      <c r="E38" s="217"/>
      <c r="F38" s="218"/>
      <c r="G38" s="217"/>
      <c r="H38" s="217"/>
      <c r="I38" s="219"/>
      <c r="J38" s="219"/>
      <c r="K38" s="231"/>
    </row>
    <row r="39" spans="2:16">
      <c r="B39" s="215"/>
      <c r="C39" s="221"/>
      <c r="D39" s="217"/>
      <c r="E39" s="217"/>
      <c r="F39" s="218"/>
      <c r="G39" s="217"/>
      <c r="H39" s="217"/>
      <c r="I39" s="219"/>
      <c r="J39" s="219"/>
      <c r="K39" s="231"/>
    </row>
    <row r="40" spans="2:16">
      <c r="B40" s="215"/>
      <c r="C40" s="221"/>
      <c r="D40" s="217"/>
      <c r="E40" s="217"/>
      <c r="F40" s="218"/>
      <c r="G40" s="217"/>
      <c r="H40" s="217"/>
      <c r="I40" s="219"/>
      <c r="J40" s="219"/>
      <c r="K40" s="231"/>
    </row>
    <row r="42" spans="2:16" ht="14.25">
      <c r="B42" s="232" t="s">
        <v>31</v>
      </c>
      <c r="C42" s="233"/>
      <c r="D42" s="233"/>
      <c r="E42" s="233"/>
      <c r="F42" s="233"/>
      <c r="G42" s="233"/>
      <c r="H42" s="233"/>
    </row>
    <row r="44" spans="2:16">
      <c r="B44" s="206" t="s">
        <v>112</v>
      </c>
      <c r="C44" s="234" t="s">
        <v>113</v>
      </c>
      <c r="D44" s="235" t="str">
        <f>'Table 3 200 MW (Wyo) 2033'!E68</f>
        <v xml:space="preserve">Plant Costs  - 2017 IRP - Table 6.1 &amp; 6.2 </v>
      </c>
    </row>
    <row r="45" spans="2:16">
      <c r="C45" s="234" t="str">
        <f>C7</f>
        <v>(a)</v>
      </c>
      <c r="D45" s="206" t="s">
        <v>114</v>
      </c>
    </row>
    <row r="46" spans="2:16">
      <c r="C46" s="234" t="str">
        <f>D7</f>
        <v>(b)</v>
      </c>
      <c r="D46" s="219" t="str">
        <f>"= "&amp;C7&amp;" x "&amp;C62</f>
        <v>= (a) x 0.0771567801772526</v>
      </c>
    </row>
    <row r="47" spans="2:16">
      <c r="C47" s="234" t="str">
        <f>F7</f>
        <v>(d)</v>
      </c>
      <c r="D47" s="219" t="str">
        <f>"= ("&amp;$D$7&amp;" + "&amp;$E$7&amp;") /  (8.76 x "&amp;TEXT(C63,"0.0%")&amp;")"</f>
        <v>= ((b) + (c)) /  (8.76 x 31.1%)</v>
      </c>
    </row>
    <row r="48" spans="2:16">
      <c r="C48" s="234" t="str">
        <f>I7</f>
        <v>(g)</v>
      </c>
      <c r="D48" s="219" t="str">
        <f>"= "&amp;$F$7&amp;" + "&amp;$H$7</f>
        <v>= (d) + (f)</v>
      </c>
    </row>
    <row r="49" spans="2:24">
      <c r="C49" s="234" t="str">
        <f>K7</f>
        <v>(h)</v>
      </c>
      <c r="D49" s="109" t="str">
        <f>D44</f>
        <v xml:space="preserve">Plant Costs  - 2017 IRP - Table 6.1 &amp; 6.2 </v>
      </c>
    </row>
    <row r="50" spans="2:24">
      <c r="C50" s="234"/>
      <c r="D50" s="219"/>
    </row>
    <row r="51" spans="2:24" ht="13.5" thickBot="1"/>
    <row r="52" spans="2:24" ht="13.5" thickBot="1">
      <c r="C52" s="57" t="str">
        <f>B2&amp;" - "&amp;B3</f>
        <v>2017 IRP Utah Solar Resource - 31% Capacity Factor</v>
      </c>
      <c r="D52" s="236"/>
      <c r="E52" s="236"/>
      <c r="F52" s="236"/>
      <c r="G52" s="236"/>
      <c r="H52" s="236"/>
      <c r="I52" s="237"/>
      <c r="J52" s="237"/>
      <c r="K52" s="238"/>
    </row>
    <row r="53" spans="2:24" ht="13.5" thickBot="1">
      <c r="C53" s="239" t="s">
        <v>115</v>
      </c>
      <c r="D53" s="240" t="s">
        <v>116</v>
      </c>
      <c r="E53" s="240"/>
      <c r="F53" s="240"/>
      <c r="G53" s="240"/>
      <c r="H53" s="241"/>
      <c r="I53" s="237"/>
      <c r="J53" s="237"/>
      <c r="K53" s="238"/>
    </row>
    <row r="55" spans="2:24">
      <c r="B55" s="109" t="s">
        <v>103</v>
      </c>
      <c r="C55" s="242">
        <v>1822.4072122157659</v>
      </c>
      <c r="D55" s="206" t="s">
        <v>114</v>
      </c>
      <c r="H55" s="206" t="s">
        <v>9</v>
      </c>
    </row>
    <row r="56" spans="2:24">
      <c r="B56" s="109" t="s">
        <v>103</v>
      </c>
      <c r="C56" s="243">
        <v>19.693557659779859</v>
      </c>
      <c r="D56" s="206" t="s">
        <v>117</v>
      </c>
      <c r="H56" s="206" t="s">
        <v>9</v>
      </c>
    </row>
    <row r="57" spans="2:24">
      <c r="B57" s="109" t="s">
        <v>103</v>
      </c>
      <c r="C57" s="248">
        <v>0.60299999999999998</v>
      </c>
      <c r="D57" s="206" t="s">
        <v>122</v>
      </c>
      <c r="H57" s="206" t="s">
        <v>119</v>
      </c>
    </row>
    <row r="58" spans="2:24">
      <c r="B58" s="109" t="s">
        <v>103</v>
      </c>
      <c r="C58" s="243">
        <v>0</v>
      </c>
      <c r="D58" s="206" t="s">
        <v>118</v>
      </c>
      <c r="H58" s="206" t="s">
        <v>119</v>
      </c>
      <c r="K58" s="208"/>
      <c r="L58" s="336"/>
      <c r="M58" s="67"/>
      <c r="N58" s="245" t="s">
        <v>125</v>
      </c>
      <c r="O58" s="67" t="s">
        <v>124</v>
      </c>
      <c r="P58" s="247" t="s">
        <v>126</v>
      </c>
      <c r="Q58" s="67"/>
      <c r="S58" s="208"/>
      <c r="T58" s="208"/>
      <c r="U58" s="208"/>
      <c r="V58" s="208"/>
      <c r="W58" s="208"/>
      <c r="X58" s="208"/>
    </row>
    <row r="59" spans="2:24">
      <c r="B59" s="109" t="s">
        <v>103</v>
      </c>
      <c r="C59" s="256">
        <f>P63</f>
        <v>-2.446131410134015</v>
      </c>
      <c r="D59" s="206" t="s">
        <v>120</v>
      </c>
      <c r="H59" s="206" t="s">
        <v>119</v>
      </c>
      <c r="K59" s="337"/>
      <c r="L59" s="337"/>
      <c r="M59" s="247"/>
      <c r="N59" s="337">
        <f>C55</f>
        <v>1822.4072122157659</v>
      </c>
      <c r="O59" s="338">
        <v>6.910504691716815E-2</v>
      </c>
      <c r="P59" s="260">
        <f>O59*N59/8760/$C$63*1000-O60*N60/8760/$C$63*1000</f>
        <v>-5.386049113925985</v>
      </c>
      <c r="Q59" s="267"/>
      <c r="R59" s="248"/>
      <c r="S59" s="208"/>
      <c r="T59" s="208"/>
      <c r="U59" s="208"/>
      <c r="V59" s="208"/>
      <c r="W59" s="208"/>
      <c r="X59" s="208"/>
    </row>
    <row r="60" spans="2:24">
      <c r="K60" s="337"/>
      <c r="L60" s="337"/>
      <c r="M60" s="337"/>
      <c r="N60" s="337">
        <f>N59</f>
        <v>1822.4072122157659</v>
      </c>
      <c r="O60" s="338">
        <v>7.7156780177252568E-2</v>
      </c>
      <c r="P60" s="208"/>
      <c r="Q60" s="267"/>
      <c r="R60" s="208"/>
      <c r="S60" s="208"/>
      <c r="T60" s="208"/>
      <c r="U60" s="208"/>
      <c r="V60" s="208"/>
      <c r="W60" s="208"/>
      <c r="X60" s="208"/>
    </row>
    <row r="61" spans="2:24">
      <c r="C61" s="250"/>
      <c r="K61" s="337"/>
      <c r="L61" s="337"/>
      <c r="M61" s="337"/>
      <c r="N61" s="253"/>
      <c r="O61" s="253"/>
      <c r="S61" s="208"/>
      <c r="T61" s="208"/>
      <c r="U61" s="208"/>
      <c r="V61" s="208"/>
      <c r="W61" s="208"/>
      <c r="X61" s="208"/>
    </row>
    <row r="62" spans="2:24">
      <c r="C62" s="251">
        <v>7.7156780177252568E-2</v>
      </c>
      <c r="D62" s="206" t="s">
        <v>54</v>
      </c>
      <c r="K62" s="112"/>
      <c r="L62" s="253"/>
      <c r="M62" s="253"/>
      <c r="N62" s="245" t="s">
        <v>125</v>
      </c>
      <c r="O62" s="67" t="s">
        <v>124</v>
      </c>
      <c r="P62" s="247" t="s">
        <v>127</v>
      </c>
    </row>
    <row r="63" spans="2:24">
      <c r="C63" s="257">
        <v>0.311</v>
      </c>
      <c r="D63" s="206" t="s">
        <v>55</v>
      </c>
      <c r="N63" s="337">
        <f>N59</f>
        <v>1822.4072122157659</v>
      </c>
      <c r="O63" s="338">
        <v>7.3499999999999996E-2</v>
      </c>
      <c r="P63" s="260">
        <f>O63*N63/8760/$C$63*1000-O64*N64/8760/$C$63*1000</f>
        <v>-2.446131410134015</v>
      </c>
    </row>
    <row r="64" spans="2:24" ht="13.5" thickBot="1">
      <c r="D64" s="249"/>
      <c r="N64" s="337">
        <f>N59</f>
        <v>1822.4072122157659</v>
      </c>
      <c r="O64" s="338">
        <v>7.7156780177252568E-2</v>
      </c>
      <c r="P64" s="208"/>
    </row>
    <row r="65" spans="3:11" ht="13.5" thickBot="1">
      <c r="C65" s="53" t="str">
        <f>"Company Official Inflation Forecast Dated "&amp;TEXT('Table 4'!$G$5,"mmmm dd, yyyy")</f>
        <v>Company Official Inflation Forecast Dated March 31, 2017</v>
      </c>
      <c r="D65" s="236"/>
      <c r="E65" s="236"/>
      <c r="F65" s="236"/>
      <c r="G65" s="236"/>
      <c r="H65" s="236"/>
      <c r="I65" s="236"/>
      <c r="J65" s="236"/>
      <c r="K65" s="238"/>
    </row>
    <row r="66" spans="3:11">
      <c r="C66" s="134">
        <v>2017</v>
      </c>
      <c r="D66" s="56">
        <v>2.2092462442320437E-2</v>
      </c>
      <c r="E66" s="109"/>
      <c r="F66" s="134">
        <f>C74+1</f>
        <v>2026</v>
      </c>
      <c r="G66" s="56">
        <v>2.2944058791238842E-2</v>
      </c>
      <c r="H66" s="109"/>
      <c r="I66" s="134">
        <f>F74+1</f>
        <v>2035</v>
      </c>
      <c r="J66" s="134"/>
      <c r="K66" s="56">
        <v>2.4174683944208519E-2</v>
      </c>
    </row>
    <row r="67" spans="3:11">
      <c r="C67" s="134">
        <f t="shared" ref="C67:C74" si="28">C66+1</f>
        <v>2018</v>
      </c>
      <c r="D67" s="56">
        <v>2.1684070430924685E-2</v>
      </c>
      <c r="E67" s="109"/>
      <c r="F67" s="134">
        <f t="shared" ref="F67:F74" si="29">F66+1</f>
        <v>2027</v>
      </c>
      <c r="G67" s="56">
        <v>2.3164081218836952E-2</v>
      </c>
      <c r="H67" s="109"/>
      <c r="I67" s="134">
        <f t="shared" ref="I67:I74" si="30">I66+1</f>
        <v>2036</v>
      </c>
      <c r="J67" s="134"/>
      <c r="K67" s="56">
        <v>2.4311492116604327E-2</v>
      </c>
    </row>
    <row r="68" spans="3:11">
      <c r="C68" s="134">
        <f t="shared" si="28"/>
        <v>2019</v>
      </c>
      <c r="D68" s="56">
        <v>2.0023445288848141E-2</v>
      </c>
      <c r="E68" s="109"/>
      <c r="F68" s="134">
        <f t="shared" si="29"/>
        <v>2028</v>
      </c>
      <c r="G68" s="56">
        <v>2.3269517424980624E-2</v>
      </c>
      <c r="H68" s="109"/>
      <c r="I68" s="134">
        <f t="shared" si="30"/>
        <v>2037</v>
      </c>
      <c r="J68" s="134"/>
      <c r="K68" s="56">
        <v>2.4277391473133791E-2</v>
      </c>
    </row>
    <row r="69" spans="3:11">
      <c r="C69" s="134">
        <f t="shared" si="28"/>
        <v>2020</v>
      </c>
      <c r="D69" s="56">
        <v>2.1423649370385656E-2</v>
      </c>
      <c r="E69" s="109"/>
      <c r="F69" s="134">
        <f t="shared" si="29"/>
        <v>2029</v>
      </c>
      <c r="G69" s="56">
        <v>2.3660062349176059E-2</v>
      </c>
      <c r="H69" s="109"/>
      <c r="I69" s="134">
        <f t="shared" si="30"/>
        <v>2038</v>
      </c>
      <c r="J69" s="134"/>
      <c r="K69" s="56">
        <v>2.4418737348747444E-2</v>
      </c>
    </row>
    <row r="70" spans="3:11">
      <c r="C70" s="134">
        <f t="shared" si="28"/>
        <v>2021</v>
      </c>
      <c r="D70" s="56">
        <v>2.2444603435442634E-2</v>
      </c>
      <c r="E70" s="109"/>
      <c r="F70" s="134">
        <f t="shared" si="29"/>
        <v>2030</v>
      </c>
      <c r="G70" s="56">
        <v>2.3797996946838929E-2</v>
      </c>
      <c r="H70" s="109"/>
      <c r="I70" s="134">
        <f t="shared" si="30"/>
        <v>2039</v>
      </c>
      <c r="J70" s="134"/>
      <c r="K70" s="56">
        <v>2.4490791911648602E-2</v>
      </c>
    </row>
    <row r="71" spans="3:11">
      <c r="C71" s="134">
        <f t="shared" si="28"/>
        <v>2022</v>
      </c>
      <c r="D71" s="56">
        <v>2.2559296067847567E-2</v>
      </c>
      <c r="E71" s="109"/>
      <c r="F71" s="134">
        <f t="shared" si="29"/>
        <v>2031</v>
      </c>
      <c r="G71" s="56">
        <v>2.4014000123530499E-2</v>
      </c>
      <c r="H71" s="109"/>
      <c r="I71" s="134">
        <f t="shared" si="30"/>
        <v>2040</v>
      </c>
      <c r="J71" s="134"/>
      <c r="K71" s="56">
        <v>2.442458536688985E-2</v>
      </c>
    </row>
    <row r="72" spans="3:11" s="208" customFormat="1">
      <c r="C72" s="134">
        <f t="shared" si="28"/>
        <v>2023</v>
      </c>
      <c r="D72" s="56">
        <v>2.3031082544693549E-2</v>
      </c>
      <c r="E72" s="111"/>
      <c r="F72" s="134">
        <f t="shared" si="29"/>
        <v>2032</v>
      </c>
      <c r="G72" s="56">
        <v>2.4075090077113837E-2</v>
      </c>
      <c r="H72" s="111"/>
      <c r="I72" s="134">
        <f t="shared" si="30"/>
        <v>2041</v>
      </c>
      <c r="J72" s="134"/>
      <c r="K72" s="56">
        <v>2.4530694634797623E-2</v>
      </c>
    </row>
    <row r="73" spans="3:11" s="208" customFormat="1">
      <c r="C73" s="134">
        <f t="shared" si="28"/>
        <v>2024</v>
      </c>
      <c r="D73" s="56">
        <v>2.3134274986934988E-2</v>
      </c>
      <c r="E73" s="111"/>
      <c r="F73" s="134">
        <f t="shared" si="29"/>
        <v>2033</v>
      </c>
      <c r="G73" s="56">
        <v>2.4191075903759129E-2</v>
      </c>
      <c r="H73" s="111"/>
      <c r="I73" s="134">
        <f t="shared" si="30"/>
        <v>2042</v>
      </c>
      <c r="J73" s="134"/>
      <c r="K73" s="56">
        <v>2.4630996146588036E-2</v>
      </c>
    </row>
    <row r="74" spans="3:11" s="208" customFormat="1">
      <c r="C74" s="134">
        <f t="shared" si="28"/>
        <v>2025</v>
      </c>
      <c r="D74" s="56">
        <v>2.3159080336675242E-2</v>
      </c>
      <c r="E74" s="111"/>
      <c r="F74" s="134">
        <f t="shared" si="29"/>
        <v>2034</v>
      </c>
      <c r="G74" s="56">
        <v>2.4219456505286896E-2</v>
      </c>
      <c r="H74" s="111"/>
      <c r="I74" s="134">
        <f t="shared" si="30"/>
        <v>2043</v>
      </c>
      <c r="J74" s="134"/>
      <c r="K74" s="56">
        <v>2.4704209858992465E-2</v>
      </c>
    </row>
    <row r="75" spans="3:11" s="208" customFormat="1"/>
    <row r="76" spans="3:11" s="208" customFormat="1"/>
    <row r="93" spans="3:4">
      <c r="C93" s="245"/>
      <c r="D93" s="249"/>
    </row>
    <row r="94" spans="3:4">
      <c r="C94" s="245"/>
      <c r="D94" s="249"/>
    </row>
    <row r="95" spans="3:4">
      <c r="C95" s="245"/>
      <c r="D95" s="249"/>
    </row>
    <row r="96" spans="3:4">
      <c r="C96" s="245"/>
      <c r="D96" s="249"/>
    </row>
    <row r="97" spans="3:4">
      <c r="C97" s="245"/>
      <c r="D97" s="249"/>
    </row>
    <row r="98" spans="3:4">
      <c r="C98" s="245"/>
      <c r="D98" s="249"/>
    </row>
    <row r="99" spans="3:4">
      <c r="C99" s="245"/>
      <c r="D99" s="249"/>
    </row>
    <row r="100" spans="3:4">
      <c r="C100" s="245"/>
      <c r="D100" s="249"/>
    </row>
    <row r="101" spans="3:4">
      <c r="C101" s="245"/>
      <c r="D101" s="249"/>
    </row>
    <row r="102" spans="3:4">
      <c r="C102" s="245"/>
      <c r="D102" s="249"/>
    </row>
  </sheetData>
  <printOptions horizontalCentered="1"/>
  <pageMargins left="0.8" right="0.3" top="0.4" bottom="0.4" header="0.5" footer="0.2"/>
  <pageSetup scale="56" orientation="landscape" r:id="rId1"/>
  <headerFooter alignWithMargins="0"/>
  <rowBreaks count="1" manualBreakCount="1">
    <brk id="51"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102"/>
  <sheetViews>
    <sheetView zoomScaleNormal="100" workbookViewId="0">
      <selection activeCell="B1" sqref="B1"/>
    </sheetView>
  </sheetViews>
  <sheetFormatPr defaultColWidth="9.33203125" defaultRowHeight="12.75"/>
  <cols>
    <col min="1" max="1" width="1.5" style="206" customWidth="1"/>
    <col min="2" max="2" width="10.83203125" style="206" customWidth="1"/>
    <col min="3" max="3" width="14.1640625" style="206" customWidth="1"/>
    <col min="4" max="4" width="12.33203125" style="206" customWidth="1"/>
    <col min="5" max="5" width="9.1640625" style="206" customWidth="1"/>
    <col min="6" max="6" width="9.83203125" style="206" bestFit="1" customWidth="1"/>
    <col min="7" max="7" width="9.83203125" style="206" customWidth="1"/>
    <col min="8" max="8" width="10.5" style="206" customWidth="1"/>
    <col min="9" max="10" width="12.5" style="206" customWidth="1"/>
    <col min="11" max="11" width="11.6640625" style="206" customWidth="1"/>
    <col min="12" max="12" width="9.33203125" style="206"/>
    <col min="13" max="13" width="9.6640625" style="206" bestFit="1" customWidth="1"/>
    <col min="14" max="15" width="17" style="206" customWidth="1"/>
    <col min="16" max="16" width="9.33203125" style="206" customWidth="1"/>
    <col min="17" max="16384" width="9.33203125" style="206"/>
  </cols>
  <sheetData>
    <row r="1" spans="2:18" ht="15.75">
      <c r="B1" s="204" t="s">
        <v>85</v>
      </c>
      <c r="C1" s="205"/>
      <c r="D1" s="205"/>
      <c r="E1" s="205"/>
      <c r="F1" s="205"/>
      <c r="G1" s="205"/>
      <c r="H1" s="205"/>
      <c r="I1" s="205"/>
      <c r="J1" s="205"/>
    </row>
    <row r="2" spans="2:18" ht="15.75">
      <c r="B2" s="204" t="s">
        <v>179</v>
      </c>
      <c r="C2" s="205"/>
      <c r="D2" s="205"/>
      <c r="E2" s="205"/>
      <c r="F2" s="205"/>
      <c r="G2" s="205"/>
      <c r="H2" s="205"/>
      <c r="I2" s="205"/>
      <c r="J2" s="205"/>
    </row>
    <row r="3" spans="2:18" ht="15.75">
      <c r="B3" s="204" t="str">
        <f>TEXT($C$63,"0%")&amp;" Capacity Factor"</f>
        <v>25% Capacity Factor</v>
      </c>
      <c r="C3" s="205"/>
      <c r="D3" s="205"/>
      <c r="E3" s="205"/>
      <c r="F3" s="205"/>
      <c r="G3" s="205"/>
      <c r="H3" s="205"/>
      <c r="I3" s="205"/>
      <c r="J3" s="205"/>
    </row>
    <row r="4" spans="2:18">
      <c r="B4" s="207"/>
      <c r="C4" s="207"/>
      <c r="D4" s="207"/>
      <c r="E4" s="207"/>
      <c r="F4" s="207"/>
      <c r="G4" s="207"/>
      <c r="H4" s="207"/>
      <c r="I4" s="208"/>
      <c r="J4" s="208"/>
      <c r="K4" s="208"/>
    </row>
    <row r="5" spans="2:18" ht="51.75" customHeight="1">
      <c r="B5" s="209" t="s">
        <v>0</v>
      </c>
      <c r="C5" s="210" t="s">
        <v>10</v>
      </c>
      <c r="D5" s="210" t="s">
        <v>11</v>
      </c>
      <c r="E5" s="210" t="s">
        <v>12</v>
      </c>
      <c r="F5" s="210" t="s">
        <v>109</v>
      </c>
      <c r="G5" s="18" t="s">
        <v>13</v>
      </c>
      <c r="H5" s="210" t="s">
        <v>110</v>
      </c>
      <c r="I5" s="210" t="s">
        <v>123</v>
      </c>
      <c r="J5" s="18" t="s">
        <v>73</v>
      </c>
      <c r="K5" s="210" t="s">
        <v>111</v>
      </c>
      <c r="P5" s="210"/>
    </row>
    <row r="6" spans="2:18" ht="24" customHeight="1">
      <c r="B6" s="211"/>
      <c r="C6" s="212" t="s">
        <v>8</v>
      </c>
      <c r="D6" s="213" t="s">
        <v>9</v>
      </c>
      <c r="E6" s="213" t="s">
        <v>9</v>
      </c>
      <c r="F6" s="212" t="s">
        <v>39</v>
      </c>
      <c r="G6" s="21" t="s">
        <v>39</v>
      </c>
      <c r="H6" s="212" t="s">
        <v>39</v>
      </c>
      <c r="I6" s="212" t="s">
        <v>39</v>
      </c>
      <c r="J6" s="22" t="s">
        <v>9</v>
      </c>
      <c r="K6" s="212" t="s">
        <v>39</v>
      </c>
    </row>
    <row r="7" spans="2:18">
      <c r="C7" s="214" t="s">
        <v>1</v>
      </c>
      <c r="D7" s="214" t="s">
        <v>2</v>
      </c>
      <c r="E7" s="214" t="s">
        <v>3</v>
      </c>
      <c r="F7" s="214" t="s">
        <v>4</v>
      </c>
      <c r="G7" s="214" t="s">
        <v>5</v>
      </c>
      <c r="H7" s="214" t="s">
        <v>7</v>
      </c>
      <c r="I7" s="214" t="s">
        <v>28</v>
      </c>
      <c r="J7" s="214" t="s">
        <v>29</v>
      </c>
      <c r="K7" s="214" t="s">
        <v>29</v>
      </c>
    </row>
    <row r="8" spans="2:18" ht="6" customHeight="1">
      <c r="K8" s="208"/>
    </row>
    <row r="9" spans="2:18" ht="15.75">
      <c r="B9" s="59" t="str">
        <f>C52</f>
        <v>2017 IRP Yakima Solar Resource - 25% Capacity Factor</v>
      </c>
      <c r="C9" s="208"/>
      <c r="E9" s="208"/>
      <c r="F9" s="208"/>
      <c r="G9" s="208"/>
      <c r="H9" s="208"/>
      <c r="I9" s="208"/>
      <c r="J9" s="208"/>
      <c r="K9" s="208"/>
    </row>
    <row r="10" spans="2:18">
      <c r="B10" s="215">
        <v>2016</v>
      </c>
      <c r="C10" s="216">
        <f>C55</f>
        <v>1761.8947998896474</v>
      </c>
      <c r="D10" s="217">
        <f>C10*$C$62</f>
        <v>135.94212977052993</v>
      </c>
      <c r="E10" s="217">
        <f>C56</f>
        <v>18.739825346529312</v>
      </c>
      <c r="F10" s="218">
        <f t="shared" ref="F10:F36" si="0">(D10+E10)/(8.76*$C$63)</f>
        <v>70.914688487768075</v>
      </c>
      <c r="G10" s="218">
        <f>C58</f>
        <v>0</v>
      </c>
      <c r="H10" s="217">
        <f>C59</f>
        <v>-2.9537611535827537</v>
      </c>
      <c r="I10" s="219">
        <f t="shared" ref="I10:I36" si="1">F10+H10+G10</f>
        <v>67.960927334185328</v>
      </c>
      <c r="J10" s="219">
        <f>ROUND(I10*$C$63*8.76,2)</f>
        <v>148.24</v>
      </c>
      <c r="K10" s="217">
        <f>$C$57</f>
        <v>0.60299999999999998</v>
      </c>
      <c r="N10" s="220"/>
      <c r="P10" s="258"/>
    </row>
    <row r="11" spans="2:18">
      <c r="B11" s="215">
        <f t="shared" ref="B11:B36" si="2">B10+1</f>
        <v>2017</v>
      </c>
      <c r="C11" s="221"/>
      <c r="D11" s="217">
        <f t="shared" ref="D11:D19" si="3">ROUND(D10*(1+$D66),2)</f>
        <v>138.94999999999999</v>
      </c>
      <c r="E11" s="217">
        <f t="shared" ref="E11:E19" si="4">ROUND(E10*(1+$D66),2)</f>
        <v>19.149999999999999</v>
      </c>
      <c r="F11" s="218">
        <f t="shared" si="0"/>
        <v>72.481707652527916</v>
      </c>
      <c r="G11" s="217">
        <f t="shared" ref="G11:G19" si="5">ROUND(G10*(1+$D66),2)</f>
        <v>0</v>
      </c>
      <c r="H11" s="217">
        <f t="shared" ref="H11:H19" si="6">ROUND(H10*(1+$D66),2)</f>
        <v>-3.02</v>
      </c>
      <c r="I11" s="219">
        <f t="shared" si="1"/>
        <v>69.46170765252792</v>
      </c>
      <c r="J11" s="219">
        <f t="shared" ref="J11:J36" si="7">ROUND(I11*$C$63*8.76,2)</f>
        <v>151.51</v>
      </c>
      <c r="K11" s="217">
        <f t="shared" ref="K11:K19" si="8">ROUND(K10*(1+$D66),2)</f>
        <v>0.62</v>
      </c>
      <c r="N11" s="220"/>
      <c r="P11" s="258"/>
    </row>
    <row r="12" spans="2:18">
      <c r="B12" s="228">
        <f t="shared" si="2"/>
        <v>2018</v>
      </c>
      <c r="C12" s="229"/>
      <c r="D12" s="217">
        <f t="shared" si="3"/>
        <v>141.96</v>
      </c>
      <c r="E12" s="217">
        <f t="shared" si="4"/>
        <v>19.57</v>
      </c>
      <c r="F12" s="219">
        <f t="shared" si="0"/>
        <v>74.054207698373403</v>
      </c>
      <c r="G12" s="217">
        <f t="shared" si="5"/>
        <v>0</v>
      </c>
      <c r="H12" s="230">
        <f t="shared" si="6"/>
        <v>-3.09</v>
      </c>
      <c r="I12" s="219">
        <f t="shared" si="1"/>
        <v>70.9642076983734</v>
      </c>
      <c r="J12" s="219">
        <f t="shared" si="7"/>
        <v>154.79</v>
      </c>
      <c r="K12" s="217">
        <f t="shared" si="8"/>
        <v>0.63</v>
      </c>
      <c r="L12" s="208"/>
      <c r="N12" s="220"/>
      <c r="P12" s="258"/>
    </row>
    <row r="13" spans="2:18">
      <c r="B13" s="228">
        <f t="shared" si="2"/>
        <v>2019</v>
      </c>
      <c r="C13" s="229"/>
      <c r="D13" s="217">
        <f t="shared" si="3"/>
        <v>144.80000000000001</v>
      </c>
      <c r="E13" s="217">
        <f t="shared" si="4"/>
        <v>19.96</v>
      </c>
      <c r="F13" s="219">
        <f t="shared" si="0"/>
        <v>75.535016779446565</v>
      </c>
      <c r="G13" s="217">
        <f t="shared" si="5"/>
        <v>0</v>
      </c>
      <c r="H13" s="230">
        <f t="shared" si="6"/>
        <v>-3.15</v>
      </c>
      <c r="I13" s="219">
        <f t="shared" si="1"/>
        <v>72.385016779446559</v>
      </c>
      <c r="J13" s="219">
        <f t="shared" si="7"/>
        <v>157.88999999999999</v>
      </c>
      <c r="K13" s="217">
        <f t="shared" si="8"/>
        <v>0.64</v>
      </c>
      <c r="L13" s="208"/>
      <c r="N13" s="220"/>
      <c r="P13" s="258"/>
    </row>
    <row r="14" spans="2:18">
      <c r="B14" s="228">
        <f t="shared" si="2"/>
        <v>2020</v>
      </c>
      <c r="C14" s="229"/>
      <c r="D14" s="217">
        <f t="shared" si="3"/>
        <v>147.9</v>
      </c>
      <c r="E14" s="217">
        <f t="shared" si="4"/>
        <v>20.39</v>
      </c>
      <c r="F14" s="219">
        <f t="shared" si="0"/>
        <v>77.153362307678222</v>
      </c>
      <c r="G14" s="217">
        <f t="shared" si="5"/>
        <v>0</v>
      </c>
      <c r="H14" s="230">
        <f t="shared" si="6"/>
        <v>-3.22</v>
      </c>
      <c r="I14" s="219">
        <f t="shared" si="1"/>
        <v>73.933362307678223</v>
      </c>
      <c r="J14" s="219">
        <f t="shared" si="7"/>
        <v>161.27000000000001</v>
      </c>
      <c r="K14" s="217">
        <f t="shared" si="8"/>
        <v>0.65</v>
      </c>
      <c r="L14" s="208"/>
      <c r="N14" s="220"/>
      <c r="O14" s="225"/>
      <c r="P14" s="258"/>
      <c r="Q14" s="226"/>
      <c r="R14" s="227"/>
    </row>
    <row r="15" spans="2:18">
      <c r="B15" s="228">
        <f t="shared" si="2"/>
        <v>2021</v>
      </c>
      <c r="C15" s="229"/>
      <c r="D15" s="217">
        <f t="shared" si="3"/>
        <v>151.22</v>
      </c>
      <c r="E15" s="217">
        <f t="shared" si="4"/>
        <v>20.85</v>
      </c>
      <c r="F15" s="219">
        <f t="shared" si="0"/>
        <v>78.886321541875262</v>
      </c>
      <c r="G15" s="217">
        <f t="shared" si="5"/>
        <v>0</v>
      </c>
      <c r="H15" s="230">
        <f t="shared" si="6"/>
        <v>-3.29</v>
      </c>
      <c r="I15" s="219">
        <f t="shared" si="1"/>
        <v>75.596321541875255</v>
      </c>
      <c r="J15" s="219">
        <f t="shared" si="7"/>
        <v>164.89</v>
      </c>
      <c r="K15" s="217">
        <f t="shared" si="8"/>
        <v>0.66</v>
      </c>
      <c r="L15" s="208"/>
      <c r="N15" s="226"/>
      <c r="O15" s="226"/>
      <c r="P15" s="258"/>
      <c r="Q15" s="226"/>
      <c r="R15" s="227"/>
    </row>
    <row r="16" spans="2:18">
      <c r="B16" s="228">
        <f t="shared" si="2"/>
        <v>2022</v>
      </c>
      <c r="C16" s="229"/>
      <c r="D16" s="217">
        <f t="shared" si="3"/>
        <v>154.63</v>
      </c>
      <c r="E16" s="217">
        <f t="shared" si="4"/>
        <v>21.32</v>
      </c>
      <c r="F16" s="219">
        <f t="shared" si="0"/>
        <v>80.665126258458486</v>
      </c>
      <c r="G16" s="217">
        <f t="shared" si="5"/>
        <v>0</v>
      </c>
      <c r="H16" s="230">
        <f t="shared" si="6"/>
        <v>-3.36</v>
      </c>
      <c r="I16" s="219">
        <f t="shared" si="1"/>
        <v>77.305126258458486</v>
      </c>
      <c r="J16" s="219">
        <f t="shared" si="7"/>
        <v>168.62</v>
      </c>
      <c r="K16" s="217">
        <f t="shared" si="8"/>
        <v>0.67</v>
      </c>
      <c r="L16" s="208"/>
      <c r="N16" s="220"/>
      <c r="P16" s="258"/>
    </row>
    <row r="17" spans="2:17">
      <c r="B17" s="228">
        <f t="shared" si="2"/>
        <v>2023</v>
      </c>
      <c r="C17" s="229"/>
      <c r="D17" s="217">
        <f t="shared" si="3"/>
        <v>158.19</v>
      </c>
      <c r="E17" s="217">
        <f t="shared" si="4"/>
        <v>21.81</v>
      </c>
      <c r="F17" s="219">
        <f t="shared" si="0"/>
        <v>82.521868295098201</v>
      </c>
      <c r="G17" s="217">
        <f t="shared" si="5"/>
        <v>0</v>
      </c>
      <c r="H17" s="230">
        <f t="shared" si="6"/>
        <v>-3.44</v>
      </c>
      <c r="I17" s="219">
        <f t="shared" si="1"/>
        <v>79.081868295098204</v>
      </c>
      <c r="J17" s="219">
        <f t="shared" si="7"/>
        <v>172.5</v>
      </c>
      <c r="K17" s="217">
        <f t="shared" si="8"/>
        <v>0.69</v>
      </c>
      <c r="L17" s="208"/>
      <c r="N17" s="220"/>
      <c r="O17" s="225"/>
      <c r="P17" s="258"/>
    </row>
    <row r="18" spans="2:17">
      <c r="B18" s="228">
        <f t="shared" si="2"/>
        <v>2024</v>
      </c>
      <c r="C18" s="229"/>
      <c r="D18" s="217">
        <f t="shared" si="3"/>
        <v>161.85</v>
      </c>
      <c r="E18" s="217">
        <f t="shared" si="4"/>
        <v>22.31</v>
      </c>
      <c r="F18" s="219">
        <f t="shared" si="0"/>
        <v>84.429040362362699</v>
      </c>
      <c r="G18" s="217">
        <f t="shared" si="5"/>
        <v>0</v>
      </c>
      <c r="H18" s="230">
        <f t="shared" si="6"/>
        <v>-3.52</v>
      </c>
      <c r="I18" s="219">
        <f t="shared" si="1"/>
        <v>80.909040362362703</v>
      </c>
      <c r="J18" s="219">
        <f t="shared" si="7"/>
        <v>176.48</v>
      </c>
      <c r="K18" s="217">
        <f t="shared" si="8"/>
        <v>0.71</v>
      </c>
      <c r="L18" s="208"/>
      <c r="P18" s="258"/>
    </row>
    <row r="19" spans="2:17">
      <c r="B19" s="228">
        <f t="shared" si="2"/>
        <v>2025</v>
      </c>
      <c r="C19" s="229"/>
      <c r="D19" s="217">
        <f t="shared" si="3"/>
        <v>165.6</v>
      </c>
      <c r="E19" s="217">
        <f t="shared" si="4"/>
        <v>22.83</v>
      </c>
      <c r="F19" s="219">
        <f t="shared" si="0"/>
        <v>86.386642460251977</v>
      </c>
      <c r="G19" s="217">
        <f t="shared" si="5"/>
        <v>0</v>
      </c>
      <c r="H19" s="230">
        <f t="shared" si="6"/>
        <v>-3.6</v>
      </c>
      <c r="I19" s="219">
        <f t="shared" si="1"/>
        <v>82.786642460251983</v>
      </c>
      <c r="J19" s="219">
        <f t="shared" si="7"/>
        <v>180.58</v>
      </c>
      <c r="K19" s="217">
        <f t="shared" si="8"/>
        <v>0.73</v>
      </c>
      <c r="L19" s="208"/>
      <c r="P19" s="258"/>
    </row>
    <row r="20" spans="2:17">
      <c r="B20" s="228">
        <f t="shared" si="2"/>
        <v>2026</v>
      </c>
      <c r="C20" s="229"/>
      <c r="D20" s="217">
        <f t="shared" ref="D20:D28" si="9">ROUND(D19*(1+$G66),2)</f>
        <v>169.4</v>
      </c>
      <c r="E20" s="217">
        <f t="shared" ref="E20:E28" si="10">ROUND(E19*(1+$G66),2)</f>
        <v>23.35</v>
      </c>
      <c r="F20" s="219">
        <f t="shared" si="0"/>
        <v>88.367167299334326</v>
      </c>
      <c r="G20" s="217">
        <f t="shared" ref="G20:G28" si="11">ROUND(G19*(1+$G66),2)</f>
        <v>0</v>
      </c>
      <c r="H20" s="230">
        <f t="shared" ref="H20:H28" si="12">ROUND(H19*(1+$G66),2)</f>
        <v>-3.68</v>
      </c>
      <c r="I20" s="219">
        <f t="shared" si="1"/>
        <v>84.68716729933432</v>
      </c>
      <c r="J20" s="219">
        <f t="shared" si="7"/>
        <v>184.72</v>
      </c>
      <c r="K20" s="217">
        <f t="shared" ref="K20:K28" si="13">ROUND(K19*(1+$G66),2)</f>
        <v>0.75</v>
      </c>
      <c r="L20" s="208"/>
      <c r="P20" s="258"/>
      <c r="Q20" s="259"/>
    </row>
    <row r="21" spans="2:17">
      <c r="B21" s="228">
        <f t="shared" si="2"/>
        <v>2027</v>
      </c>
      <c r="C21" s="229"/>
      <c r="D21" s="217">
        <f t="shared" si="9"/>
        <v>173.32</v>
      </c>
      <c r="E21" s="217">
        <f t="shared" si="10"/>
        <v>23.89</v>
      </c>
      <c r="F21" s="219">
        <f t="shared" si="0"/>
        <v>90.411875813757305</v>
      </c>
      <c r="G21" s="217">
        <f t="shared" si="11"/>
        <v>0</v>
      </c>
      <c r="H21" s="230">
        <f t="shared" si="12"/>
        <v>-3.77</v>
      </c>
      <c r="I21" s="219">
        <f t="shared" si="1"/>
        <v>86.641875813757309</v>
      </c>
      <c r="J21" s="219">
        <f t="shared" si="7"/>
        <v>188.99</v>
      </c>
      <c r="K21" s="217">
        <f t="shared" si="13"/>
        <v>0.77</v>
      </c>
      <c r="L21" s="208"/>
      <c r="P21" s="258"/>
    </row>
    <row r="22" spans="2:17">
      <c r="B22" s="228">
        <f t="shared" si="2"/>
        <v>2028</v>
      </c>
      <c r="C22" s="229"/>
      <c r="D22" s="223">
        <f t="shared" si="9"/>
        <v>177.35</v>
      </c>
      <c r="E22" s="223">
        <f t="shared" si="10"/>
        <v>24.45</v>
      </c>
      <c r="F22" s="224">
        <f t="shared" si="0"/>
        <v>92.516183455282317</v>
      </c>
      <c r="G22" s="223">
        <f t="shared" si="11"/>
        <v>0</v>
      </c>
      <c r="H22" s="223">
        <f t="shared" si="12"/>
        <v>-3.86</v>
      </c>
      <c r="I22" s="224">
        <f t="shared" si="1"/>
        <v>88.656183455282317</v>
      </c>
      <c r="J22" s="224">
        <f t="shared" si="7"/>
        <v>193.38</v>
      </c>
      <c r="K22" s="223">
        <f t="shared" si="13"/>
        <v>0.79</v>
      </c>
      <c r="L22" s="208"/>
      <c r="P22" s="258"/>
    </row>
    <row r="23" spans="2:17">
      <c r="B23" s="228">
        <f t="shared" si="2"/>
        <v>2029</v>
      </c>
      <c r="C23" s="229"/>
      <c r="D23" s="217">
        <f t="shared" si="9"/>
        <v>181.55</v>
      </c>
      <c r="E23" s="217">
        <f t="shared" si="10"/>
        <v>25.03</v>
      </c>
      <c r="F23" s="219">
        <f t="shared" si="0"/>
        <v>94.707597513341042</v>
      </c>
      <c r="G23" s="217">
        <f t="shared" si="11"/>
        <v>0</v>
      </c>
      <c r="H23" s="230">
        <f t="shared" si="12"/>
        <v>-3.95</v>
      </c>
      <c r="I23" s="219">
        <f t="shared" si="1"/>
        <v>90.75759751334104</v>
      </c>
      <c r="J23" s="219">
        <f t="shared" si="7"/>
        <v>197.96</v>
      </c>
      <c r="K23" s="217">
        <f t="shared" si="13"/>
        <v>0.81</v>
      </c>
      <c r="L23" s="208"/>
      <c r="P23" s="258"/>
    </row>
    <row r="24" spans="2:17">
      <c r="B24" s="228">
        <f t="shared" si="2"/>
        <v>2030</v>
      </c>
      <c r="C24" s="229"/>
      <c r="D24" s="217">
        <f t="shared" si="9"/>
        <v>185.87</v>
      </c>
      <c r="E24" s="217">
        <f t="shared" si="10"/>
        <v>25.63</v>
      </c>
      <c r="F24" s="219">
        <f t="shared" si="0"/>
        <v>96.963195246740398</v>
      </c>
      <c r="G24" s="217">
        <f t="shared" si="11"/>
        <v>0</v>
      </c>
      <c r="H24" s="230">
        <f t="shared" si="12"/>
        <v>-4.04</v>
      </c>
      <c r="I24" s="219">
        <f t="shared" si="1"/>
        <v>92.923195246740391</v>
      </c>
      <c r="J24" s="219">
        <f t="shared" si="7"/>
        <v>202.69</v>
      </c>
      <c r="K24" s="217">
        <f t="shared" si="13"/>
        <v>0.83</v>
      </c>
      <c r="L24" s="208"/>
      <c r="P24" s="258"/>
    </row>
    <row r="25" spans="2:17">
      <c r="B25" s="228">
        <f t="shared" si="2"/>
        <v>2031</v>
      </c>
      <c r="C25" s="229"/>
      <c r="D25" s="217">
        <f t="shared" si="9"/>
        <v>190.33</v>
      </c>
      <c r="E25" s="217">
        <f t="shared" si="10"/>
        <v>26.25</v>
      </c>
      <c r="F25" s="219">
        <f t="shared" si="0"/>
        <v>99.292145751957619</v>
      </c>
      <c r="G25" s="217">
        <f t="shared" si="11"/>
        <v>0</v>
      </c>
      <c r="H25" s="230">
        <f t="shared" si="12"/>
        <v>-4.1399999999999997</v>
      </c>
      <c r="I25" s="219">
        <f t="shared" si="1"/>
        <v>95.152145751957619</v>
      </c>
      <c r="J25" s="219">
        <f t="shared" si="7"/>
        <v>207.55</v>
      </c>
      <c r="K25" s="217">
        <f t="shared" si="13"/>
        <v>0.85</v>
      </c>
      <c r="L25" s="208"/>
      <c r="P25" s="258"/>
    </row>
    <row r="26" spans="2:17">
      <c r="B26" s="228">
        <f t="shared" si="2"/>
        <v>2032</v>
      </c>
      <c r="C26" s="229"/>
      <c r="D26" s="217">
        <f t="shared" si="9"/>
        <v>194.91</v>
      </c>
      <c r="E26" s="217">
        <f t="shared" si="10"/>
        <v>26.88</v>
      </c>
      <c r="F26" s="219">
        <f t="shared" si="0"/>
        <v>101.68069538427683</v>
      </c>
      <c r="G26" s="217">
        <f t="shared" si="11"/>
        <v>0</v>
      </c>
      <c r="H26" s="230">
        <f t="shared" si="12"/>
        <v>-4.24</v>
      </c>
      <c r="I26" s="219">
        <f t="shared" si="1"/>
        <v>97.440695384276836</v>
      </c>
      <c r="J26" s="219">
        <f t="shared" si="7"/>
        <v>212.54</v>
      </c>
      <c r="K26" s="217">
        <f t="shared" si="13"/>
        <v>0.87</v>
      </c>
      <c r="L26" s="208"/>
      <c r="P26" s="258"/>
    </row>
    <row r="27" spans="2:17">
      <c r="B27" s="228">
        <f t="shared" si="2"/>
        <v>2033</v>
      </c>
      <c r="C27" s="229"/>
      <c r="D27" s="217">
        <f t="shared" si="9"/>
        <v>199.63</v>
      </c>
      <c r="E27" s="217">
        <f t="shared" si="10"/>
        <v>27.53</v>
      </c>
      <c r="F27" s="219">
        <f t="shared" si="0"/>
        <v>104.14259778841394</v>
      </c>
      <c r="G27" s="217">
        <f t="shared" si="11"/>
        <v>0</v>
      </c>
      <c r="H27" s="230">
        <f t="shared" si="12"/>
        <v>-4.34</v>
      </c>
      <c r="I27" s="219">
        <f t="shared" si="1"/>
        <v>99.802597788413934</v>
      </c>
      <c r="J27" s="219">
        <f t="shared" si="7"/>
        <v>217.69</v>
      </c>
      <c r="K27" s="217">
        <f t="shared" si="13"/>
        <v>0.89</v>
      </c>
      <c r="L27" s="208"/>
      <c r="P27" s="258"/>
    </row>
    <row r="28" spans="2:17">
      <c r="B28" s="228">
        <f t="shared" si="2"/>
        <v>2034</v>
      </c>
      <c r="C28" s="229"/>
      <c r="D28" s="217">
        <f t="shared" si="9"/>
        <v>204.46</v>
      </c>
      <c r="E28" s="217">
        <f t="shared" si="10"/>
        <v>28.2</v>
      </c>
      <c r="F28" s="219">
        <f t="shared" si="0"/>
        <v>106.66409931965305</v>
      </c>
      <c r="G28" s="217">
        <f t="shared" si="11"/>
        <v>0</v>
      </c>
      <c r="H28" s="230">
        <f t="shared" si="12"/>
        <v>-4.45</v>
      </c>
      <c r="I28" s="219">
        <f t="shared" si="1"/>
        <v>102.21409931965304</v>
      </c>
      <c r="J28" s="219">
        <f t="shared" si="7"/>
        <v>222.95</v>
      </c>
      <c r="K28" s="217">
        <f t="shared" si="13"/>
        <v>0.91</v>
      </c>
      <c r="L28" s="208"/>
      <c r="P28" s="258"/>
    </row>
    <row r="29" spans="2:17">
      <c r="B29" s="228">
        <f t="shared" si="2"/>
        <v>2035</v>
      </c>
      <c r="C29" s="229"/>
      <c r="D29" s="217">
        <f t="shared" ref="D29:E36" si="14">ROUND(D28*(1+$K66),2)</f>
        <v>209.4</v>
      </c>
      <c r="E29" s="217">
        <f t="shared" si="14"/>
        <v>28.88</v>
      </c>
      <c r="F29" s="219">
        <f t="shared" si="0"/>
        <v>109.24061542975556</v>
      </c>
      <c r="G29" s="217">
        <f t="shared" ref="G29:H36" si="15">ROUND(G28*(1+$K66),2)</f>
        <v>0</v>
      </c>
      <c r="H29" s="230">
        <f t="shared" si="15"/>
        <v>-4.5599999999999996</v>
      </c>
      <c r="I29" s="219">
        <f t="shared" si="1"/>
        <v>104.68061542975556</v>
      </c>
      <c r="J29" s="219">
        <f t="shared" si="7"/>
        <v>228.33</v>
      </c>
      <c r="K29" s="217">
        <f>ROUND(K28*(1+$K66),2)</f>
        <v>0.93</v>
      </c>
      <c r="L29" s="208"/>
      <c r="P29" s="258"/>
    </row>
    <row r="30" spans="2:17">
      <c r="B30" s="228">
        <f t="shared" si="2"/>
        <v>2036</v>
      </c>
      <c r="C30" s="229"/>
      <c r="D30" s="217">
        <f t="shared" si="14"/>
        <v>214.49</v>
      </c>
      <c r="E30" s="217">
        <f t="shared" si="14"/>
        <v>29.58</v>
      </c>
      <c r="F30" s="219">
        <f t="shared" si="0"/>
        <v>111.89506885991455</v>
      </c>
      <c r="G30" s="217">
        <f t="shared" si="15"/>
        <v>0</v>
      </c>
      <c r="H30" s="230">
        <f t="shared" si="15"/>
        <v>-4.67</v>
      </c>
      <c r="I30" s="219">
        <f t="shared" si="1"/>
        <v>107.22506885991454</v>
      </c>
      <c r="J30" s="219">
        <f t="shared" si="7"/>
        <v>233.88</v>
      </c>
      <c r="K30" s="217">
        <f t="shared" ref="K30:K36" si="16">ROUND(K29*(1+$K67),2)</f>
        <v>0.95</v>
      </c>
      <c r="L30" s="208"/>
      <c r="P30" s="258"/>
    </row>
    <row r="31" spans="2:17">
      <c r="B31" s="228">
        <f t="shared" si="2"/>
        <v>2037</v>
      </c>
      <c r="C31" s="229"/>
      <c r="D31" s="217">
        <f t="shared" si="14"/>
        <v>219.7</v>
      </c>
      <c r="E31" s="217">
        <f t="shared" si="14"/>
        <v>30.3</v>
      </c>
      <c r="F31" s="219">
        <f t="shared" si="0"/>
        <v>114.61370596541417</v>
      </c>
      <c r="G31" s="217">
        <f t="shared" si="15"/>
        <v>0</v>
      </c>
      <c r="H31" s="230">
        <f t="shared" si="15"/>
        <v>-4.78</v>
      </c>
      <c r="I31" s="219">
        <f t="shared" si="1"/>
        <v>109.83370596541417</v>
      </c>
      <c r="J31" s="219">
        <f t="shared" si="7"/>
        <v>239.57</v>
      </c>
      <c r="K31" s="217">
        <f t="shared" si="16"/>
        <v>0.97</v>
      </c>
      <c r="L31" s="208"/>
      <c r="P31" s="258"/>
    </row>
    <row r="32" spans="2:17">
      <c r="B32" s="228">
        <f t="shared" si="2"/>
        <v>2038</v>
      </c>
      <c r="C32" s="229"/>
      <c r="D32" s="217">
        <f t="shared" si="14"/>
        <v>225.06</v>
      </c>
      <c r="E32" s="217">
        <f t="shared" si="14"/>
        <v>31.04</v>
      </c>
      <c r="F32" s="219">
        <f t="shared" si="0"/>
        <v>117.41028039097029</v>
      </c>
      <c r="G32" s="217">
        <f t="shared" si="15"/>
        <v>0</v>
      </c>
      <c r="H32" s="230">
        <f t="shared" si="15"/>
        <v>-4.9000000000000004</v>
      </c>
      <c r="I32" s="219">
        <f t="shared" si="1"/>
        <v>112.51028039097028</v>
      </c>
      <c r="J32" s="219">
        <f t="shared" si="7"/>
        <v>245.41</v>
      </c>
      <c r="K32" s="217">
        <f t="shared" si="16"/>
        <v>0.99</v>
      </c>
      <c r="L32" s="208"/>
      <c r="P32" s="258"/>
    </row>
    <row r="33" spans="2:16">
      <c r="B33" s="228">
        <f t="shared" si="2"/>
        <v>2039</v>
      </c>
      <c r="C33" s="229"/>
      <c r="D33" s="217">
        <f t="shared" si="14"/>
        <v>230.57</v>
      </c>
      <c r="E33" s="217">
        <f t="shared" si="14"/>
        <v>31.8</v>
      </c>
      <c r="F33" s="219">
        <f t="shared" si="0"/>
        <v>120.28479213658287</v>
      </c>
      <c r="G33" s="217">
        <f t="shared" si="15"/>
        <v>0</v>
      </c>
      <c r="H33" s="230">
        <f t="shared" si="15"/>
        <v>-5.0199999999999996</v>
      </c>
      <c r="I33" s="219">
        <f t="shared" si="1"/>
        <v>115.26479213658287</v>
      </c>
      <c r="J33" s="219">
        <f t="shared" si="7"/>
        <v>251.42</v>
      </c>
      <c r="K33" s="217">
        <f t="shared" si="16"/>
        <v>1.01</v>
      </c>
      <c r="L33" s="208"/>
      <c r="P33" s="258"/>
    </row>
    <row r="34" spans="2:16">
      <c r="B34" s="228">
        <f t="shared" si="2"/>
        <v>2040</v>
      </c>
      <c r="C34" s="229"/>
      <c r="D34" s="217">
        <f t="shared" si="14"/>
        <v>236.2</v>
      </c>
      <c r="E34" s="217">
        <f t="shared" si="14"/>
        <v>32.58</v>
      </c>
      <c r="F34" s="219">
        <f t="shared" si="0"/>
        <v>123.22348755753607</v>
      </c>
      <c r="G34" s="217">
        <f t="shared" si="15"/>
        <v>0</v>
      </c>
      <c r="H34" s="230">
        <f t="shared" si="15"/>
        <v>-5.14</v>
      </c>
      <c r="I34" s="219">
        <f t="shared" si="1"/>
        <v>118.08348755753607</v>
      </c>
      <c r="J34" s="219">
        <f t="shared" si="7"/>
        <v>257.57</v>
      </c>
      <c r="K34" s="217">
        <f t="shared" si="16"/>
        <v>1.03</v>
      </c>
      <c r="L34" s="208"/>
      <c r="P34" s="258"/>
    </row>
    <row r="35" spans="2:16">
      <c r="B35" s="228">
        <f t="shared" si="2"/>
        <v>2041</v>
      </c>
      <c r="C35" s="229"/>
      <c r="D35" s="217">
        <f t="shared" si="14"/>
        <v>241.99</v>
      </c>
      <c r="E35" s="217">
        <f t="shared" si="14"/>
        <v>33.380000000000003</v>
      </c>
      <c r="F35" s="219">
        <f t="shared" si="0"/>
        <v>126.24470484678442</v>
      </c>
      <c r="G35" s="217">
        <f t="shared" si="15"/>
        <v>0</v>
      </c>
      <c r="H35" s="230">
        <f t="shared" si="15"/>
        <v>-5.27</v>
      </c>
      <c r="I35" s="219">
        <f t="shared" si="1"/>
        <v>120.97470484678442</v>
      </c>
      <c r="J35" s="219">
        <f t="shared" si="7"/>
        <v>263.87</v>
      </c>
      <c r="K35" s="217">
        <f t="shared" si="16"/>
        <v>1.06</v>
      </c>
      <c r="L35" s="208"/>
      <c r="P35" s="258"/>
    </row>
    <row r="36" spans="2:16">
      <c r="B36" s="228">
        <f t="shared" si="2"/>
        <v>2042</v>
      </c>
      <c r="C36" s="229"/>
      <c r="D36" s="217">
        <f t="shared" si="14"/>
        <v>247.95</v>
      </c>
      <c r="E36" s="217">
        <f t="shared" si="14"/>
        <v>34.200000000000003</v>
      </c>
      <c r="F36" s="219">
        <f t="shared" si="0"/>
        <v>129.35302855256643</v>
      </c>
      <c r="G36" s="217">
        <f t="shared" si="15"/>
        <v>0</v>
      </c>
      <c r="H36" s="230">
        <f t="shared" si="15"/>
        <v>-5.4</v>
      </c>
      <c r="I36" s="219">
        <f t="shared" si="1"/>
        <v>123.95302855256642</v>
      </c>
      <c r="J36" s="219">
        <f t="shared" si="7"/>
        <v>270.37</v>
      </c>
      <c r="K36" s="217">
        <f t="shared" si="16"/>
        <v>1.0900000000000001</v>
      </c>
      <c r="L36" s="208"/>
      <c r="P36" s="258"/>
    </row>
    <row r="37" spans="2:16">
      <c r="B37" s="228"/>
      <c r="C37" s="221"/>
      <c r="D37" s="217"/>
      <c r="E37" s="217"/>
      <c r="F37" s="218"/>
      <c r="G37" s="217"/>
      <c r="H37" s="217"/>
      <c r="I37" s="219"/>
      <c r="J37" s="219"/>
      <c r="K37" s="231"/>
    </row>
    <row r="38" spans="2:16">
      <c r="B38" s="215"/>
      <c r="C38" s="221"/>
      <c r="D38" s="217"/>
      <c r="E38" s="217"/>
      <c r="F38" s="218"/>
      <c r="G38" s="217"/>
      <c r="H38" s="217"/>
      <c r="I38" s="219"/>
      <c r="J38" s="219"/>
      <c r="K38" s="231"/>
    </row>
    <row r="39" spans="2:16">
      <c r="B39" s="215"/>
      <c r="C39" s="221"/>
      <c r="D39" s="217"/>
      <c r="E39" s="217"/>
      <c r="F39" s="218"/>
      <c r="G39" s="217"/>
      <c r="H39" s="217"/>
      <c r="I39" s="219"/>
      <c r="J39" s="219"/>
      <c r="K39" s="231"/>
    </row>
    <row r="40" spans="2:16">
      <c r="B40" s="215"/>
      <c r="C40" s="221"/>
      <c r="D40" s="217"/>
      <c r="E40" s="217"/>
      <c r="F40" s="218"/>
      <c r="G40" s="217"/>
      <c r="H40" s="217"/>
      <c r="I40" s="219"/>
      <c r="J40" s="219"/>
      <c r="K40" s="231"/>
    </row>
    <row r="42" spans="2:16" ht="14.25">
      <c r="B42" s="232" t="s">
        <v>31</v>
      </c>
      <c r="C42" s="233"/>
      <c r="D42" s="233"/>
      <c r="E42" s="233"/>
      <c r="F42" s="233"/>
      <c r="G42" s="233"/>
      <c r="H42" s="233"/>
    </row>
    <row r="44" spans="2:16">
      <c r="B44" s="206" t="s">
        <v>112</v>
      </c>
      <c r="C44" s="234" t="s">
        <v>113</v>
      </c>
      <c r="D44" s="235" t="str">
        <f>'Table 3 200 MW (Wyo) 2033'!E68</f>
        <v xml:space="preserve">Plant Costs  - 2017 IRP - Table 6.1 &amp; 6.2 </v>
      </c>
    </row>
    <row r="45" spans="2:16">
      <c r="C45" s="234" t="str">
        <f>C7</f>
        <v>(a)</v>
      </c>
      <c r="D45" s="206" t="s">
        <v>114</v>
      </c>
    </row>
    <row r="46" spans="2:16">
      <c r="C46" s="234" t="str">
        <f>D7</f>
        <v>(b)</v>
      </c>
      <c r="D46" s="219" t="str">
        <f>"= "&amp;C7&amp;" x "&amp;C62</f>
        <v>= (a) x 0.0771567801772526</v>
      </c>
    </row>
    <row r="47" spans="2:16">
      <c r="C47" s="234" t="str">
        <f>F7</f>
        <v>(d)</v>
      </c>
      <c r="D47" s="219" t="str">
        <f>"= ("&amp;$D$7&amp;" + "&amp;$E$7&amp;") /  (8.76 x "&amp;TEXT(C63,"0.0%")&amp;")"</f>
        <v>= ((b) + (c)) /  (8.76 x 24.9%)</v>
      </c>
    </row>
    <row r="48" spans="2:16">
      <c r="C48" s="234" t="str">
        <f>I7</f>
        <v>(g)</v>
      </c>
      <c r="D48" s="219" t="str">
        <f>"= "&amp;$F$7&amp;" + "&amp;$H$7</f>
        <v>= (d) + (f)</v>
      </c>
    </row>
    <row r="49" spans="2:24">
      <c r="C49" s="234" t="str">
        <f>K7</f>
        <v>(h)</v>
      </c>
      <c r="D49" s="109" t="str">
        <f>D44</f>
        <v xml:space="preserve">Plant Costs  - 2017 IRP - Table 6.1 &amp; 6.2 </v>
      </c>
    </row>
    <row r="50" spans="2:24">
      <c r="C50" s="234"/>
      <c r="D50" s="219"/>
    </row>
    <row r="51" spans="2:24" ht="13.5" thickBot="1"/>
    <row r="52" spans="2:24" ht="13.5" thickBot="1">
      <c r="C52" s="57" t="str">
        <f>B2&amp;" - "&amp;B3</f>
        <v>2017 IRP Yakima Solar Resource - 25% Capacity Factor</v>
      </c>
      <c r="D52" s="236"/>
      <c r="E52" s="236"/>
      <c r="F52" s="236"/>
      <c r="G52" s="236"/>
      <c r="H52" s="236"/>
      <c r="I52" s="237"/>
      <c r="J52" s="237"/>
      <c r="K52" s="238"/>
    </row>
    <row r="53" spans="2:24" ht="13.5" thickBot="1">
      <c r="C53" s="239" t="s">
        <v>121</v>
      </c>
      <c r="D53" s="240" t="s">
        <v>116</v>
      </c>
      <c r="E53" s="240"/>
      <c r="F53" s="240"/>
      <c r="G53" s="240"/>
      <c r="H53" s="241"/>
      <c r="I53" s="237"/>
      <c r="J53" s="237"/>
      <c r="K53" s="238"/>
    </row>
    <row r="55" spans="2:24">
      <c r="B55" s="109" t="s">
        <v>103</v>
      </c>
      <c r="C55" s="242">
        <v>1761.8947998896474</v>
      </c>
      <c r="D55" s="206" t="s">
        <v>114</v>
      </c>
      <c r="H55" s="206" t="s">
        <v>9</v>
      </c>
    </row>
    <row r="56" spans="2:24">
      <c r="B56" s="109" t="s">
        <v>103</v>
      </c>
      <c r="C56" s="243">
        <v>18.739825346529312</v>
      </c>
      <c r="D56" s="206" t="s">
        <v>117</v>
      </c>
      <c r="H56" s="206" t="s">
        <v>9</v>
      </c>
    </row>
    <row r="57" spans="2:24">
      <c r="B57" s="109" t="s">
        <v>103</v>
      </c>
      <c r="C57" s="248">
        <v>0.60299999999999998</v>
      </c>
      <c r="D57" s="206" t="s">
        <v>122</v>
      </c>
      <c r="H57" s="206" t="s">
        <v>119</v>
      </c>
    </row>
    <row r="58" spans="2:24">
      <c r="B58" s="109" t="s">
        <v>103</v>
      </c>
      <c r="C58" s="243">
        <v>0</v>
      </c>
      <c r="D58" s="206" t="s">
        <v>118</v>
      </c>
      <c r="H58" s="206" t="s">
        <v>119</v>
      </c>
      <c r="K58" s="208"/>
      <c r="L58" s="244"/>
      <c r="M58" s="67"/>
      <c r="N58" s="245" t="s">
        <v>125</v>
      </c>
      <c r="O58" s="67" t="s">
        <v>124</v>
      </c>
      <c r="P58" s="247" t="s">
        <v>126</v>
      </c>
      <c r="Q58" s="67"/>
      <c r="S58" s="208"/>
      <c r="T58" s="208"/>
      <c r="U58" s="208"/>
      <c r="V58" s="208"/>
      <c r="W58" s="208"/>
      <c r="X58" s="208"/>
    </row>
    <row r="59" spans="2:24">
      <c r="B59" s="109" t="s">
        <v>103</v>
      </c>
      <c r="C59" s="256">
        <f>$P$63</f>
        <v>-2.9537611535827537</v>
      </c>
      <c r="D59" s="206" t="s">
        <v>120</v>
      </c>
      <c r="H59" s="206" t="s">
        <v>119</v>
      </c>
      <c r="K59" s="246"/>
      <c r="L59" s="246"/>
      <c r="N59" s="246">
        <f>C55</f>
        <v>1761.8947998896474</v>
      </c>
      <c r="O59" s="266">
        <v>6.910504691716815E-2</v>
      </c>
      <c r="P59" s="260">
        <f>O59*N59/8760/$C$63*1000-O60*N60/8760/$C$63*1000</f>
        <v>-6.5037808590715613</v>
      </c>
      <c r="Q59" s="267"/>
      <c r="R59" s="248"/>
      <c r="S59" s="208"/>
      <c r="T59" s="208"/>
      <c r="U59" s="208"/>
      <c r="V59" s="208"/>
      <c r="W59" s="208"/>
      <c r="X59" s="208"/>
    </row>
    <row r="60" spans="2:24">
      <c r="K60" s="246"/>
      <c r="N60" s="246">
        <f>N59</f>
        <v>1761.8947998896474</v>
      </c>
      <c r="O60" s="266">
        <v>7.7156780177252568E-2</v>
      </c>
      <c r="P60" s="208"/>
      <c r="Q60" s="267"/>
      <c r="R60" s="208"/>
      <c r="S60" s="208"/>
      <c r="T60" s="208"/>
      <c r="U60" s="208"/>
      <c r="V60" s="208"/>
      <c r="W60" s="208"/>
      <c r="X60" s="208"/>
    </row>
    <row r="61" spans="2:24">
      <c r="C61" s="250"/>
      <c r="K61" s="246"/>
      <c r="N61" s="253"/>
      <c r="O61" s="253"/>
      <c r="S61" s="208"/>
      <c r="T61" s="208"/>
      <c r="U61" s="208"/>
      <c r="V61" s="208"/>
      <c r="W61" s="208"/>
      <c r="X61" s="208"/>
    </row>
    <row r="62" spans="2:24">
      <c r="C62" s="251">
        <v>7.7156780177252568E-2</v>
      </c>
      <c r="D62" s="206" t="s">
        <v>54</v>
      </c>
      <c r="K62" s="252"/>
      <c r="N62" s="245" t="s">
        <v>125</v>
      </c>
      <c r="O62" s="67" t="s">
        <v>124</v>
      </c>
      <c r="P62" s="247" t="s">
        <v>127</v>
      </c>
    </row>
    <row r="63" spans="2:24">
      <c r="C63" s="257">
        <v>0.249</v>
      </c>
      <c r="D63" s="206" t="s">
        <v>55</v>
      </c>
      <c r="N63" s="246">
        <f>N59</f>
        <v>1761.8947998896474</v>
      </c>
      <c r="O63" s="266">
        <v>7.3499999999999996E-2</v>
      </c>
      <c r="P63" s="260">
        <f>O63*N63/8760/$C$63*1000-O64*N64/8760/$C$63*1000</f>
        <v>-2.9537611535827537</v>
      </c>
    </row>
    <row r="64" spans="2:24" ht="13.5" thickBot="1">
      <c r="D64" s="249"/>
      <c r="N64" s="246">
        <f>N59</f>
        <v>1761.8947998896474</v>
      </c>
      <c r="O64" s="266">
        <v>7.7156780177252568E-2</v>
      </c>
      <c r="P64" s="208"/>
    </row>
    <row r="65" spans="3:11" ht="13.5" thickBot="1">
      <c r="C65" s="53" t="str">
        <f>"Company Official Inflation Forecast Dated "&amp;TEXT('Table 4'!$G$5,"mmmm dd, yyyy")</f>
        <v>Company Official Inflation Forecast Dated March 31, 2017</v>
      </c>
      <c r="D65" s="236"/>
      <c r="E65" s="236"/>
      <c r="F65" s="236"/>
      <c r="G65" s="236"/>
      <c r="H65" s="236"/>
      <c r="I65" s="236"/>
      <c r="J65" s="236"/>
      <c r="K65" s="238"/>
    </row>
    <row r="66" spans="3:11">
      <c r="C66" s="134">
        <v>2017</v>
      </c>
      <c r="D66" s="56">
        <v>2.2092462442320437E-2</v>
      </c>
      <c r="E66" s="109"/>
      <c r="F66" s="134">
        <f>C74+1</f>
        <v>2026</v>
      </c>
      <c r="G66" s="56">
        <v>2.2944058791238842E-2</v>
      </c>
      <c r="H66" s="109"/>
      <c r="I66" s="134">
        <f>F74+1</f>
        <v>2035</v>
      </c>
      <c r="J66" s="134"/>
      <c r="K66" s="56">
        <v>2.4174683944208519E-2</v>
      </c>
    </row>
    <row r="67" spans="3:11">
      <c r="C67" s="134">
        <f t="shared" ref="C67:C74" si="17">C66+1</f>
        <v>2018</v>
      </c>
      <c r="D67" s="56">
        <v>2.1684070430924685E-2</v>
      </c>
      <c r="E67" s="109"/>
      <c r="F67" s="134">
        <f t="shared" ref="F67:F74" si="18">F66+1</f>
        <v>2027</v>
      </c>
      <c r="G67" s="56">
        <v>2.3164081218836952E-2</v>
      </c>
      <c r="H67" s="109"/>
      <c r="I67" s="134">
        <f t="shared" ref="I67:I74" si="19">I66+1</f>
        <v>2036</v>
      </c>
      <c r="J67" s="134"/>
      <c r="K67" s="56">
        <v>2.4311492116604327E-2</v>
      </c>
    </row>
    <row r="68" spans="3:11">
      <c r="C68" s="134">
        <f t="shared" si="17"/>
        <v>2019</v>
      </c>
      <c r="D68" s="56">
        <v>2.0023445288848141E-2</v>
      </c>
      <c r="E68" s="109"/>
      <c r="F68" s="134">
        <f t="shared" si="18"/>
        <v>2028</v>
      </c>
      <c r="G68" s="56">
        <v>2.3269517424980624E-2</v>
      </c>
      <c r="H68" s="109"/>
      <c r="I68" s="134">
        <f t="shared" si="19"/>
        <v>2037</v>
      </c>
      <c r="J68" s="134"/>
      <c r="K68" s="56">
        <v>2.4277391473133791E-2</v>
      </c>
    </row>
    <row r="69" spans="3:11">
      <c r="C69" s="134">
        <f t="shared" si="17"/>
        <v>2020</v>
      </c>
      <c r="D69" s="56">
        <v>2.1423649370385656E-2</v>
      </c>
      <c r="E69" s="109"/>
      <c r="F69" s="134">
        <f t="shared" si="18"/>
        <v>2029</v>
      </c>
      <c r="G69" s="56">
        <v>2.3660062349176059E-2</v>
      </c>
      <c r="H69" s="109"/>
      <c r="I69" s="134">
        <f t="shared" si="19"/>
        <v>2038</v>
      </c>
      <c r="J69" s="134"/>
      <c r="K69" s="56">
        <v>2.4418737348747444E-2</v>
      </c>
    </row>
    <row r="70" spans="3:11">
      <c r="C70" s="134">
        <f t="shared" si="17"/>
        <v>2021</v>
      </c>
      <c r="D70" s="56">
        <v>2.2444603435442634E-2</v>
      </c>
      <c r="E70" s="109"/>
      <c r="F70" s="134">
        <f t="shared" si="18"/>
        <v>2030</v>
      </c>
      <c r="G70" s="56">
        <v>2.3797996946838929E-2</v>
      </c>
      <c r="H70" s="109"/>
      <c r="I70" s="134">
        <f t="shared" si="19"/>
        <v>2039</v>
      </c>
      <c r="J70" s="134"/>
      <c r="K70" s="56">
        <v>2.4490791911648602E-2</v>
      </c>
    </row>
    <row r="71" spans="3:11">
      <c r="C71" s="134">
        <f t="shared" si="17"/>
        <v>2022</v>
      </c>
      <c r="D71" s="56">
        <v>2.2559296067847567E-2</v>
      </c>
      <c r="E71" s="109"/>
      <c r="F71" s="134">
        <f t="shared" si="18"/>
        <v>2031</v>
      </c>
      <c r="G71" s="56">
        <v>2.4014000123530499E-2</v>
      </c>
      <c r="H71" s="109"/>
      <c r="I71" s="134">
        <f t="shared" si="19"/>
        <v>2040</v>
      </c>
      <c r="J71" s="134"/>
      <c r="K71" s="56">
        <v>2.442458536688985E-2</v>
      </c>
    </row>
    <row r="72" spans="3:11" s="208" customFormat="1">
      <c r="C72" s="134">
        <f t="shared" si="17"/>
        <v>2023</v>
      </c>
      <c r="D72" s="56">
        <v>2.3031082544693549E-2</v>
      </c>
      <c r="E72" s="111"/>
      <c r="F72" s="134">
        <f t="shared" si="18"/>
        <v>2032</v>
      </c>
      <c r="G72" s="56">
        <v>2.4075090077113837E-2</v>
      </c>
      <c r="H72" s="111"/>
      <c r="I72" s="134">
        <f t="shared" si="19"/>
        <v>2041</v>
      </c>
      <c r="J72" s="134"/>
      <c r="K72" s="56">
        <v>2.4530694634797623E-2</v>
      </c>
    </row>
    <row r="73" spans="3:11" s="208" customFormat="1">
      <c r="C73" s="134">
        <f t="shared" si="17"/>
        <v>2024</v>
      </c>
      <c r="D73" s="56">
        <v>2.3134274986934988E-2</v>
      </c>
      <c r="E73" s="111"/>
      <c r="F73" s="134">
        <f t="shared" si="18"/>
        <v>2033</v>
      </c>
      <c r="G73" s="56">
        <v>2.4191075903759129E-2</v>
      </c>
      <c r="H73" s="111"/>
      <c r="I73" s="134">
        <f t="shared" si="19"/>
        <v>2042</v>
      </c>
      <c r="J73" s="134"/>
      <c r="K73" s="56">
        <v>2.4630996146588036E-2</v>
      </c>
    </row>
    <row r="74" spans="3:11" s="208" customFormat="1">
      <c r="C74" s="134">
        <f t="shared" si="17"/>
        <v>2025</v>
      </c>
      <c r="D74" s="56">
        <v>2.3159080336675242E-2</v>
      </c>
      <c r="E74" s="111"/>
      <c r="F74" s="134">
        <f t="shared" si="18"/>
        <v>2034</v>
      </c>
      <c r="G74" s="56">
        <v>2.4219456505286896E-2</v>
      </c>
      <c r="H74" s="111"/>
      <c r="I74" s="134">
        <f t="shared" si="19"/>
        <v>2043</v>
      </c>
      <c r="J74" s="134"/>
      <c r="K74" s="56">
        <v>2.4704209858992465E-2</v>
      </c>
    </row>
    <row r="75" spans="3:11" s="208" customFormat="1"/>
    <row r="76" spans="3:11" s="208" customFormat="1"/>
    <row r="93" spans="3:4">
      <c r="C93" s="245"/>
      <c r="D93" s="249"/>
    </row>
    <row r="94" spans="3:4">
      <c r="C94" s="245"/>
      <c r="D94" s="249"/>
    </row>
    <row r="95" spans="3:4">
      <c r="C95" s="245"/>
      <c r="D95" s="249"/>
    </row>
    <row r="96" spans="3:4">
      <c r="C96" s="245"/>
      <c r="D96" s="249"/>
    </row>
    <row r="97" spans="3:4">
      <c r="C97" s="245"/>
      <c r="D97" s="249"/>
    </row>
    <row r="98" spans="3:4">
      <c r="C98" s="245"/>
      <c r="D98" s="249"/>
    </row>
    <row r="99" spans="3:4">
      <c r="C99" s="245"/>
      <c r="D99" s="249"/>
    </row>
    <row r="100" spans="3:4">
      <c r="C100" s="245"/>
      <c r="D100" s="249"/>
    </row>
    <row r="101" spans="3:4">
      <c r="C101" s="245"/>
      <c r="D101" s="249"/>
    </row>
    <row r="102" spans="3:4">
      <c r="C102" s="245"/>
      <c r="D102" s="249"/>
    </row>
  </sheetData>
  <printOptions horizontalCentered="1"/>
  <pageMargins left="0.8" right="0.3" top="0.4" bottom="0.4" header="0.5" footer="0.2"/>
  <pageSetup scale="56" orientation="landscape" r:id="rId1"/>
  <headerFooter alignWithMargins="0"/>
  <rowBreaks count="1" manualBreakCount="1">
    <brk id="51"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45</vt:i4>
      </vt:variant>
    </vt:vector>
  </HeadingPairs>
  <TitlesOfParts>
    <vt:vector size="60" baseType="lpstr">
      <vt:lpstr>Table 1</vt:lpstr>
      <vt:lpstr>Table 2</vt:lpstr>
      <vt:lpstr>Table 4</vt:lpstr>
      <vt:lpstr>Table 5</vt:lpstr>
      <vt:lpstr>PTC</vt:lpstr>
      <vt:lpstr>Table 3 WY Wind 2021</vt:lpstr>
      <vt:lpstr>Table 3 DJ Wind 2031</vt:lpstr>
      <vt:lpstr>Table 3 UT Solar 2031</vt:lpstr>
      <vt:lpstr>Table 3 Yakima Solar 2028</vt:lpstr>
      <vt:lpstr>Table 3 30 MW Geoth 2029</vt:lpstr>
      <vt:lpstr>Table 3 200 MW (UT N) 2029)</vt:lpstr>
      <vt:lpstr>Table 3 436MW (West M) 2030</vt:lpstr>
      <vt:lpstr>Table 3 477 MW (Wyo) 2033</vt:lpstr>
      <vt:lpstr>Table 3 200 MW (Wyo) 2033</vt:lpstr>
      <vt:lpstr>Table 3 ID Wind 2036</vt:lpstr>
      <vt:lpstr>'Table 2'!_200_SCCT_UtahN</vt:lpstr>
      <vt:lpstr>_200_SCCT_UtahN</vt:lpstr>
      <vt:lpstr>_200_SCCT_WYNE</vt:lpstr>
      <vt:lpstr>'Table 2'!_30_Geo_West</vt:lpstr>
      <vt:lpstr>_30_Geo_West</vt:lpstr>
      <vt:lpstr>'Table 2'!_436_CCCT_WestMain</vt:lpstr>
      <vt:lpstr>_436_CCCT_WestMain</vt:lpstr>
      <vt:lpstr>_477_CCCT_WYNE</vt:lpstr>
      <vt:lpstr>_774_Wind_IDGoshen</vt:lpstr>
      <vt:lpstr>_85_Wind_DJ_2031</vt:lpstr>
      <vt:lpstr>_UtahS_Solar_2031</vt:lpstr>
      <vt:lpstr>_UtahS_Solar_2032</vt:lpstr>
      <vt:lpstr>_UtahS_Solar_2033</vt:lpstr>
      <vt:lpstr>_UtahS_Solar_2034</vt:lpstr>
      <vt:lpstr>_UtahS_Solar_2035</vt:lpstr>
      <vt:lpstr>_UtahS_Solar_2036</vt:lpstr>
      <vt:lpstr>_Yakima_Solar_2028</vt:lpstr>
      <vt:lpstr>_Yakima_Solar_2029</vt:lpstr>
      <vt:lpstr>_Yakima_Solar_2031</vt:lpstr>
      <vt:lpstr>_Yakima_Solar_2032</vt:lpstr>
      <vt:lpstr>_Yakima_Solar_2033</vt:lpstr>
      <vt:lpstr>_Yakima_Solar_2034</vt:lpstr>
      <vt:lpstr>Discount_Rate</vt:lpstr>
      <vt:lpstr>'Table 1'!Print_Area</vt:lpstr>
      <vt:lpstr>'Table 2'!Print_Area</vt:lpstr>
      <vt:lpstr>'Table 3 200 MW (UT N) 2029)'!Print_Area</vt:lpstr>
      <vt:lpstr>'Table 3 200 MW (Wyo) 2033'!Print_Area</vt:lpstr>
      <vt:lpstr>'Table 3 30 MW Geoth 2029'!Print_Area</vt:lpstr>
      <vt:lpstr>'Table 3 436MW (West M) 2030'!Print_Area</vt:lpstr>
      <vt:lpstr>'Table 3 477 MW (Wyo) 2033'!Print_Area</vt:lpstr>
      <vt:lpstr>'Table 3 DJ Wind 2031'!Print_Area</vt:lpstr>
      <vt:lpstr>'Table 3 ID Wind 2036'!Print_Area</vt:lpstr>
      <vt:lpstr>'Table 3 UT Solar 2031'!Print_Area</vt:lpstr>
      <vt:lpstr>'Table 3 WY Wind 2021'!Print_Area</vt:lpstr>
      <vt:lpstr>'Table 3 Yakima Solar 2028'!Print_Area</vt:lpstr>
      <vt:lpstr>'Table 4'!Print_Area</vt:lpstr>
      <vt:lpstr>'Table 5'!Print_Area</vt:lpstr>
      <vt:lpstr>'Table 2'!Print_Titles</vt:lpstr>
      <vt:lpstr>'Table 3 200 MW (UT N) 2029)'!Print_Titles</vt:lpstr>
      <vt:lpstr>'Table 3 200 MW (Wyo) 2033'!Print_Titles</vt:lpstr>
      <vt:lpstr>'Table 3 436MW (West M) 2030'!Print_Titles</vt:lpstr>
      <vt:lpstr>'Table 3 477 MW (Wyo) 2033'!Print_Titles</vt:lpstr>
      <vt:lpstr>Study_Cap_Adj</vt:lpstr>
      <vt:lpstr>Study_CF</vt:lpstr>
      <vt:lpstr>Study_MW</vt:lpstr>
    </vt:vector>
  </TitlesOfParts>
  <Company>PacifiCorp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PacifiCorp</dc:creator>
  <cp:lastModifiedBy>Melissa Paschal</cp:lastModifiedBy>
  <cp:lastPrinted>2016-12-15T21:28:57Z</cp:lastPrinted>
  <dcterms:created xsi:type="dcterms:W3CDTF">2001-03-19T15:45:46Z</dcterms:created>
  <dcterms:modified xsi:type="dcterms:W3CDTF">2017-08-17T21:40:26Z</dcterms:modified>
</cp:coreProperties>
</file>