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17docs\17035T08\"/>
    </mc:Choice>
  </mc:AlternateContent>
  <bookViews>
    <workbookView xWindow="480" yWindow="45" windowWidth="11340" windowHeight="11640" tabRatio="550"/>
  </bookViews>
  <sheets>
    <sheet name="Exhibit" sheetId="20" r:id="rId1"/>
    <sheet name="Pivot Table" sheetId="26" r:id="rId2"/>
    <sheet name="UT" sheetId="22" r:id="rId3"/>
  </sheets>
  <definedNames>
    <definedName name="_xlnm._FilterDatabase" localSheetId="2" hidden="1">UT!$A$1:$E$159</definedName>
    <definedName name="_xlnm.Print_Titles" localSheetId="0">Exhibit!$1:$7</definedName>
  </definedNames>
  <calcPr calcId="152511" calcMode="manual" iterate="1" iterateCount="200" iterateDelta="1.0000000000000001E-9"/>
  <pivotCaches>
    <pivotCache cacheId="0" r:id="rId4"/>
  </pivotCaches>
</workbook>
</file>

<file path=xl/calcChain.xml><?xml version="1.0" encoding="utf-8"?>
<calcChain xmlns="http://schemas.openxmlformats.org/spreadsheetml/2006/main">
  <c r="D163" i="20" l="1"/>
  <c r="D164" i="20" s="1"/>
  <c r="C11" i="20" l="1"/>
  <c r="C14" i="20"/>
  <c r="C19" i="20"/>
  <c r="C27" i="20"/>
  <c r="C31" i="20"/>
  <c r="C163" i="20" l="1"/>
  <c r="C164" i="20" l="1"/>
  <c r="E213" i="22" l="1"/>
  <c r="D31" i="20" l="1"/>
  <c r="D27" i="20"/>
  <c r="E27" i="20" s="1"/>
  <c r="D19" i="20"/>
  <c r="D14" i="20"/>
  <c r="E14" i="20" s="1"/>
  <c r="D11" i="20"/>
  <c r="E19" i="20" l="1"/>
  <c r="E31" i="20"/>
  <c r="E11" i="20"/>
  <c r="E137" i="22"/>
  <c r="E138" i="22"/>
  <c r="E139" i="22"/>
  <c r="E140" i="22"/>
  <c r="E141" i="22"/>
  <c r="E142" i="22"/>
  <c r="E143" i="22"/>
  <c r="E144" i="22"/>
  <c r="E145" i="22"/>
  <c r="E146" i="22"/>
  <c r="E147" i="22"/>
  <c r="E148" i="22"/>
  <c r="E149" i="22"/>
  <c r="E150" i="22"/>
  <c r="E151" i="22"/>
  <c r="E152" i="22"/>
  <c r="E153" i="22"/>
  <c r="E154" i="22"/>
  <c r="E155" i="22"/>
  <c r="E156" i="22"/>
  <c r="E157" i="22"/>
  <c r="E158" i="22"/>
  <c r="E159" i="22"/>
  <c r="E160" i="22"/>
  <c r="E161" i="22"/>
  <c r="E162" i="22"/>
  <c r="E163" i="22"/>
  <c r="E164" i="22"/>
  <c r="E165" i="22"/>
  <c r="E166" i="22"/>
  <c r="E167" i="22"/>
  <c r="E168" i="22"/>
  <c r="E169" i="22"/>
  <c r="E170" i="22"/>
  <c r="E171" i="22"/>
  <c r="E172" i="22"/>
  <c r="E173" i="22"/>
  <c r="E174" i="22"/>
  <c r="E175" i="22"/>
  <c r="E176" i="22"/>
  <c r="E177" i="22"/>
  <c r="E178" i="22"/>
  <c r="E179" i="22"/>
  <c r="E180" i="22"/>
  <c r="E181" i="22"/>
  <c r="E182" i="22"/>
  <c r="E183" i="22"/>
  <c r="E184" i="22"/>
  <c r="E185" i="22"/>
  <c r="E186" i="22"/>
  <c r="E187" i="22"/>
  <c r="E188" i="22"/>
  <c r="E189" i="22"/>
  <c r="E190" i="22"/>
  <c r="E191" i="22"/>
  <c r="E192" i="22"/>
  <c r="E193" i="22"/>
  <c r="E194" i="22"/>
  <c r="E195" i="22"/>
  <c r="E196" i="22"/>
  <c r="E197" i="22"/>
  <c r="E198" i="22"/>
  <c r="E199" i="22"/>
  <c r="E200" i="22"/>
  <c r="E201" i="22"/>
  <c r="E202" i="22"/>
  <c r="E203" i="22"/>
  <c r="E204" i="22"/>
  <c r="E205" i="22"/>
  <c r="E206" i="22"/>
  <c r="E207" i="22"/>
  <c r="E208" i="22"/>
  <c r="E209" i="22"/>
  <c r="E210" i="22"/>
  <c r="E211" i="22"/>
  <c r="E212" i="22"/>
  <c r="E136" i="22"/>
  <c r="E135" i="22"/>
  <c r="E134" i="22"/>
  <c r="E133" i="22"/>
  <c r="E132" i="22"/>
  <c r="E131" i="22"/>
  <c r="E130" i="22"/>
  <c r="E129" i="22"/>
  <c r="E128" i="22"/>
  <c r="E127" i="22"/>
  <c r="E126" i="22"/>
  <c r="E125" i="22"/>
  <c r="E124" i="22"/>
  <c r="E123" i="22"/>
  <c r="E122" i="22"/>
  <c r="E121" i="22"/>
  <c r="E120" i="22"/>
  <c r="E119" i="22"/>
  <c r="E118" i="22"/>
  <c r="E117" i="22"/>
  <c r="E116" i="22"/>
  <c r="E115" i="22"/>
  <c r="E114" i="22"/>
  <c r="E113" i="22"/>
  <c r="E112" i="22"/>
  <c r="E111" i="22"/>
  <c r="E110" i="22"/>
  <c r="E109" i="22"/>
  <c r="E108" i="22"/>
  <c r="E107" i="22"/>
  <c r="E106" i="22"/>
  <c r="E105" i="22"/>
  <c r="E104" i="22"/>
  <c r="E103" i="22"/>
  <c r="E102" i="22"/>
  <c r="E101" i="22"/>
  <c r="E100" i="22"/>
  <c r="E99" i="22"/>
  <c r="E98" i="22"/>
  <c r="E97" i="22"/>
  <c r="E96" i="22"/>
  <c r="E95" i="22"/>
  <c r="E94" i="22"/>
  <c r="E93" i="22"/>
  <c r="E92" i="22"/>
  <c r="E91" i="22"/>
  <c r="E90" i="22"/>
  <c r="E89" i="22"/>
  <c r="E88" i="22"/>
  <c r="E87" i="22"/>
  <c r="E86" i="22"/>
  <c r="E85" i="22"/>
  <c r="E84" i="22"/>
  <c r="E83" i="22"/>
  <c r="E82" i="22"/>
  <c r="E81" i="22"/>
  <c r="E80" i="22"/>
  <c r="E79" i="22"/>
  <c r="E78" i="22"/>
  <c r="E77" i="22"/>
  <c r="E76" i="22"/>
  <c r="E75" i="22"/>
  <c r="E74" i="22"/>
  <c r="E73" i="22"/>
  <c r="E72" i="22"/>
  <c r="E71" i="22"/>
  <c r="E70" i="22"/>
  <c r="E69" i="22"/>
  <c r="E68" i="22"/>
  <c r="E67" i="22"/>
  <c r="E66" i="22"/>
  <c r="E65" i="22"/>
  <c r="E64" i="22"/>
  <c r="E63" i="22"/>
  <c r="E62" i="22"/>
  <c r="E61" i="22"/>
  <c r="E60" i="22"/>
  <c r="E59" i="22"/>
  <c r="E58" i="22"/>
  <c r="E57" i="22"/>
  <c r="E56" i="22"/>
  <c r="E55" i="22"/>
  <c r="E54" i="22"/>
  <c r="E53" i="22"/>
  <c r="E52" i="22"/>
  <c r="E51" i="22"/>
  <c r="E50" i="22"/>
  <c r="E49" i="22"/>
  <c r="E48" i="22"/>
  <c r="E47" i="22"/>
  <c r="E46" i="22"/>
  <c r="E45" i="22"/>
  <c r="E44" i="22"/>
  <c r="E43" i="22"/>
  <c r="E42" i="22"/>
  <c r="E41" i="22"/>
  <c r="E40" i="22"/>
  <c r="E39" i="22"/>
  <c r="E38" i="22"/>
  <c r="E37" i="22"/>
  <c r="E36" i="22"/>
  <c r="E35" i="22"/>
  <c r="E34" i="22"/>
  <c r="E33" i="22"/>
  <c r="E32" i="22"/>
  <c r="E31" i="22"/>
  <c r="E30" i="22"/>
  <c r="E29" i="22"/>
  <c r="E28" i="22"/>
  <c r="E27" i="22"/>
  <c r="E26" i="22"/>
  <c r="E25" i="22"/>
  <c r="E24" i="22"/>
  <c r="E23" i="22"/>
  <c r="E2" i="22"/>
  <c r="E3" i="22"/>
  <c r="E4" i="22"/>
  <c r="E5" i="22"/>
  <c r="E6" i="22"/>
  <c r="E7" i="22"/>
  <c r="E8" i="22"/>
  <c r="E9" i="22"/>
  <c r="E10" i="22"/>
  <c r="E11" i="22"/>
  <c r="E12" i="22"/>
  <c r="E13" i="22"/>
  <c r="E14" i="22"/>
  <c r="E15" i="22"/>
  <c r="E16" i="22"/>
  <c r="E17" i="22"/>
  <c r="E18" i="22"/>
  <c r="E19" i="22"/>
  <c r="E20" i="22"/>
  <c r="E21" i="22"/>
  <c r="E22" i="22"/>
</calcChain>
</file>

<file path=xl/sharedStrings.xml><?xml version="1.0" encoding="utf-8"?>
<sst xmlns="http://schemas.openxmlformats.org/spreadsheetml/2006/main" count="763" uniqueCount="190">
  <si>
    <t>Revenue Class Description</t>
  </si>
  <si>
    <t>Rate Description</t>
  </si>
  <si>
    <t>Revenue</t>
  </si>
  <si>
    <t>RESIDENTIAL SALES</t>
  </si>
  <si>
    <t>IRRIGATION SALES</t>
  </si>
  <si>
    <t>COMMERCIAL SALES</t>
  </si>
  <si>
    <t>INDUSTRIAL SALES</t>
  </si>
  <si>
    <t>OTHER ELECTRIC REVENUE</t>
  </si>
  <si>
    <t>MISCELLANEOUS SERVICE REV</t>
  </si>
  <si>
    <t>RENT FROM ELEC PROPERTIES</t>
  </si>
  <si>
    <t>PUBLIC STREET&amp;HIGHWAY LIGHTING</t>
  </si>
  <si>
    <t>FORFEITED DISCOUNTS-REVENUE</t>
  </si>
  <si>
    <t>08APSV10NS- Irg Soil Drain Pump Non Seas</t>
  </si>
  <si>
    <t>08BLSKY01R-BLUESKY ENERGY</t>
  </si>
  <si>
    <t>08CFR00001-MTH FACILITY S</t>
  </si>
  <si>
    <t>08CHCK000R-UT RES CHECK M</t>
  </si>
  <si>
    <t>08COOLKPRN - A/C DIRECT LOAD CONTROL</t>
  </si>
  <si>
    <t>08COOLKPRR - Utah Cool Keeper Program</t>
  </si>
  <si>
    <t>OTHER SALES TO PUBLIC AUTH</t>
  </si>
  <si>
    <t>08LNX00001-MTHLY 80% GUAR</t>
  </si>
  <si>
    <t>08LNX00013-80% MNTHLY MIN</t>
  </si>
  <si>
    <t>08LNX00108-ANN COST MTHLY</t>
  </si>
  <si>
    <t>08LNX00300 - LINE EXT 80% PLUS MONTHLY</t>
  </si>
  <si>
    <t>08NETMT135 - Net Metering</t>
  </si>
  <si>
    <t>08NMT23135 - UT NET MTR, GEN, &lt; 25 KW</t>
  </si>
  <si>
    <t>08OALT007R-SECURITY AR LG</t>
  </si>
  <si>
    <t>08PTLD000R-POST TOP LIGHT</t>
  </si>
  <si>
    <t>08RESD0001-RES SRVC</t>
  </si>
  <si>
    <t>08RESD0002-RES SRVC-OPTIO</t>
  </si>
  <si>
    <t>08RESD0003-LIFELINE PRGRM</t>
  </si>
  <si>
    <t>Grand Total</t>
  </si>
  <si>
    <t>08LNX00311 - LINE EXT 80% GUARANTEE</t>
  </si>
  <si>
    <t>08GNSV0008 - UT GEN SVC TOU &gt; 1000KW</t>
  </si>
  <si>
    <t>08GNSV008M - UT GEN SVC TOU &gt; 1000KW</t>
  </si>
  <si>
    <t>08UPPL000R-BASE SCH FALL</t>
  </si>
  <si>
    <t>08VISIT300 - UT Visit, Service Call, RES</t>
  </si>
  <si>
    <t>08CONTSERV-3RD PARTY O/S BILL CONT SVCS</t>
  </si>
  <si>
    <t>08XMTRTAMP-TAMPERING - UNAUTH RECON</t>
  </si>
  <si>
    <t>08LNX00312 UT IRG LINE EXT</t>
  </si>
  <si>
    <t>08NMT10135-UT IRR_SOIL DRNG NET MTR SVC</t>
  </si>
  <si>
    <t>08LNX00310 - IRR, 80% ANNUAL MIN + 80% ?</t>
  </si>
  <si>
    <t>08MONL0015-MTR OUTDONIGHT</t>
  </si>
  <si>
    <t>08TOSS015F-TRAFFIC SIG NM</t>
  </si>
  <si>
    <t>08SLCU012E-DECOR CUST-OWN</t>
  </si>
  <si>
    <t>08SLCU012F-STR LGT CUST-O</t>
  </si>
  <si>
    <t>08SLCU012P-STR LGT CUST-O</t>
  </si>
  <si>
    <t>08LNX00005-MTHLY MIN GUAR</t>
  </si>
  <si>
    <t>08NMT06135-UT NET METERING GEN SVC</t>
  </si>
  <si>
    <t>08NMT08135 - NET METERING GEN SVC</t>
  </si>
  <si>
    <t>kWh</t>
  </si>
  <si>
    <t>REVENUE_ACCOUNTING ADJUSTMENTS</t>
  </si>
  <si>
    <t>08NMT6A135-NET METERING GEN SVC TOU</t>
  </si>
  <si>
    <t>08MHTP0006-MOBILE HOME &amp; TRAILER</t>
  </si>
  <si>
    <t>08MHTP0023-MOBILE HOME &amp; TRAILER</t>
  </si>
  <si>
    <t>08RGNSV006-GEN SRVC-RES</t>
  </si>
  <si>
    <t>08RGNSV023-GEN SRVC-RES</t>
  </si>
  <si>
    <t>08RGNSV06A-UT SMALL GENERAL SVC-RES-TOU</t>
  </si>
  <si>
    <t>08RNM23135 - UT NET MTR, GEN SVC-RES</t>
  </si>
  <si>
    <t>08ABL-NRES - APPLICANT BUILT LINE</t>
  </si>
  <si>
    <t>UNBILLED REV - UNCOLLECTIBLE</t>
  </si>
  <si>
    <t>M&amp;S INVENTORY REVENUE</t>
  </si>
  <si>
    <t>SVC PRVD OTHERS-REV</t>
  </si>
  <si>
    <t>3RD PARTY TRANS O&amp;M-REVENUE</t>
  </si>
  <si>
    <t>08LPAY0300-LATEFEE</t>
  </si>
  <si>
    <t>Schedule</t>
  </si>
  <si>
    <t>Not Used</t>
  </si>
  <si>
    <t>Schedule 10</t>
  </si>
  <si>
    <t>Schedule 6</t>
  </si>
  <si>
    <t>Schedule 8</t>
  </si>
  <si>
    <t>Schedule 6A</t>
  </si>
  <si>
    <t>Schedule 6B</t>
  </si>
  <si>
    <t>Row Labels</t>
  </si>
  <si>
    <t>Sum of Revenue</t>
  </si>
  <si>
    <t>Values</t>
  </si>
  <si>
    <t>STATE OF UTAH</t>
  </si>
  <si>
    <t>LARGE NON-RESIDENTIAL NET METERING CREDIT PRICES</t>
  </si>
  <si>
    <t>FERC FORM 1 DATA</t>
  </si>
  <si>
    <t>Base Rate Schedule</t>
  </si>
  <si>
    <t>Average Cents per kWh</t>
  </si>
  <si>
    <t>Schedule 8 Total</t>
  </si>
  <si>
    <t>Schedule 6B Total</t>
  </si>
  <si>
    <t>Schedule 6A Total</t>
  </si>
  <si>
    <t>Schedule 6 Total</t>
  </si>
  <si>
    <t>Schedule 10 Total</t>
  </si>
  <si>
    <t>Not Used Total</t>
  </si>
  <si>
    <t>REVENUE ADJ PROPERTY INSUR-RES</t>
  </si>
  <si>
    <t>REVENUE ADJ PROPERTY INSUR-COM</t>
  </si>
  <si>
    <t>REVENUE ADJ PROPERTY INSUR-IND</t>
  </si>
  <si>
    <t>REVENUE ADJ PROPERTY INSUR-IRG</t>
  </si>
  <si>
    <t>DSM REVENUE-PSHL</t>
  </si>
  <si>
    <t>kWh Sales</t>
  </si>
  <si>
    <t>Sum of kWh</t>
  </si>
  <si>
    <t>DSM REVENUE-RESIDENTIAL</t>
  </si>
  <si>
    <t>BLUE SKY REVENUE-RESIDENTIAL</t>
  </si>
  <si>
    <t>SOLAR FEED-IN REVENUE</t>
  </si>
  <si>
    <t>08RGNSV06B-UT SMALL GENERAL SVC-RES-TOU</t>
  </si>
  <si>
    <t>REVENUE ADJUSTMENT - DEFERRED NPC</t>
  </si>
  <si>
    <t>DSM REVENUE-COMMERCIAL</t>
  </si>
  <si>
    <t>BLUE SKY REVENUE-COMMERCIAL</t>
  </si>
  <si>
    <t>DSM REVENUE-INDUSTRIAL</t>
  </si>
  <si>
    <t>BLUE SKY REVENUE-INDUSTRIAL</t>
  </si>
  <si>
    <t>DSM REVENUE-IRRIGATION</t>
  </si>
  <si>
    <t>DSM REVENUE-OPSA</t>
  </si>
  <si>
    <t>Other</t>
  </si>
  <si>
    <t>08CFR00054-NRES EMERGENCY STNDBY SVC CHG</t>
  </si>
  <si>
    <t>08NSMTR300-UT NON STANDARD METER ACCOM</t>
  </si>
  <si>
    <t>08PRINT300-SCREEN PRINT FOR 3RD PARTY</t>
  </si>
  <si>
    <t>Energy Finanswer new Com</t>
  </si>
  <si>
    <t>Rent Revenue - Subleases</t>
  </si>
  <si>
    <t>Joint Use Contr Reim</t>
  </si>
  <si>
    <t>Joint Use Reim</t>
  </si>
  <si>
    <t>Uncollectible Revenue Joint Use</t>
  </si>
  <si>
    <t>Rents - Non Common</t>
  </si>
  <si>
    <t>RENT REV-TRANSMISS</t>
  </si>
  <si>
    <t>Joint Use Sanctions/Fines Rent</t>
  </si>
  <si>
    <t>Other Elec (exclud Wheel)</t>
  </si>
  <si>
    <t>Fish, Wildlife, Recr</t>
  </si>
  <si>
    <t>08RNM06135 - UT NET MTR, GEN SVC-RES</t>
  </si>
  <si>
    <t>08TOSS0015-TRAF &amp; OTHER S</t>
  </si>
  <si>
    <t>Revenue Sales Emissions Rights</t>
  </si>
  <si>
    <t>08NMT03135-LOW INCOME RES NET METERING</t>
  </si>
  <si>
    <t xml:space="preserve">08ZZMERGCR-MERGER CREDITS               </t>
  </si>
  <si>
    <t xml:space="preserve">CUSTOMER COUNT - REGULAR                </t>
  </si>
  <si>
    <t xml:space="preserve">UNBILLED REVENUE                        </t>
  </si>
  <si>
    <t xml:space="preserve">08CFR00051-MTH FAC SRVCHG               </t>
  </si>
  <si>
    <t xml:space="preserve">08CFR00052-ANN FAC SVCCHG               </t>
  </si>
  <si>
    <t xml:space="preserve">08GNSV0006-GEN SRVC-DISTR               </t>
  </si>
  <si>
    <t xml:space="preserve">08GNSV0009-GEN SRVC-HI VO               </t>
  </si>
  <si>
    <t xml:space="preserve">08GNSV0023-GEN SRVC-DISTR               </t>
  </si>
  <si>
    <t xml:space="preserve">08GNSV006A-GEN SRVC-ENERG               </t>
  </si>
  <si>
    <t xml:space="preserve">08GNSV006B-GEN SRVC-DEM&amp;                </t>
  </si>
  <si>
    <t xml:space="preserve">08GNSV006M-MNL DIST VOLTG               </t>
  </si>
  <si>
    <t xml:space="preserve">08GNSV009A-GEN SRVC HI VO               </t>
  </si>
  <si>
    <t xml:space="preserve">08GNSV023F-GEN SRVC FIXED               </t>
  </si>
  <si>
    <t xml:space="preserve">08GNSV023M-GNSV DIST VOLT               </t>
  </si>
  <si>
    <t xml:space="preserve">08GNSV06AM-MNL ENERGY TOD               </t>
  </si>
  <si>
    <t xml:space="preserve">08GNSV06MN-GNSV DIST VOLT               </t>
  </si>
  <si>
    <t xml:space="preserve">08LNX00002-MTHLY 80% GUAR               </t>
  </si>
  <si>
    <t xml:space="preserve">08LNX00004-ANNUAL 80%GUAR               </t>
  </si>
  <si>
    <t xml:space="preserve">08LNX00006-FIXD MTHLY MIN               </t>
  </si>
  <si>
    <t xml:space="preserve">08LNX00014-80% MIN MNTHLY               </t>
  </si>
  <si>
    <t xml:space="preserve">08LNX00017-ADV/REF&amp;80%ANN               </t>
  </si>
  <si>
    <t xml:space="preserve">08LNX00158-ANNUALCOST MTH               </t>
  </si>
  <si>
    <t xml:space="preserve">08OALT007N-SECURITY AR LG               </t>
  </si>
  <si>
    <t xml:space="preserve">08POLE0075-POLES W/LIGHT                </t>
  </si>
  <si>
    <t xml:space="preserve">08PRSV031M-BKUP MNT&amp;SUPPL               </t>
  </si>
  <si>
    <t xml:space="preserve">08PTLD000N-POST TOP LIGHT               </t>
  </si>
  <si>
    <t>08TOSS0015-TRAF &amp;amp; OTHER S</t>
  </si>
  <si>
    <t xml:space="preserve">08EFOP0021-ELEC FURNACE O               </t>
  </si>
  <si>
    <t xml:space="preserve">08EFOP021M-ELEC FURNACE O               </t>
  </si>
  <si>
    <t xml:space="preserve">08GNSV009M-MANL HIGH VOLT               </t>
  </si>
  <si>
    <t xml:space="preserve">08GNSV09AM-MAN TOD HIVOLT               </t>
  </si>
  <si>
    <t xml:space="preserve">08SPCL0001                              </t>
  </si>
  <si>
    <t xml:space="preserve">08SPCL0002                              </t>
  </si>
  <si>
    <t xml:space="preserve">08SPCL0003                              </t>
  </si>
  <si>
    <t xml:space="preserve">08APSV0010-IRR &amp; SOIL DRA               </t>
  </si>
  <si>
    <t xml:space="preserve">CUSTOMER CNT - IRRIGATION               </t>
  </si>
  <si>
    <t xml:space="preserve">UNBILLED REV - IRRIGATION               </t>
  </si>
  <si>
    <t xml:space="preserve">08CFR00012-STR LGTS (CONV               </t>
  </si>
  <si>
    <t xml:space="preserve">08CFR00062-STREET LIGHTS                </t>
  </si>
  <si>
    <t xml:space="preserve">08SLCO0011-STR LGT CO-OWN               </t>
  </si>
  <si>
    <t xml:space="preserve">08CFR00013-MTH MISC CHRG                </t>
  </si>
  <si>
    <t xml:space="preserve">08CFR00053-MTHLY MAINTFEE               </t>
  </si>
  <si>
    <t xml:space="preserve">08CFR00063-MTH MISC CHARG               </t>
  </si>
  <si>
    <t xml:space="preserve">08CFR00064-ANN MISC CHARG               </t>
  </si>
  <si>
    <t xml:space="preserve">08CONN0300-RECONN&amp;DISCONN               </t>
  </si>
  <si>
    <t xml:space="preserve">08FCBUYOUT-FAC CHG BUYOUT               </t>
  </si>
  <si>
    <t xml:space="preserve">08INFO0300-CUST/3RD P REQ               </t>
  </si>
  <si>
    <t xml:space="preserve">08NCON0300-UT FEE NRES RE               </t>
  </si>
  <si>
    <t xml:space="preserve">08RCHK0300-UT RET CHK CHR               </t>
  </si>
  <si>
    <t xml:space="preserve">08RCON0001-CONNECT FEE                  </t>
  </si>
  <si>
    <t xml:space="preserve">08RESD0001-RES SRVC                     </t>
  </si>
  <si>
    <t xml:space="preserve">08TAMP0300-TAMPERING&amp;UNAU               </t>
  </si>
  <si>
    <t xml:space="preserve">08TEMP0014-TEMP SRVC CONN               </t>
  </si>
  <si>
    <t xml:space="preserve">08CFR00056-MTH EQUIP RENT               </t>
  </si>
  <si>
    <t xml:space="preserve">08CFR00058-MTH EQUIP LEAS               </t>
  </si>
  <si>
    <t xml:space="preserve">08INVCHG0N-INVEST MNT CHG               </t>
  </si>
  <si>
    <t xml:space="preserve">08INVCHG0R-INVEST MNT CHG               </t>
  </si>
  <si>
    <t xml:space="preserve">08POLE0075-STEEL POLES US               </t>
  </si>
  <si>
    <t xml:space="preserve">JNT USE POLE               </t>
  </si>
  <si>
    <t xml:space="preserve">RENT REVENUE-STEAM               </t>
  </si>
  <si>
    <t xml:space="preserve">RENT REVENUE-HYDRO               </t>
  </si>
  <si>
    <t xml:space="preserve">RENT REV-DISTRIBUT               </t>
  </si>
  <si>
    <t xml:space="preserve">RENT REV-GEN(COMM)               </t>
  </si>
  <si>
    <t xml:space="preserve">RENT REV-NON-UTILI               </t>
  </si>
  <si>
    <t xml:space="preserve">ELEC INC-OTHR               </t>
  </si>
  <si>
    <t xml:space="preserve">FLYASH SALES                     </t>
  </si>
  <si>
    <t>WATER &amp; WATER PWR SALES</t>
  </si>
  <si>
    <t>PRICES EFFECTIVE ON OR AFTER JULY 1, 2017</t>
  </si>
  <si>
    <t>12 MONTHS ENDED DECEMBER 31,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</si>
</sst>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#.0000\ &quot;¢ per kWh&quot;"/>
  </numFmts>
  <fonts count="9" x14ac:knownFonts="1">
    <font>
      <sz val="10"/>
      <name val="Arial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lightUp">
        <fgColor indexed="22"/>
        <bgColor indexed="35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3" fillId="3" borderId="3" applyNumberFormat="0" applyProtection="0">
      <alignment horizontal="left" vertical="center" indent="1"/>
    </xf>
    <xf numFmtId="0" fontId="3" fillId="3" borderId="3" applyNumberFormat="0" applyProtection="0">
      <alignment horizontal="left" vertical="center" indent="1"/>
    </xf>
    <xf numFmtId="4" fontId="5" fillId="4" borderId="3" applyNumberFormat="0" applyProtection="0">
      <alignment horizontal="left" vertical="center" indent="1"/>
    </xf>
    <xf numFmtId="4" fontId="5" fillId="5" borderId="3" applyNumberFormat="0" applyProtection="0">
      <alignment horizontal="left" vertical="center" indent="1"/>
    </xf>
    <xf numFmtId="4" fontId="6" fillId="6" borderId="3" applyNumberFormat="0" applyProtection="0">
      <alignment horizontal="left" vertical="center" indent="1"/>
    </xf>
    <xf numFmtId="4" fontId="5" fillId="4" borderId="4" applyNumberFormat="0" applyProtection="0">
      <alignment horizontal="left" vertical="center" indent="1"/>
    </xf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Fill="1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pivotButton="1"/>
    <xf numFmtId="0" fontId="0" fillId="0" borderId="0" xfId="0" applyAlignment="1">
      <alignment horizontal="left" indent="1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Fill="1" applyBorder="1"/>
    <xf numFmtId="0" fontId="4" fillId="0" borderId="1" xfId="0" applyFont="1" applyBorder="1"/>
    <xf numFmtId="0" fontId="4" fillId="0" borderId="2" xfId="0" applyFont="1" applyBorder="1"/>
    <xf numFmtId="0" fontId="0" fillId="0" borderId="2" xfId="0" applyFill="1" applyBorder="1"/>
    <xf numFmtId="165" fontId="0" fillId="0" borderId="2" xfId="9" applyNumberFormat="1" applyFont="1" applyBorder="1"/>
    <xf numFmtId="0" fontId="4" fillId="0" borderId="5" xfId="0" applyFont="1" applyFill="1" applyBorder="1"/>
    <xf numFmtId="0" fontId="0" fillId="0" borderId="5" xfId="0" applyFill="1" applyBorder="1"/>
    <xf numFmtId="0" fontId="0" fillId="0" borderId="5" xfId="0" applyBorder="1"/>
    <xf numFmtId="0" fontId="4" fillId="2" borderId="6" xfId="0" applyFont="1" applyFill="1" applyBorder="1"/>
    <xf numFmtId="0" fontId="0" fillId="2" borderId="6" xfId="0" applyFill="1" applyBorder="1"/>
    <xf numFmtId="164" fontId="0" fillId="2" borderId="6" xfId="10" applyNumberFormat="1" applyFont="1" applyFill="1" applyBorder="1"/>
    <xf numFmtId="5" fontId="0" fillId="2" borderId="6" xfId="9" applyNumberFormat="1" applyFont="1" applyFill="1" applyBorder="1"/>
    <xf numFmtId="166" fontId="4" fillId="2" borderId="6" xfId="10" applyNumberFormat="1" applyFont="1" applyFill="1" applyBorder="1"/>
    <xf numFmtId="0" fontId="4" fillId="0" borderId="2" xfId="0" applyFont="1" applyFill="1" applyBorder="1"/>
    <xf numFmtId="0" fontId="0" fillId="0" borderId="2" xfId="0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164" fontId="0" fillId="0" borderId="0" xfId="11" applyNumberFormat="1" applyFont="1"/>
    <xf numFmtId="165" fontId="0" fillId="0" borderId="0" xfId="9" applyNumberFormat="1" applyFont="1"/>
    <xf numFmtId="3" fontId="2" fillId="0" borderId="0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>
      <alignment horizontal="center" wrapText="1"/>
    </xf>
    <xf numFmtId="0" fontId="0" fillId="0" borderId="0" xfId="0" applyFill="1" applyBorder="1"/>
    <xf numFmtId="0" fontId="2" fillId="0" borderId="0" xfId="0" applyFont="1" applyFill="1" applyAlignment="1">
      <alignment wrapText="1"/>
    </xf>
    <xf numFmtId="165" fontId="0" fillId="0" borderId="0" xfId="0" applyNumberFormat="1"/>
    <xf numFmtId="164" fontId="0" fillId="0" borderId="0" xfId="0" applyNumberFormat="1"/>
    <xf numFmtId="164" fontId="0" fillId="0" borderId="0" xfId="0" pivotButton="1" applyNumberFormat="1"/>
    <xf numFmtId="0" fontId="0" fillId="0" borderId="2" xfId="0" applyBorder="1" applyAlignment="1"/>
    <xf numFmtId="0" fontId="0" fillId="0" borderId="5" xfId="0" applyBorder="1" applyAlignment="1"/>
    <xf numFmtId="5" fontId="0" fillId="2" borderId="7" xfId="9" applyNumberFormat="1" applyFont="1" applyFill="1" applyBorder="1"/>
    <xf numFmtId="164" fontId="0" fillId="0" borderId="2" xfId="0" applyNumberFormat="1" applyBorder="1"/>
    <xf numFmtId="164" fontId="0" fillId="0" borderId="5" xfId="0" applyNumberFormat="1" applyBorder="1"/>
    <xf numFmtId="165" fontId="0" fillId="2" borderId="6" xfId="9" applyNumberFormat="1" applyFont="1" applyFill="1" applyBorder="1"/>
  </cellXfs>
  <cellStyles count="12">
    <cellStyle name="Comma" xfId="11" builtinId="3"/>
    <cellStyle name="Comma 2" xfId="2"/>
    <cellStyle name="Comma 3" xfId="10"/>
    <cellStyle name="Currency" xfId="9" builtinId="4"/>
    <cellStyle name="Normal" xfId="0" builtinId="0"/>
    <cellStyle name="Normal 2" xfId="1"/>
    <cellStyle name="SAPBEXchaText" xfId="4"/>
    <cellStyle name="SAPBEXfilterDrill" xfId="7"/>
    <cellStyle name="SAPBEXfilterItem" xfId="8"/>
    <cellStyle name="SAPBEXheaderItem" xfId="5"/>
    <cellStyle name="SAPBEXheaderText" xfId="6"/>
    <cellStyle name="SAPBEXstdItem" xfId="3"/>
  </cellStyles>
  <dxfs count="6">
    <dxf>
      <numFmt numFmtId="165" formatCode="_(&quot;$&quot;* #,##0_);_(&quot;$&quot;* \(#,##0\);_(&quot;$&quot;* &quot;-&quot;??_);_(@_)"/>
    </dxf>
    <dxf>
      <numFmt numFmtId="165" formatCode="_(&quot;$&quot;* #,##0_);_(&quot;$&quot;* \(#,##0\);_(&quot;$&quot;* &quot;-&quot;??_);_(@_)"/>
    </dxf>
    <dxf>
      <numFmt numFmtId="165" formatCode="_(&quot;$&quot;* #,##0_);_(&quot;$&quot;* \(#,##0\);_(&quot;$&quot;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</dxfs>
  <tableStyles count="0" defaultTableStyle="TableStyleMedium9" defaultPivotStyle="PivotStyleLight16"/>
  <colors>
    <mruColors>
      <color rgb="FFCCFFFF"/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mbadasu, Meghana" refreshedDate="42870.504173842593" createdVersion="5" refreshedVersion="5" minRefreshableVersion="3" recordCount="212">
  <cacheSource type="worksheet">
    <worksheetSource ref="B1:E213" sheet="UT"/>
  </cacheSource>
  <cacheFields count="4">
    <cacheField name="Rate Description" numFmtId="0">
      <sharedItems count="150">
        <s v="08BLSKY01R-BLUESKY ENERGY"/>
        <s v="08CFR00001-MTH FACILITY S"/>
        <s v="08CHCK000R-UT RES CHECK M"/>
        <s v="08COOLKPRR - Utah Cool Keeper Program"/>
        <s v="08LNX00001-MTHLY 80% GUAR"/>
        <s v="08LNX00005-MTHLY MIN GUAR"/>
        <s v="08LNX00013-80% MNTHLY MIN"/>
        <s v="08LNX00108-ANN COST MTHLY"/>
        <s v="08MHTP0006-MOBILE HOME &amp; TRAILER"/>
        <s v="08MHTP0023-MOBILE HOME &amp; TRAILER"/>
        <s v="08NETMT135 - Net Metering"/>
        <s v="08OALT007R-SECURITY AR LG"/>
        <s v="08PTLD000R-POST TOP LIGHT"/>
        <s v="08RESD0001-RES SRVC"/>
        <s v="08RESD0002-RES SRVC-OPTIO"/>
        <s v="08RESD0003-LIFELINE PRGRM"/>
        <s v="08NMT03135-LOW INCOME RES NET METERING"/>
        <s v="08RGNSV006-GEN SRVC-RES"/>
        <s v="08RGNSV023-GEN SRVC-RES"/>
        <s v="08RGNSV06A-UT SMALL GENERAL SVC-RES-TOU"/>
        <s v="08RGNSV06B-UT SMALL GENERAL SVC-RES-TOU"/>
        <s v="08RNM06135 - UT NET MTR, GEN SVC-RES"/>
        <s v="08RNM23135 - UT NET MTR, GEN SVC-RES"/>
        <s v="08UPPL000R-BASE SCH FALL"/>
        <s v="08ZZMERGCR-MERGER CREDITS               "/>
        <s v="UNBILLED REV - UNCOLLECTIBLE"/>
        <s v="DSM REVENUE-RESIDENTIAL"/>
        <s v="BLUE SKY REVENUE-RESIDENTIAL"/>
        <s v="SOLAR FEED-IN REVENUE"/>
        <s v="REVENUE ADJ PROPERTY INSUR-RES"/>
        <s v="CUSTOMER COUNT - REGULAR                "/>
        <s v="REVENUE_ACCOUNTING ADJUSTMENTS"/>
        <s v="REVENUE ADJUSTMENT - DEFERRED NPC"/>
        <s v="UNBILLED REVENUE                        "/>
        <s v="08ABL-NRES - APPLICANT BUILT LINE"/>
        <s v="08CFR00051-MTH FAC SRVCHG               "/>
        <s v="08CFR00052-ANN FAC SVCCHG               "/>
        <s v="08COOLKPRN - A/C DIRECT LOAD CONTROL"/>
        <s v="08GNSV0006-GEN SRVC-DISTR               "/>
        <s v="08GNSV0008 - UT GEN SVC TOU &gt; 1000KW"/>
        <s v="08GNSV0009-GEN SRVC-HI VO               "/>
        <s v="08GNSV0023-GEN SRVC-DISTR               "/>
        <s v="08GNSV006A-GEN SRVC-ENERG               "/>
        <s v="08GNSV006B-GEN SRVC-DEM&amp;                "/>
        <s v="08GNSV006M-MNL DIST VOLTG               "/>
        <s v="08GNSV008M - UT GEN SVC TOU &gt; 1000KW"/>
        <s v="08GNSV009A-GEN SRVC HI VO               "/>
        <s v="08GNSV023F-GEN SRVC FIXED               "/>
        <s v="08GNSV023M-GNSV DIST VOLT               "/>
        <s v="08GNSV06AM-MNL ENERGY TOD               "/>
        <s v="08GNSV06MN-GNSV DIST VOLT               "/>
        <s v="08LNX00002-MTHLY 80% GUAR               "/>
        <s v="08LNX00004-ANNUAL 80%GUAR               "/>
        <s v="08LNX00006-FIXD MTHLY MIN               "/>
        <s v="08LNX00014-80% MIN MNTHLY               "/>
        <s v="08LNX00017-ADV/REF&amp;80%ANN               "/>
        <s v="08LNX00158-ANNUALCOST MTH               "/>
        <s v="08LNX00300 - LINE EXT 80% PLUS MONTHLY"/>
        <s v="08LNX00310 - IRR, 80% ANNUAL MIN + 80% ?"/>
        <s v="08LNX00311 - LINE EXT 80% GUARANTEE"/>
        <s v="08LNX00312 UT IRG LINE EXT"/>
        <s v="08MONL0015-MTR OUTDONIGHT"/>
        <s v="08NMT06135-UT NET METERING GEN SVC"/>
        <s v="08NMT08135 - NET METERING GEN SVC"/>
        <s v="08NMT23135 - UT NET MTR, GEN, &lt; 25 KW"/>
        <s v="08NMT6A135-NET METERING GEN SVC TOU"/>
        <s v="08OALT007N-SECURITY AR LG               "/>
        <s v="08POLE0075-POLES W/LIGHT                "/>
        <s v="08PRSV031M-BKUP MNT&amp;SUPPL               "/>
        <s v="08PTLD000N-POST TOP LIGHT               "/>
        <s v="08TOSS0015-TRAF &amp;amp; OTHER S"/>
        <s v="08TOSS015F-TRAFFIC SIG NM"/>
        <s v="DSM REVENUE-COMMERCIAL"/>
        <s v="BLUE SKY REVENUE-COMMERCIAL"/>
        <s v="REVENUE ADJ PROPERTY INSUR-COM"/>
        <s v="08EFOP0021-ELEC FURNACE O               "/>
        <s v="08EFOP021M-ELEC FURNACE O               "/>
        <s v="08GNSV009M-MANL HIGH VOLT               "/>
        <s v="08GNSV09AM-MAN TOD HIVOLT               "/>
        <s v="08SPCL0001                              "/>
        <s v="08SPCL0002                              "/>
        <s v="08SPCL0003                              "/>
        <s v="08TOSS0015-TRAF &amp; OTHER S"/>
        <s v="DSM REVENUE-INDUSTRIAL"/>
        <s v="BLUE SKY REVENUE-INDUSTRIAL"/>
        <s v="REVENUE ADJ PROPERTY INSUR-IND"/>
        <s v="08APSV0010-IRR &amp; SOIL DRA               "/>
        <s v="08APSV10NS- Irg Soil Drain Pump Non Seas"/>
        <s v="08NMT10135-UT IRR_SOIL DRNG NET MTR SVC"/>
        <s v="DSM REVENUE-IRRIGATION"/>
        <s v="REVENUE ADJ PROPERTY INSUR-IRG"/>
        <s v="CUSTOMER CNT - IRRIGATION               "/>
        <s v="UNBILLED REV - IRRIGATION               "/>
        <s v="08CFR00012-STR LGTS (CONV               "/>
        <s v="08CFR00062-STREET LIGHTS                "/>
        <s v="08SLCO0011-STR LGT CO-OWN               "/>
        <s v="08SLCU012E-DECOR CUST-OWN"/>
        <s v="08SLCU012F-STR LGT CUST-O"/>
        <s v="08SLCU012P-STR LGT CUST-O"/>
        <s v="DSM REVENUE-PSHL"/>
        <s v="DSM REVENUE-OPSA"/>
        <s v="08LPAY0300-LATEFEE"/>
        <s v="Other"/>
        <s v="08CFR00013-MTH MISC CHRG                "/>
        <s v="08CFR00053-MTHLY MAINTFEE               "/>
        <s v="08CFR00054-NRES EMERGENCY STNDBY SVC CHG"/>
        <s v="08CFR00063-MTH MISC CHARG               "/>
        <s v="08CFR00064-ANN MISC CHARG               "/>
        <s v="08CONN0300-RECONN&amp;DISCONN               "/>
        <s v="08CONTSERV-3RD PARTY O/S BILL CONT SVCS"/>
        <s v="08FCBUYOUT-FAC CHG BUYOUT               "/>
        <s v="08INFO0300-CUST/3RD P REQ               "/>
        <s v="08NCON0300-UT FEE NRES RE               "/>
        <s v="08NSMTR300-UT NON STANDARD METER ACCOM"/>
        <s v="08PRINT300-SCREEN PRINT FOR 3RD PARTY"/>
        <s v="08RCHK0300-UT RET CHK CHR               "/>
        <s v="08RCON0001-CONNECT FEE                  "/>
        <s v="08RESD0001-RES SRVC                     "/>
        <s v="08TAMP0300-TAMPERING&amp;UNAU               "/>
        <s v="08TEMP0014-TEMP SRVC CONN               "/>
        <s v="08VISIT300 - UT Visit, Service Call, RES"/>
        <s v="08XMTRTAMP-TAMPERING - UNAUTH RECON"/>
        <s v="Energy Finanswer new Com"/>
        <s v="M&amp;S INVENTORY REVENUE"/>
        <s v="08CFR00056-MTH EQUIP RENT               "/>
        <s v="08CFR00058-MTH EQUIP LEAS               "/>
        <s v="08INVCHG0N-INVEST MNT CHG               "/>
        <s v="08INVCHG0R-INVEST MNT CHG               "/>
        <s v="08POLE0075-STEEL POLES US               "/>
        <s v="Rents - Non Common"/>
        <s v="JNT USE POLE               "/>
        <s v="RENT REVENUE-STEAM               "/>
        <s v="RENT REVENUE-HYDRO               "/>
        <s v="RENT REV-TRANSMISS"/>
        <s v="RENT REV-DISTRIBUT               "/>
        <s v="RENT REV-GEN(COMM)               "/>
        <s v="RENT REV-NON-UTILI               "/>
        <s v="Joint Use Contr Reim"/>
        <s v="Rent Revenue - Subleases"/>
        <s v="Joint Use Reim"/>
        <s v="Joint Use Sanctions/Fines Rent"/>
        <s v="Uncollectible Revenue Joint Use"/>
        <s v="ELEC INC-OTHR               "/>
        <s v="SVC PRVD OTHERS-REV"/>
        <s v="FLYASH SALES                     "/>
        <s v="Revenue Sales Emissions Rights"/>
        <s v="WATER &amp; WATER PWR SALES"/>
        <s v="3RD PARTY TRANS O&amp;M-REVENUE"/>
        <s v="Fish, Wildlife, Recr"/>
        <s v="Other Elec (exclud Wheel)"/>
      </sharedItems>
    </cacheField>
    <cacheField name="kWh" numFmtId="0">
      <sharedItems containsString="0" containsBlank="1" containsNumber="1" containsInteger="1" minValue="-80190000" maxValue="6425563343"/>
    </cacheField>
    <cacheField name="Revenue" numFmtId="0">
      <sharedItems containsString="0" containsBlank="1" containsNumber="1" minValue="-5451074.7699999996" maxValue="717255318.10000002"/>
    </cacheField>
    <cacheField name="Schedule" numFmtId="0">
      <sharedItems count="6">
        <s v="Not Used"/>
        <s v="Schedule 6"/>
        <s v="Schedule 6A"/>
        <s v="Schedule 6B"/>
        <s v="Schedule 8"/>
        <s v="Schedule 1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2">
  <r>
    <x v="0"/>
    <n v="0"/>
    <n v="-4.22"/>
    <x v="0"/>
  </r>
  <r>
    <x v="1"/>
    <n v="0"/>
    <n v="834.59"/>
    <x v="0"/>
  </r>
  <r>
    <x v="2"/>
    <m/>
    <m/>
    <x v="0"/>
  </r>
  <r>
    <x v="3"/>
    <m/>
    <m/>
    <x v="0"/>
  </r>
  <r>
    <x v="4"/>
    <n v="0"/>
    <n v="2792.92"/>
    <x v="0"/>
  </r>
  <r>
    <x v="5"/>
    <n v="0"/>
    <n v="396.48"/>
    <x v="0"/>
  </r>
  <r>
    <x v="6"/>
    <n v="0"/>
    <n v="24234.080000000002"/>
    <x v="0"/>
  </r>
  <r>
    <x v="7"/>
    <n v="0"/>
    <n v="1656.48"/>
    <x v="0"/>
  </r>
  <r>
    <x v="8"/>
    <n v="11554136"/>
    <n v="885121.43"/>
    <x v="1"/>
  </r>
  <r>
    <x v="9"/>
    <n v="119560"/>
    <n v="9626.01"/>
    <x v="0"/>
  </r>
  <r>
    <x v="10"/>
    <n v="48942839"/>
    <n v="5849090.71"/>
    <x v="0"/>
  </r>
  <r>
    <x v="11"/>
    <n v="2587868"/>
    <n v="739388.01"/>
    <x v="0"/>
  </r>
  <r>
    <x v="12"/>
    <n v="1469"/>
    <n v="110.45"/>
    <x v="0"/>
  </r>
  <r>
    <x v="13"/>
    <n v="6425563343"/>
    <n v="717255318.10000002"/>
    <x v="0"/>
  </r>
  <r>
    <x v="14"/>
    <n v="3148589"/>
    <n v="345309.58"/>
    <x v="0"/>
  </r>
  <r>
    <x v="15"/>
    <n v="179762863"/>
    <n v="19701464.420000002"/>
    <x v="0"/>
  </r>
  <r>
    <x v="16"/>
    <n v="48639"/>
    <n v="5319.39"/>
    <x v="0"/>
  </r>
  <r>
    <x v="17"/>
    <n v="94717716"/>
    <n v="7359254.0700000003"/>
    <x v="1"/>
  </r>
  <r>
    <x v="18"/>
    <n v="94880945"/>
    <n v="10622324.26"/>
    <x v="0"/>
  </r>
  <r>
    <x v="19"/>
    <n v="9720902"/>
    <n v="834817.96"/>
    <x v="2"/>
  </r>
  <r>
    <x v="20"/>
    <n v="30343"/>
    <n v="4214.33"/>
    <x v="3"/>
  </r>
  <r>
    <x v="21"/>
    <n v="1392250"/>
    <n v="138228.75"/>
    <x v="1"/>
  </r>
  <r>
    <x v="22"/>
    <n v="665758"/>
    <n v="70337.210000000006"/>
    <x v="0"/>
  </r>
  <r>
    <x v="23"/>
    <m/>
    <m/>
    <x v="0"/>
  </r>
  <r>
    <x v="24"/>
    <n v="0"/>
    <n v="-0.05"/>
    <x v="0"/>
  </r>
  <r>
    <x v="25"/>
    <n v="0"/>
    <n v="46000"/>
    <x v="0"/>
  </r>
  <r>
    <x v="26"/>
    <n v="0"/>
    <n v="29451444.280000001"/>
    <x v="0"/>
  </r>
  <r>
    <x v="27"/>
    <n v="0"/>
    <n v="702356.99"/>
    <x v="0"/>
  </r>
  <r>
    <x v="28"/>
    <n v="0"/>
    <n v="1883728.75"/>
    <x v="0"/>
  </r>
  <r>
    <x v="29"/>
    <n v="0"/>
    <n v="442310.05"/>
    <x v="0"/>
  </r>
  <r>
    <x v="30"/>
    <m/>
    <m/>
    <x v="0"/>
  </r>
  <r>
    <x v="31"/>
    <n v="0"/>
    <n v="-5451074.7699999996"/>
    <x v="0"/>
  </r>
  <r>
    <x v="32"/>
    <n v="0"/>
    <n v="13865997.380000001"/>
    <x v="0"/>
  </r>
  <r>
    <x v="33"/>
    <n v="23210000"/>
    <n v="2478000"/>
    <x v="0"/>
  </r>
  <r>
    <x v="34"/>
    <n v="0"/>
    <n v="7385.17"/>
    <x v="0"/>
  </r>
  <r>
    <x v="35"/>
    <n v="0"/>
    <n v="38958.06"/>
    <x v="0"/>
  </r>
  <r>
    <x v="36"/>
    <n v="0"/>
    <n v="2"/>
    <x v="0"/>
  </r>
  <r>
    <x v="37"/>
    <m/>
    <m/>
    <x v="0"/>
  </r>
  <r>
    <x v="38"/>
    <n v="4982088273"/>
    <n v="421564260.44"/>
    <x v="1"/>
  </r>
  <r>
    <x v="39"/>
    <n v="895390912"/>
    <n v="67344676.700000003"/>
    <x v="4"/>
  </r>
  <r>
    <x v="40"/>
    <n v="665282825"/>
    <n v="38823800.329999998"/>
    <x v="0"/>
  </r>
  <r>
    <x v="41"/>
    <n v="1217086190"/>
    <n v="121957442.59"/>
    <x v="0"/>
  </r>
  <r>
    <x v="42"/>
    <n v="269663629"/>
    <n v="31929816.100000001"/>
    <x v="2"/>
  </r>
  <r>
    <x v="43"/>
    <n v="5117547"/>
    <n v="524597.91"/>
    <x v="3"/>
  </r>
  <r>
    <x v="44"/>
    <n v="5223997"/>
    <n v="341491"/>
    <x v="1"/>
  </r>
  <r>
    <x v="45"/>
    <n v="23434599"/>
    <n v="1997028.35"/>
    <x v="4"/>
  </r>
  <r>
    <x v="46"/>
    <n v="21681954"/>
    <n v="1501396.72"/>
    <x v="0"/>
  </r>
  <r>
    <x v="47"/>
    <n v="1311492"/>
    <n v="189629.09"/>
    <x v="0"/>
  </r>
  <r>
    <x v="48"/>
    <n v="157435"/>
    <n v="13804.22"/>
    <x v="0"/>
  </r>
  <r>
    <x v="49"/>
    <n v="218880"/>
    <n v="29353.96"/>
    <x v="2"/>
  </r>
  <r>
    <x v="50"/>
    <n v="34920127"/>
    <n v="2765910.24"/>
    <x v="1"/>
  </r>
  <r>
    <x v="51"/>
    <n v="0"/>
    <n v="292685.2"/>
    <x v="0"/>
  </r>
  <r>
    <x v="52"/>
    <n v="0"/>
    <n v="15710.98"/>
    <x v="0"/>
  </r>
  <r>
    <x v="53"/>
    <n v="0"/>
    <n v="3517.56"/>
    <x v="0"/>
  </r>
  <r>
    <x v="54"/>
    <n v="0"/>
    <n v="1518559.85"/>
    <x v="0"/>
  </r>
  <r>
    <x v="55"/>
    <n v="0"/>
    <n v="184039.73"/>
    <x v="0"/>
  </r>
  <r>
    <x v="56"/>
    <n v="0"/>
    <n v="32100.959999999999"/>
    <x v="0"/>
  </r>
  <r>
    <x v="57"/>
    <n v="0"/>
    <n v="143302.35999999999"/>
    <x v="0"/>
  </r>
  <r>
    <x v="58"/>
    <n v="0"/>
    <n v="60822.87"/>
    <x v="0"/>
  </r>
  <r>
    <x v="59"/>
    <n v="0"/>
    <n v="360062.78"/>
    <x v="0"/>
  </r>
  <r>
    <x v="60"/>
    <n v="0"/>
    <n v="14886.04"/>
    <x v="0"/>
  </r>
  <r>
    <x v="61"/>
    <n v="16379694"/>
    <n v="1179269.78"/>
    <x v="0"/>
  </r>
  <r>
    <x v="62"/>
    <n v="97709149"/>
    <n v="8370002.6600000001"/>
    <x v="1"/>
  </r>
  <r>
    <x v="63"/>
    <n v="77691101"/>
    <n v="5584196.6699999999"/>
    <x v="4"/>
  </r>
  <r>
    <x v="64"/>
    <n v="5188298"/>
    <n v="562759.06000000006"/>
    <x v="0"/>
  </r>
  <r>
    <x v="65"/>
    <n v="3082282"/>
    <n v="517204.73"/>
    <x v="2"/>
  </r>
  <r>
    <x v="66"/>
    <n v="7852898"/>
    <n v="1828696.11"/>
    <x v="0"/>
  </r>
  <r>
    <x v="67"/>
    <n v="0"/>
    <n v="225.6"/>
    <x v="0"/>
  </r>
  <r>
    <x v="68"/>
    <n v="81723360"/>
    <n v="5411008.2599999998"/>
    <x v="0"/>
  </r>
  <r>
    <x v="69"/>
    <n v="6001"/>
    <n v="452.39"/>
    <x v="0"/>
  </r>
  <r>
    <x v="70"/>
    <n v="2759398"/>
    <n v="296596.99"/>
    <x v="0"/>
  </r>
  <r>
    <x v="71"/>
    <n v="170916"/>
    <n v="15947.52"/>
    <x v="0"/>
  </r>
  <r>
    <x v="72"/>
    <n v="0"/>
    <n v="27123428.460000001"/>
    <x v="0"/>
  </r>
  <r>
    <x v="73"/>
    <n v="0"/>
    <n v="105521.4"/>
    <x v="0"/>
  </r>
  <r>
    <x v="28"/>
    <n v="0"/>
    <n v="1309687.2"/>
    <x v="0"/>
  </r>
  <r>
    <x v="74"/>
    <n v="0"/>
    <n v="427251.63"/>
    <x v="0"/>
  </r>
  <r>
    <x v="30"/>
    <m/>
    <m/>
    <x v="0"/>
  </r>
  <r>
    <x v="31"/>
    <n v="0"/>
    <n v="-4644360.01"/>
    <x v="0"/>
  </r>
  <r>
    <x v="32"/>
    <n v="0"/>
    <n v="14401163.189999999"/>
    <x v="0"/>
  </r>
  <r>
    <x v="33"/>
    <n v="-80190000"/>
    <n v="-5174000"/>
    <x v="0"/>
  </r>
  <r>
    <x v="35"/>
    <n v="0"/>
    <n v="18561.04"/>
    <x v="0"/>
  </r>
  <r>
    <x v="75"/>
    <n v="1470881"/>
    <n v="165986.53"/>
    <x v="0"/>
  </r>
  <r>
    <x v="76"/>
    <n v="961734"/>
    <n v="158719.44"/>
    <x v="0"/>
  </r>
  <r>
    <x v="38"/>
    <n v="655080420"/>
    <n v="57474508.390000001"/>
    <x v="1"/>
  </r>
  <r>
    <x v="39"/>
    <n v="942351389"/>
    <n v="71924436.239999995"/>
    <x v="4"/>
  </r>
  <r>
    <x v="40"/>
    <n v="3326729229"/>
    <n v="186910162.33000001"/>
    <x v="0"/>
  </r>
  <r>
    <x v="41"/>
    <n v="54472301"/>
    <n v="5540520.1600000001"/>
    <x v="0"/>
  </r>
  <r>
    <x v="42"/>
    <n v="65544065"/>
    <n v="7699192.75"/>
    <x v="2"/>
  </r>
  <r>
    <x v="43"/>
    <n v="121480"/>
    <n v="9984.2099999999991"/>
    <x v="3"/>
  </r>
  <r>
    <x v="45"/>
    <n v="44710720"/>
    <n v="3521853.23"/>
    <x v="4"/>
  </r>
  <r>
    <x v="46"/>
    <n v="14967480"/>
    <n v="1367625.3"/>
    <x v="0"/>
  </r>
  <r>
    <x v="77"/>
    <n v="436435263"/>
    <n v="24470061.199999999"/>
    <x v="0"/>
  </r>
  <r>
    <x v="47"/>
    <n v="3672"/>
    <n v="2572"/>
    <x v="0"/>
  </r>
  <r>
    <x v="49"/>
    <n v="244370"/>
    <n v="32178.75"/>
    <x v="2"/>
  </r>
  <r>
    <x v="50"/>
    <n v="1355168"/>
    <n v="117186.42"/>
    <x v="1"/>
  </r>
  <r>
    <x v="78"/>
    <n v="1385000"/>
    <n v="169752.74"/>
    <x v="0"/>
  </r>
  <r>
    <x v="51"/>
    <n v="0"/>
    <n v="606211.07999999996"/>
    <x v="0"/>
  </r>
  <r>
    <x v="54"/>
    <n v="0"/>
    <n v="16084.69"/>
    <x v="0"/>
  </r>
  <r>
    <x v="57"/>
    <n v="0"/>
    <n v="65411.56"/>
    <x v="0"/>
  </r>
  <r>
    <x v="58"/>
    <n v="0"/>
    <n v="4172.87"/>
    <x v="0"/>
  </r>
  <r>
    <x v="59"/>
    <n v="0"/>
    <n v="1452.48"/>
    <x v="0"/>
  </r>
  <r>
    <x v="61"/>
    <n v="15847"/>
    <n v="2447.71"/>
    <x v="0"/>
  </r>
  <r>
    <x v="62"/>
    <n v="2259510"/>
    <n v="207658.99"/>
    <x v="1"/>
  </r>
  <r>
    <x v="64"/>
    <n v="157466"/>
    <n v="16843.64"/>
    <x v="0"/>
  </r>
  <r>
    <x v="65"/>
    <n v="3738342"/>
    <n v="518893.47"/>
    <x v="2"/>
  </r>
  <r>
    <x v="66"/>
    <n v="1159710"/>
    <n v="248930.71"/>
    <x v="0"/>
  </r>
  <r>
    <x v="68"/>
    <n v="21585128"/>
    <n v="1895372.22"/>
    <x v="0"/>
  </r>
  <r>
    <x v="79"/>
    <n v="567236000"/>
    <n v="29742629.949999999"/>
    <x v="0"/>
  </r>
  <r>
    <x v="80"/>
    <n v="1014177359"/>
    <n v="45819520.399999999"/>
    <x v="0"/>
  </r>
  <r>
    <x v="81"/>
    <n v="938861010"/>
    <n v="49785690.259999998"/>
    <x v="0"/>
  </r>
  <r>
    <x v="82"/>
    <n v="8609"/>
    <n v="1320.74"/>
    <x v="0"/>
  </r>
  <r>
    <x v="83"/>
    <n v="0"/>
    <n v="13766170.560000001"/>
    <x v="0"/>
  </r>
  <r>
    <x v="84"/>
    <n v="0"/>
    <n v="38375.54"/>
    <x v="0"/>
  </r>
  <r>
    <x v="28"/>
    <n v="0"/>
    <n v="1633391.11"/>
    <x v="0"/>
  </r>
  <r>
    <x v="85"/>
    <n v="0"/>
    <n v="304602.06"/>
    <x v="0"/>
  </r>
  <r>
    <x v="30"/>
    <m/>
    <m/>
    <x v="0"/>
  </r>
  <r>
    <x v="31"/>
    <n v="0"/>
    <n v="-4164720.02"/>
    <x v="0"/>
  </r>
  <r>
    <x v="32"/>
    <n v="0"/>
    <n v="8897131.5299999993"/>
    <x v="0"/>
  </r>
  <r>
    <x v="33"/>
    <n v="33459000"/>
    <n v="3456000"/>
    <x v="0"/>
  </r>
  <r>
    <x v="86"/>
    <n v="203510971"/>
    <n v="15809474.98"/>
    <x v="5"/>
  </r>
  <r>
    <x v="87"/>
    <n v="36429032"/>
    <n v="2601089.86"/>
    <x v="5"/>
  </r>
  <r>
    <x v="52"/>
    <n v="0"/>
    <n v="5619.35"/>
    <x v="0"/>
  </r>
  <r>
    <x v="54"/>
    <n v="0"/>
    <n v="11573.7"/>
    <x v="0"/>
  </r>
  <r>
    <x v="55"/>
    <n v="0"/>
    <n v="193562.15"/>
    <x v="0"/>
  </r>
  <r>
    <x v="58"/>
    <n v="0"/>
    <n v="19656.11"/>
    <x v="0"/>
  </r>
  <r>
    <x v="59"/>
    <n v="0"/>
    <n v="368.16"/>
    <x v="0"/>
  </r>
  <r>
    <x v="60"/>
    <n v="0"/>
    <n v="25486.98"/>
    <x v="0"/>
  </r>
  <r>
    <x v="88"/>
    <n v="7109120"/>
    <n v="543401.44999999995"/>
    <x v="5"/>
  </r>
  <r>
    <x v="89"/>
    <n v="0"/>
    <n v="729302.06"/>
    <x v="0"/>
  </r>
  <r>
    <x v="28"/>
    <n v="0"/>
    <n v="38170.29"/>
    <x v="0"/>
  </r>
  <r>
    <x v="90"/>
    <n v="0"/>
    <n v="10834.26"/>
    <x v="0"/>
  </r>
  <r>
    <x v="91"/>
    <m/>
    <m/>
    <x v="0"/>
  </r>
  <r>
    <x v="31"/>
    <n v="0"/>
    <n v="-115099.89"/>
    <x v="0"/>
  </r>
  <r>
    <x v="92"/>
    <n v="-197000"/>
    <n v="-12000"/>
    <x v="0"/>
  </r>
  <r>
    <x v="93"/>
    <n v="0"/>
    <n v="53.88"/>
    <x v="0"/>
  </r>
  <r>
    <x v="35"/>
    <n v="0"/>
    <n v="4528.5600000000004"/>
    <x v="0"/>
  </r>
  <r>
    <x v="94"/>
    <n v="0"/>
    <n v="79.2"/>
    <x v="0"/>
  </r>
  <r>
    <x v="61"/>
    <n v="860593"/>
    <n v="68753.16"/>
    <x v="0"/>
  </r>
  <r>
    <x v="66"/>
    <n v="7014"/>
    <n v="-4041.08"/>
    <x v="0"/>
  </r>
  <r>
    <x v="95"/>
    <n v="14909990"/>
    <n v="4564064.1500000004"/>
    <x v="0"/>
  </r>
  <r>
    <x v="96"/>
    <n v="50408703"/>
    <n v="3309348.14"/>
    <x v="0"/>
  </r>
  <r>
    <x v="97"/>
    <n v="1170189"/>
    <n v="164607.09"/>
    <x v="0"/>
  </r>
  <r>
    <x v="98"/>
    <n v="4724658"/>
    <n v="604849.61"/>
    <x v="0"/>
  </r>
  <r>
    <x v="82"/>
    <n v="2955020"/>
    <n v="348380.74"/>
    <x v="0"/>
  </r>
  <r>
    <x v="71"/>
    <n v="1151082"/>
    <n v="105691.51"/>
    <x v="0"/>
  </r>
  <r>
    <x v="99"/>
    <n v="0"/>
    <n v="340659.3"/>
    <x v="0"/>
  </r>
  <r>
    <x v="28"/>
    <n v="0"/>
    <n v="37674.57"/>
    <x v="0"/>
  </r>
  <r>
    <x v="30"/>
    <m/>
    <m/>
    <x v="0"/>
  </r>
  <r>
    <x v="31"/>
    <n v="0"/>
    <n v="-89598.54"/>
    <x v="0"/>
  </r>
  <r>
    <x v="33"/>
    <n v="714000"/>
    <n v="90000"/>
    <x v="0"/>
  </r>
  <r>
    <x v="77"/>
    <n v="250040796"/>
    <n v="14735629.369999999"/>
    <x v="0"/>
  </r>
  <r>
    <x v="68"/>
    <n v="102842264"/>
    <n v="7390785.4699999997"/>
    <x v="0"/>
  </r>
  <r>
    <x v="100"/>
    <n v="0"/>
    <n v="862515.14"/>
    <x v="0"/>
  </r>
  <r>
    <x v="28"/>
    <n v="0"/>
    <n v="54528.98"/>
    <x v="0"/>
  </r>
  <r>
    <x v="30"/>
    <m/>
    <m/>
    <x v="0"/>
  </r>
  <r>
    <x v="31"/>
    <n v="0"/>
    <n v="-169166.71"/>
    <x v="0"/>
  </r>
  <r>
    <x v="33"/>
    <n v="-15668000"/>
    <n v="-889000"/>
    <x v="0"/>
  </r>
  <r>
    <x v="101"/>
    <n v="0"/>
    <n v="2525639.66"/>
    <x v="0"/>
  </r>
  <r>
    <x v="101"/>
    <n v="0"/>
    <n v="597984.75"/>
    <x v="0"/>
  </r>
  <r>
    <x v="101"/>
    <n v="0"/>
    <n v="400991.95"/>
    <x v="0"/>
  </r>
  <r>
    <x v="101"/>
    <n v="0"/>
    <n v="61322.63"/>
    <x v="0"/>
  </r>
  <r>
    <x v="102"/>
    <n v="0"/>
    <n v="1573.77"/>
    <x v="0"/>
  </r>
  <r>
    <x v="103"/>
    <n v="0"/>
    <n v="135561.14000000001"/>
    <x v="0"/>
  </r>
  <r>
    <x v="35"/>
    <n v="0"/>
    <n v="86173.83"/>
    <x v="0"/>
  </r>
  <r>
    <x v="36"/>
    <n v="0"/>
    <n v="423.6"/>
    <x v="0"/>
  </r>
  <r>
    <x v="104"/>
    <n v="0"/>
    <n v="12006.7"/>
    <x v="0"/>
  </r>
  <r>
    <x v="105"/>
    <n v="0"/>
    <n v="4975.68"/>
    <x v="0"/>
  </r>
  <r>
    <x v="106"/>
    <n v="0"/>
    <n v="2357.7600000000002"/>
    <x v="0"/>
  </r>
  <r>
    <x v="107"/>
    <n v="0"/>
    <n v="6660"/>
    <x v="0"/>
  </r>
  <r>
    <x v="108"/>
    <n v="0"/>
    <n v="296340"/>
    <x v="0"/>
  </r>
  <r>
    <x v="109"/>
    <n v="0"/>
    <n v="91619.72"/>
    <x v="0"/>
  </r>
  <r>
    <x v="110"/>
    <n v="0"/>
    <n v="298007.78000000003"/>
    <x v="0"/>
  </r>
  <r>
    <x v="111"/>
    <n v="0"/>
    <n v="80"/>
    <x v="0"/>
  </r>
  <r>
    <x v="112"/>
    <n v="0"/>
    <n v="3830"/>
    <x v="0"/>
  </r>
  <r>
    <x v="113"/>
    <n v="0"/>
    <n v="849"/>
    <x v="0"/>
  </r>
  <r>
    <x v="114"/>
    <n v="0"/>
    <n v="226"/>
    <x v="0"/>
  </r>
  <r>
    <x v="115"/>
    <n v="0"/>
    <n v="439620"/>
    <x v="0"/>
  </r>
  <r>
    <x v="116"/>
    <n v="0"/>
    <n v="1751510"/>
    <x v="0"/>
  </r>
  <r>
    <x v="117"/>
    <n v="0"/>
    <n v="3694.53"/>
    <x v="0"/>
  </r>
  <r>
    <x v="118"/>
    <n v="0"/>
    <n v="8025"/>
    <x v="0"/>
  </r>
  <r>
    <x v="119"/>
    <n v="0"/>
    <n v="627450"/>
    <x v="0"/>
  </r>
  <r>
    <x v="120"/>
    <n v="0"/>
    <n v="44390"/>
    <x v="0"/>
  </r>
  <r>
    <x v="121"/>
    <n v="0"/>
    <n v="1865.38"/>
    <x v="0"/>
  </r>
  <r>
    <x v="122"/>
    <n v="0"/>
    <n v="2643.91"/>
    <x v="0"/>
  </r>
  <r>
    <x v="123"/>
    <n v="0"/>
    <n v="1448311.71"/>
    <x v="0"/>
  </r>
  <r>
    <x v="102"/>
    <n v="0"/>
    <n v="-48772.9"/>
    <x v="0"/>
  </r>
  <r>
    <x v="124"/>
    <n v="0"/>
    <n v="33.36"/>
    <x v="0"/>
  </r>
  <r>
    <x v="125"/>
    <n v="0"/>
    <n v="487050.96"/>
    <x v="0"/>
  </r>
  <r>
    <x v="126"/>
    <n v="0"/>
    <n v="4391.66"/>
    <x v="0"/>
  </r>
  <r>
    <x v="127"/>
    <n v="0"/>
    <n v="230.16"/>
    <x v="0"/>
  </r>
  <r>
    <x v="128"/>
    <n v="0"/>
    <n v="54247.02"/>
    <x v="0"/>
  </r>
  <r>
    <x v="129"/>
    <n v="0"/>
    <n v="11903.45"/>
    <x v="0"/>
  </r>
  <r>
    <x v="130"/>
    <n v="0"/>
    <n v="1864328.96"/>
    <x v="0"/>
  </r>
  <r>
    <x v="131"/>
    <n v="0"/>
    <n v="104460"/>
    <x v="0"/>
  </r>
  <r>
    <x v="132"/>
    <n v="0"/>
    <n v="167556.57999999999"/>
    <x v="0"/>
  </r>
  <r>
    <x v="133"/>
    <n v="0"/>
    <n v="1144793.23"/>
    <x v="0"/>
  </r>
  <r>
    <x v="134"/>
    <n v="0"/>
    <n v="655070.68000000005"/>
    <x v="0"/>
  </r>
  <r>
    <x v="135"/>
    <n v="0"/>
    <n v="23178.66"/>
    <x v="0"/>
  </r>
  <r>
    <x v="136"/>
    <n v="0"/>
    <n v="78992.02"/>
    <x v="0"/>
  </r>
  <r>
    <x v="137"/>
    <n v="0"/>
    <n v="121412.5"/>
    <x v="0"/>
  </r>
  <r>
    <x v="138"/>
    <n v="0"/>
    <n v="2692996.45"/>
    <x v="0"/>
  </r>
  <r>
    <x v="139"/>
    <n v="0"/>
    <n v="2349121.59"/>
    <x v="0"/>
  </r>
  <r>
    <x v="140"/>
    <n v="0"/>
    <n v="983.61"/>
    <x v="0"/>
  </r>
  <r>
    <x v="141"/>
    <n v="0"/>
    <n v="6108.16"/>
    <x v="0"/>
  </r>
  <r>
    <x v="142"/>
    <n v="0"/>
    <n v="48095.77"/>
    <x v="0"/>
  </r>
  <r>
    <x v="143"/>
    <n v="0"/>
    <n v="731438.3"/>
    <x v="0"/>
  </r>
  <r>
    <x v="144"/>
    <n v="0"/>
    <n v="1789009.94"/>
    <x v="0"/>
  </r>
  <r>
    <x v="145"/>
    <n v="0"/>
    <n v="187.82"/>
    <x v="0"/>
  </r>
  <r>
    <x v="146"/>
    <n v="0"/>
    <n v="71581.33"/>
    <x v="0"/>
  </r>
  <r>
    <x v="147"/>
    <n v="0"/>
    <n v="208255.04"/>
    <x v="0"/>
  </r>
  <r>
    <x v="148"/>
    <n v="0"/>
    <n v="2720"/>
    <x v="0"/>
  </r>
  <r>
    <x v="149"/>
    <n v="0"/>
    <n v="-42.38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A3:C161" firstHeaderRow="1" firstDataRow="2" firstDataCol="1"/>
  <pivotFields count="4">
    <pivotField axis="axisRow" showAll="0">
      <items count="151">
        <item x="34"/>
        <item x="87"/>
        <item x="0"/>
        <item x="1"/>
        <item x="2"/>
        <item x="37"/>
        <item x="3"/>
        <item x="39"/>
        <item x="45"/>
        <item x="4"/>
        <item x="5"/>
        <item x="6"/>
        <item x="7"/>
        <item x="57"/>
        <item x="58"/>
        <item x="59"/>
        <item x="60"/>
        <item x="8"/>
        <item x="9"/>
        <item x="61"/>
        <item x="10"/>
        <item x="62"/>
        <item x="63"/>
        <item x="88"/>
        <item x="64"/>
        <item x="65"/>
        <item x="11"/>
        <item x="12"/>
        <item x="13"/>
        <item x="14"/>
        <item x="15"/>
        <item x="17"/>
        <item x="18"/>
        <item x="19"/>
        <item x="22"/>
        <item x="96"/>
        <item x="97"/>
        <item x="98"/>
        <item x="71"/>
        <item x="23"/>
        <item x="74"/>
        <item x="85"/>
        <item x="90"/>
        <item x="29"/>
        <item x="25"/>
        <item x="20"/>
        <item x="31"/>
        <item x="32"/>
        <item x="28"/>
        <item x="26"/>
        <item x="27"/>
        <item x="72"/>
        <item x="73"/>
        <item x="83"/>
        <item x="84"/>
        <item x="89"/>
        <item x="99"/>
        <item x="100"/>
        <item x="21"/>
        <item x="82"/>
        <item x="101"/>
        <item x="102"/>
        <item x="105"/>
        <item x="109"/>
        <item x="113"/>
        <item x="114"/>
        <item x="121"/>
        <item x="122"/>
        <item x="123"/>
        <item x="120"/>
        <item x="146"/>
        <item x="129"/>
        <item x="133"/>
        <item x="138"/>
        <item x="139"/>
        <item x="137"/>
        <item x="141"/>
        <item x="140"/>
        <item x="143"/>
        <item x="147"/>
        <item x="148"/>
        <item x="149"/>
        <item x="145"/>
        <item x="16"/>
        <item x="24"/>
        <item x="30"/>
        <item x="33"/>
        <item x="35"/>
        <item x="36"/>
        <item x="38"/>
        <item x="40"/>
        <item x="41"/>
        <item x="42"/>
        <item x="43"/>
        <item x="44"/>
        <item x="46"/>
        <item x="47"/>
        <item x="48"/>
        <item x="49"/>
        <item x="50"/>
        <item x="51"/>
        <item x="52"/>
        <item x="53"/>
        <item x="54"/>
        <item x="55"/>
        <item x="56"/>
        <item x="66"/>
        <item x="67"/>
        <item x="68"/>
        <item x="69"/>
        <item x="70"/>
        <item x="75"/>
        <item x="76"/>
        <item x="77"/>
        <item x="78"/>
        <item x="79"/>
        <item x="80"/>
        <item x="81"/>
        <item x="86"/>
        <item x="91"/>
        <item x="92"/>
        <item x="93"/>
        <item x="94"/>
        <item x="95"/>
        <item x="103"/>
        <item x="104"/>
        <item x="106"/>
        <item x="107"/>
        <item x="108"/>
        <item x="110"/>
        <item x="111"/>
        <item x="112"/>
        <item x="115"/>
        <item x="116"/>
        <item x="117"/>
        <item x="118"/>
        <item x="119"/>
        <item x="124"/>
        <item x="125"/>
        <item x="126"/>
        <item x="127"/>
        <item x="128"/>
        <item x="130"/>
        <item x="131"/>
        <item x="132"/>
        <item x="134"/>
        <item x="135"/>
        <item x="136"/>
        <item x="142"/>
        <item x="144"/>
        <item t="default"/>
      </items>
    </pivotField>
    <pivotField dataField="1" showAll="0"/>
    <pivotField dataField="1" numFmtId="3" showAll="0"/>
    <pivotField axis="axisRow" showAll="0" sortType="descending">
      <items count="7">
        <item x="4"/>
        <item x="3"/>
        <item x="2"/>
        <item x="1"/>
        <item x="5"/>
        <item x="0"/>
        <item t="default"/>
      </items>
    </pivotField>
  </pivotFields>
  <rowFields count="2">
    <field x="3"/>
    <field x="0"/>
  </rowFields>
  <rowItems count="157">
    <i>
      <x/>
    </i>
    <i r="1">
      <x v="7"/>
    </i>
    <i r="1">
      <x v="8"/>
    </i>
    <i r="1">
      <x v="22"/>
    </i>
    <i>
      <x v="1"/>
    </i>
    <i r="1">
      <x v="45"/>
    </i>
    <i r="1">
      <x v="93"/>
    </i>
    <i>
      <x v="2"/>
    </i>
    <i r="1">
      <x v="25"/>
    </i>
    <i r="1">
      <x v="33"/>
    </i>
    <i r="1">
      <x v="92"/>
    </i>
    <i r="1">
      <x v="98"/>
    </i>
    <i>
      <x v="3"/>
    </i>
    <i r="1">
      <x v="17"/>
    </i>
    <i r="1">
      <x v="21"/>
    </i>
    <i r="1">
      <x v="31"/>
    </i>
    <i r="1">
      <x v="58"/>
    </i>
    <i r="1">
      <x v="89"/>
    </i>
    <i r="1">
      <x v="94"/>
    </i>
    <i r="1">
      <x v="99"/>
    </i>
    <i>
      <x v="4"/>
    </i>
    <i r="1">
      <x v="1"/>
    </i>
    <i r="1">
      <x v="23"/>
    </i>
    <i r="1">
      <x v="118"/>
    </i>
    <i>
      <x v="5"/>
    </i>
    <i r="1">
      <x/>
    </i>
    <i r="1">
      <x v="2"/>
    </i>
    <i r="1">
      <x v="3"/>
    </i>
    <i r="1">
      <x v="4"/>
    </i>
    <i r="1">
      <x v="5"/>
    </i>
    <i r="1">
      <x v="6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8"/>
    </i>
    <i r="1">
      <x v="19"/>
    </i>
    <i r="1">
      <x v="20"/>
    </i>
    <i r="1">
      <x v="24"/>
    </i>
    <i r="1">
      <x v="26"/>
    </i>
    <i r="1">
      <x v="27"/>
    </i>
    <i r="1">
      <x v="28"/>
    </i>
    <i r="1">
      <x v="29"/>
    </i>
    <i r="1">
      <x v="30"/>
    </i>
    <i r="1">
      <x v="32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82"/>
    </i>
    <i r="1">
      <x v="83"/>
    </i>
    <i r="1">
      <x v="84"/>
    </i>
    <i r="1">
      <x v="85"/>
    </i>
    <i r="1">
      <x v="86"/>
    </i>
    <i r="1">
      <x v="87"/>
    </i>
    <i r="1">
      <x v="88"/>
    </i>
    <i r="1">
      <x v="90"/>
    </i>
    <i r="1">
      <x v="91"/>
    </i>
    <i r="1">
      <x v="95"/>
    </i>
    <i r="1">
      <x v="96"/>
    </i>
    <i r="1">
      <x v="97"/>
    </i>
    <i r="1">
      <x v="100"/>
    </i>
    <i r="1">
      <x v="101"/>
    </i>
    <i r="1">
      <x v="102"/>
    </i>
    <i r="1">
      <x v="103"/>
    </i>
    <i r="1">
      <x v="104"/>
    </i>
    <i r="1">
      <x v="105"/>
    </i>
    <i r="1">
      <x v="106"/>
    </i>
    <i r="1">
      <x v="107"/>
    </i>
    <i r="1">
      <x v="108"/>
    </i>
    <i r="1">
      <x v="109"/>
    </i>
    <i r="1">
      <x v="110"/>
    </i>
    <i r="1">
      <x v="111"/>
    </i>
    <i r="1">
      <x v="112"/>
    </i>
    <i r="1">
      <x v="113"/>
    </i>
    <i r="1">
      <x v="114"/>
    </i>
    <i r="1">
      <x v="115"/>
    </i>
    <i r="1">
      <x v="116"/>
    </i>
    <i r="1">
      <x v="117"/>
    </i>
    <i r="1">
      <x v="119"/>
    </i>
    <i r="1">
      <x v="120"/>
    </i>
    <i r="1">
      <x v="121"/>
    </i>
    <i r="1">
      <x v="122"/>
    </i>
    <i r="1">
      <x v="123"/>
    </i>
    <i r="1">
      <x v="124"/>
    </i>
    <i r="1">
      <x v="125"/>
    </i>
    <i r="1">
      <x v="126"/>
    </i>
    <i r="1">
      <x v="127"/>
    </i>
    <i r="1">
      <x v="128"/>
    </i>
    <i r="1">
      <x v="129"/>
    </i>
    <i r="1">
      <x v="130"/>
    </i>
    <i r="1">
      <x v="131"/>
    </i>
    <i r="1">
      <x v="132"/>
    </i>
    <i r="1">
      <x v="133"/>
    </i>
    <i r="1">
      <x v="134"/>
    </i>
    <i r="1">
      <x v="135"/>
    </i>
    <i r="1">
      <x v="136"/>
    </i>
    <i r="1">
      <x v="137"/>
    </i>
    <i r="1">
      <x v="138"/>
    </i>
    <i r="1">
      <x v="139"/>
    </i>
    <i r="1">
      <x v="140"/>
    </i>
    <i r="1">
      <x v="141"/>
    </i>
    <i r="1">
      <x v="142"/>
    </i>
    <i r="1">
      <x v="143"/>
    </i>
    <i r="1">
      <x v="144"/>
    </i>
    <i r="1">
      <x v="145"/>
    </i>
    <i r="1">
      <x v="146"/>
    </i>
    <i r="1">
      <x v="147"/>
    </i>
    <i r="1">
      <x v="148"/>
    </i>
    <i r="1">
      <x v="149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kWh" fld="1" baseField="0" baseItem="0"/>
    <dataField name="Sum of Revenue" fld="2" baseField="0" baseItem="0" numFmtId="165"/>
  </dataFields>
  <formats count="6">
    <format dxfId="5">
      <pivotArea outline="0" collapsedLevelsAreSubtotals="1" fieldPosition="0"/>
    </format>
    <format dxfId="4">
      <pivotArea field="-2" type="button" dataOnly="0" labelOnly="1" outline="0" axis="axisCol" fieldPosition="0"/>
    </format>
    <format dxfId="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">
      <pivotArea type="topRight" dataOnly="0" labelOnly="1" outline="0" fieldPosition="0"/>
    </format>
    <format dxfId="0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4"/>
  <sheetViews>
    <sheetView tabSelected="1" zoomScale="85" zoomScaleNormal="85" workbookViewId="0"/>
  </sheetViews>
  <sheetFormatPr defaultRowHeight="12.75" x14ac:dyDescent="0.2"/>
  <cols>
    <col min="1" max="1" width="19.5703125" bestFit="1" customWidth="1"/>
    <col min="2" max="2" width="47.28515625" bestFit="1" customWidth="1"/>
    <col min="3" max="3" width="15" bestFit="1" customWidth="1"/>
    <col min="4" max="4" width="15.28515625" bestFit="1" customWidth="1"/>
    <col min="5" max="5" width="22.7109375" bestFit="1" customWidth="1"/>
  </cols>
  <sheetData>
    <row r="1" spans="1:5" x14ac:dyDescent="0.2">
      <c r="A1" s="6" t="s">
        <v>74</v>
      </c>
      <c r="B1" s="7"/>
      <c r="C1" s="7"/>
      <c r="D1" s="7"/>
      <c r="E1" s="7"/>
    </row>
    <row r="2" spans="1:5" x14ac:dyDescent="0.2">
      <c r="A2" s="6" t="s">
        <v>75</v>
      </c>
      <c r="B2" s="7"/>
      <c r="C2" s="7"/>
      <c r="D2" s="7"/>
      <c r="E2" s="7"/>
    </row>
    <row r="3" spans="1:5" x14ac:dyDescent="0.2">
      <c r="A3" s="6" t="s">
        <v>76</v>
      </c>
      <c r="B3" s="7"/>
      <c r="C3" s="7"/>
      <c r="D3" s="7"/>
      <c r="E3" s="7"/>
    </row>
    <row r="4" spans="1:5" x14ac:dyDescent="0.2">
      <c r="A4" s="6" t="s">
        <v>189</v>
      </c>
      <c r="B4" s="7"/>
      <c r="C4" s="7"/>
      <c r="D4" s="7"/>
      <c r="E4" s="7"/>
    </row>
    <row r="5" spans="1:5" x14ac:dyDescent="0.2">
      <c r="A5" s="6" t="s">
        <v>188</v>
      </c>
      <c r="B5" s="7"/>
      <c r="C5" s="7"/>
      <c r="D5" s="7"/>
      <c r="E5" s="7"/>
    </row>
    <row r="6" spans="1:5" x14ac:dyDescent="0.2">
      <c r="A6" s="8"/>
      <c r="B6" s="8"/>
      <c r="C6" s="8"/>
      <c r="D6" s="8"/>
    </row>
    <row r="7" spans="1:5" ht="25.5" x14ac:dyDescent="0.2">
      <c r="A7" s="9" t="s">
        <v>77</v>
      </c>
      <c r="B7" s="9" t="s">
        <v>1</v>
      </c>
      <c r="C7" s="23" t="s">
        <v>90</v>
      </c>
      <c r="D7" s="23" t="s">
        <v>2</v>
      </c>
      <c r="E7" s="24" t="s">
        <v>78</v>
      </c>
    </row>
    <row r="8" spans="1:5" x14ac:dyDescent="0.2">
      <c r="A8" s="10" t="s">
        <v>68</v>
      </c>
      <c r="B8" s="11" t="s">
        <v>32</v>
      </c>
      <c r="C8" s="37">
        <v>1837742301</v>
      </c>
      <c r="D8" s="31">
        <v>139269112.94</v>
      </c>
      <c r="E8" s="12"/>
    </row>
    <row r="9" spans="1:5" x14ac:dyDescent="0.2">
      <c r="A9" s="13"/>
      <c r="B9" s="14" t="s">
        <v>33</v>
      </c>
      <c r="C9" s="38">
        <v>68145319</v>
      </c>
      <c r="D9" s="31">
        <v>5518881.5800000001</v>
      </c>
      <c r="E9" s="15"/>
    </row>
    <row r="10" spans="1:5" x14ac:dyDescent="0.2">
      <c r="A10" s="13"/>
      <c r="B10" s="14" t="s">
        <v>48</v>
      </c>
      <c r="C10" s="38">
        <v>77691101</v>
      </c>
      <c r="D10" s="31">
        <v>5584196.6699999999</v>
      </c>
      <c r="E10" s="15"/>
    </row>
    <row r="11" spans="1:5" x14ac:dyDescent="0.2">
      <c r="A11" s="16" t="s">
        <v>79</v>
      </c>
      <c r="B11" s="17"/>
      <c r="C11" s="18">
        <f>SUM(C8:C10)</f>
        <v>1983578721</v>
      </c>
      <c r="D11" s="36">
        <f>SUM(D8:D10)</f>
        <v>150372191.19</v>
      </c>
      <c r="E11" s="20">
        <f>D11/C11*100</f>
        <v>7.580853212328849</v>
      </c>
    </row>
    <row r="12" spans="1:5" x14ac:dyDescent="0.2">
      <c r="A12" s="21" t="s">
        <v>70</v>
      </c>
      <c r="B12" s="34" t="s">
        <v>95</v>
      </c>
      <c r="C12" s="38">
        <v>30343</v>
      </c>
      <c r="D12" s="31">
        <v>4214.33</v>
      </c>
      <c r="E12" s="22"/>
    </row>
    <row r="13" spans="1:5" x14ac:dyDescent="0.2">
      <c r="A13" s="13"/>
      <c r="B13" s="35" t="s">
        <v>130</v>
      </c>
      <c r="C13" s="38">
        <v>5239027</v>
      </c>
      <c r="D13" s="31">
        <v>534582.12</v>
      </c>
      <c r="E13" s="15"/>
    </row>
    <row r="14" spans="1:5" x14ac:dyDescent="0.2">
      <c r="A14" s="16" t="s">
        <v>80</v>
      </c>
      <c r="B14" s="17"/>
      <c r="C14" s="18">
        <f>SUM(C12:C13)</f>
        <v>5269370</v>
      </c>
      <c r="D14" s="36">
        <f>SUM(D12:D13)</f>
        <v>538796.44999999995</v>
      </c>
      <c r="E14" s="20">
        <f>D14/C14*100</f>
        <v>10.225063907070483</v>
      </c>
    </row>
    <row r="15" spans="1:5" x14ac:dyDescent="0.2">
      <c r="A15" s="21" t="s">
        <v>69</v>
      </c>
      <c r="B15" s="35" t="s">
        <v>51</v>
      </c>
      <c r="C15" s="38">
        <v>6820624</v>
      </c>
      <c r="D15" s="31">
        <v>1036098.2</v>
      </c>
      <c r="E15" s="22"/>
    </row>
    <row r="16" spans="1:5" x14ac:dyDescent="0.2">
      <c r="A16" s="13"/>
      <c r="B16" s="35" t="s">
        <v>56</v>
      </c>
      <c r="C16" s="38">
        <v>9720902</v>
      </c>
      <c r="D16" s="31">
        <v>834817.96</v>
      </c>
      <c r="E16" s="15"/>
    </row>
    <row r="17" spans="1:5" x14ac:dyDescent="0.2">
      <c r="A17" s="13"/>
      <c r="B17" s="35" t="s">
        <v>129</v>
      </c>
      <c r="C17" s="38">
        <v>335207694</v>
      </c>
      <c r="D17" s="31">
        <v>39629008.850000001</v>
      </c>
      <c r="E17" s="15"/>
    </row>
    <row r="18" spans="1:5" s="2" customFormat="1" x14ac:dyDescent="0.2">
      <c r="A18" s="13"/>
      <c r="B18" s="35" t="s">
        <v>135</v>
      </c>
      <c r="C18" s="38">
        <v>463250</v>
      </c>
      <c r="D18" s="31">
        <v>61532.71</v>
      </c>
      <c r="E18" s="14"/>
    </row>
    <row r="19" spans="1:5" x14ac:dyDescent="0.2">
      <c r="A19" s="16" t="s">
        <v>81</v>
      </c>
      <c r="B19" s="17"/>
      <c r="C19" s="18">
        <f>SUM(C15:C18)</f>
        <v>352212470</v>
      </c>
      <c r="D19" s="36">
        <f>SUM(D15:D18)</f>
        <v>41561457.719999999</v>
      </c>
      <c r="E19" s="20">
        <f>D19/C19*100</f>
        <v>11.800109666758816</v>
      </c>
    </row>
    <row r="20" spans="1:5" s="2" customFormat="1" x14ac:dyDescent="0.2">
      <c r="A20" s="21" t="s">
        <v>67</v>
      </c>
      <c r="B20" s="34" t="s">
        <v>52</v>
      </c>
      <c r="C20" s="38">
        <v>11554136</v>
      </c>
      <c r="D20" s="31">
        <v>885121.43</v>
      </c>
      <c r="E20" s="11"/>
    </row>
    <row r="21" spans="1:5" s="2" customFormat="1" x14ac:dyDescent="0.2">
      <c r="A21" s="13"/>
      <c r="B21" s="35" t="s">
        <v>47</v>
      </c>
      <c r="C21" s="38">
        <v>99968659</v>
      </c>
      <c r="D21" s="31">
        <v>8577661.6500000004</v>
      </c>
      <c r="E21" s="14"/>
    </row>
    <row r="22" spans="1:5" s="2" customFormat="1" x14ac:dyDescent="0.2">
      <c r="A22" s="13"/>
      <c r="B22" s="35" t="s">
        <v>54</v>
      </c>
      <c r="C22" s="38">
        <v>94717716</v>
      </c>
      <c r="D22" s="31">
        <v>7359254.0700000003</v>
      </c>
      <c r="E22" s="14"/>
    </row>
    <row r="23" spans="1:5" s="2" customFormat="1" x14ac:dyDescent="0.2">
      <c r="A23" s="13"/>
      <c r="B23" s="35" t="s">
        <v>117</v>
      </c>
      <c r="C23" s="38">
        <v>1392250</v>
      </c>
      <c r="D23" s="31">
        <v>138228.75</v>
      </c>
      <c r="E23" s="14"/>
    </row>
    <row r="24" spans="1:5" x14ac:dyDescent="0.2">
      <c r="A24" s="13"/>
      <c r="B24" s="35" t="s">
        <v>126</v>
      </c>
      <c r="C24" s="38">
        <v>5637168693</v>
      </c>
      <c r="D24" s="31">
        <v>479038768.82999998</v>
      </c>
      <c r="E24" s="15"/>
    </row>
    <row r="25" spans="1:5" x14ac:dyDescent="0.2">
      <c r="A25" s="13"/>
      <c r="B25" s="35" t="s">
        <v>131</v>
      </c>
      <c r="C25" s="38">
        <v>5223997</v>
      </c>
      <c r="D25" s="31">
        <v>341491</v>
      </c>
      <c r="E25" s="15"/>
    </row>
    <row r="26" spans="1:5" x14ac:dyDescent="0.2">
      <c r="A26" s="13"/>
      <c r="B26" s="35" t="s">
        <v>136</v>
      </c>
      <c r="C26" s="38">
        <v>36275295</v>
      </c>
      <c r="D26" s="31">
        <v>2883096.66</v>
      </c>
      <c r="E26" s="15"/>
    </row>
    <row r="27" spans="1:5" x14ac:dyDescent="0.2">
      <c r="A27" s="16" t="s">
        <v>82</v>
      </c>
      <c r="B27" s="17"/>
      <c r="C27" s="18">
        <f>SUM(C20:C26)</f>
        <v>5886300746</v>
      </c>
      <c r="D27" s="36">
        <f>SUM(D20:D26)</f>
        <v>499223622.38999999</v>
      </c>
      <c r="E27" s="20">
        <f>D27/C27*100</f>
        <v>8.4811096804600812</v>
      </c>
    </row>
    <row r="28" spans="1:5" x14ac:dyDescent="0.2">
      <c r="A28" s="21" t="s">
        <v>66</v>
      </c>
      <c r="B28" s="34" t="s">
        <v>12</v>
      </c>
      <c r="C28" s="32">
        <v>36429032</v>
      </c>
      <c r="D28" s="31">
        <v>2601089.86</v>
      </c>
      <c r="E28" s="22"/>
    </row>
    <row r="29" spans="1:5" x14ac:dyDescent="0.2">
      <c r="A29" s="13"/>
      <c r="B29" s="35" t="s">
        <v>39</v>
      </c>
      <c r="C29" s="32">
        <v>7109120</v>
      </c>
      <c r="D29" s="31">
        <v>543401.44999999995</v>
      </c>
      <c r="E29" s="15"/>
    </row>
    <row r="30" spans="1:5" s="2" customFormat="1" x14ac:dyDescent="0.2">
      <c r="A30" s="13"/>
      <c r="B30" s="35" t="s">
        <v>155</v>
      </c>
      <c r="C30" s="32">
        <v>203510971</v>
      </c>
      <c r="D30" s="31">
        <v>15809474.98</v>
      </c>
      <c r="E30" s="14"/>
    </row>
    <row r="31" spans="1:5" s="2" customFormat="1" x14ac:dyDescent="0.2">
      <c r="A31" s="16" t="s">
        <v>83</v>
      </c>
      <c r="B31" s="17"/>
      <c r="C31" s="18">
        <f>SUM(C28:C30)</f>
        <v>247049123</v>
      </c>
      <c r="D31" s="19">
        <f>SUM(D28:D30)</f>
        <v>18953966.289999999</v>
      </c>
      <c r="E31" s="20">
        <f>D31/C31*100</f>
        <v>7.6721447377896572</v>
      </c>
    </row>
    <row r="32" spans="1:5" s="2" customFormat="1" x14ac:dyDescent="0.2">
      <c r="A32" s="21" t="s">
        <v>65</v>
      </c>
      <c r="B32" s="5" t="s">
        <v>58</v>
      </c>
      <c r="C32" s="32">
        <v>0</v>
      </c>
      <c r="D32" s="31">
        <v>7385.17</v>
      </c>
      <c r="E32" s="11"/>
    </row>
    <row r="33" spans="1:5" s="2" customFormat="1" x14ac:dyDescent="0.2">
      <c r="A33" s="13"/>
      <c r="B33" s="5" t="s">
        <v>13</v>
      </c>
      <c r="C33" s="32">
        <v>0</v>
      </c>
      <c r="D33" s="31">
        <v>-4.22</v>
      </c>
      <c r="E33" s="14"/>
    </row>
    <row r="34" spans="1:5" s="2" customFormat="1" x14ac:dyDescent="0.2">
      <c r="A34" s="13"/>
      <c r="B34" s="5" t="s">
        <v>14</v>
      </c>
      <c r="C34" s="32">
        <v>0</v>
      </c>
      <c r="D34" s="31">
        <v>834.59</v>
      </c>
      <c r="E34" s="14"/>
    </row>
    <row r="35" spans="1:5" s="2" customFormat="1" x14ac:dyDescent="0.2">
      <c r="A35" s="13"/>
      <c r="B35" s="5" t="s">
        <v>15</v>
      </c>
      <c r="C35" s="32"/>
      <c r="D35" s="31"/>
      <c r="E35" s="14"/>
    </row>
    <row r="36" spans="1:5" s="2" customFormat="1" x14ac:dyDescent="0.2">
      <c r="A36" s="13"/>
      <c r="B36" s="5" t="s">
        <v>16</v>
      </c>
      <c r="C36" s="32"/>
      <c r="D36" s="31"/>
      <c r="E36" s="14"/>
    </row>
    <row r="37" spans="1:5" s="2" customFormat="1" x14ac:dyDescent="0.2">
      <c r="A37" s="13"/>
      <c r="B37" s="5" t="s">
        <v>17</v>
      </c>
      <c r="C37" s="32"/>
      <c r="D37" s="31"/>
      <c r="E37" s="14"/>
    </row>
    <row r="38" spans="1:5" s="2" customFormat="1" x14ac:dyDescent="0.2">
      <c r="A38" s="13"/>
      <c r="B38" s="5" t="s">
        <v>19</v>
      </c>
      <c r="C38" s="32">
        <v>0</v>
      </c>
      <c r="D38" s="31">
        <v>2792.92</v>
      </c>
      <c r="E38" s="14"/>
    </row>
    <row r="39" spans="1:5" s="2" customFormat="1" x14ac:dyDescent="0.2">
      <c r="A39" s="13"/>
      <c r="B39" s="5" t="s">
        <v>46</v>
      </c>
      <c r="C39" s="32">
        <v>0</v>
      </c>
      <c r="D39" s="31">
        <v>396.48</v>
      </c>
      <c r="E39" s="14"/>
    </row>
    <row r="40" spans="1:5" s="2" customFormat="1" x14ac:dyDescent="0.2">
      <c r="A40" s="13"/>
      <c r="B40" s="5" t="s">
        <v>20</v>
      </c>
      <c r="C40" s="32">
        <v>0</v>
      </c>
      <c r="D40" s="31">
        <v>24234.080000000002</v>
      </c>
      <c r="E40" s="14"/>
    </row>
    <row r="41" spans="1:5" s="2" customFormat="1" x14ac:dyDescent="0.2">
      <c r="A41" s="13"/>
      <c r="B41" s="5" t="s">
        <v>21</v>
      </c>
      <c r="C41" s="32">
        <v>0</v>
      </c>
      <c r="D41" s="31">
        <v>1656.48</v>
      </c>
      <c r="E41" s="14"/>
    </row>
    <row r="42" spans="1:5" s="2" customFormat="1" x14ac:dyDescent="0.2">
      <c r="A42" s="13"/>
      <c r="B42" s="5" t="s">
        <v>22</v>
      </c>
      <c r="C42" s="32">
        <v>0</v>
      </c>
      <c r="D42" s="31">
        <v>208713.91999999998</v>
      </c>
      <c r="E42" s="14"/>
    </row>
    <row r="43" spans="1:5" s="2" customFormat="1" x14ac:dyDescent="0.2">
      <c r="A43" s="13"/>
      <c r="B43" s="5" t="s">
        <v>40</v>
      </c>
      <c r="C43" s="32">
        <v>0</v>
      </c>
      <c r="D43" s="31">
        <v>84651.85</v>
      </c>
      <c r="E43" s="14"/>
    </row>
    <row r="44" spans="1:5" s="2" customFormat="1" x14ac:dyDescent="0.2">
      <c r="A44" s="13"/>
      <c r="B44" s="5" t="s">
        <v>31</v>
      </c>
      <c r="C44" s="32">
        <v>0</v>
      </c>
      <c r="D44" s="31">
        <v>361883.42</v>
      </c>
      <c r="E44" s="14"/>
    </row>
    <row r="45" spans="1:5" s="2" customFormat="1" x14ac:dyDescent="0.2">
      <c r="A45" s="13"/>
      <c r="B45" s="5" t="s">
        <v>38</v>
      </c>
      <c r="C45" s="32">
        <v>0</v>
      </c>
      <c r="D45" s="31">
        <v>40373.020000000004</v>
      </c>
      <c r="E45" s="14"/>
    </row>
    <row r="46" spans="1:5" s="2" customFormat="1" x14ac:dyDescent="0.2">
      <c r="A46" s="13"/>
      <c r="B46" s="5" t="s">
        <v>53</v>
      </c>
      <c r="C46" s="32">
        <v>119560</v>
      </c>
      <c r="D46" s="31">
        <v>9626.01</v>
      </c>
      <c r="E46" s="14"/>
    </row>
    <row r="47" spans="1:5" s="2" customFormat="1" x14ac:dyDescent="0.2">
      <c r="A47" s="13"/>
      <c r="B47" s="5" t="s">
        <v>41</v>
      </c>
      <c r="C47" s="32">
        <v>17256134</v>
      </c>
      <c r="D47" s="31">
        <v>1250470.6499999999</v>
      </c>
      <c r="E47" s="14"/>
    </row>
    <row r="48" spans="1:5" s="2" customFormat="1" x14ac:dyDescent="0.2">
      <c r="A48" s="13"/>
      <c r="B48" s="5" t="s">
        <v>23</v>
      </c>
      <c r="C48" s="32">
        <v>48942839</v>
      </c>
      <c r="D48" s="31">
        <v>5849090.71</v>
      </c>
      <c r="E48" s="14"/>
    </row>
    <row r="49" spans="1:5" s="2" customFormat="1" x14ac:dyDescent="0.2">
      <c r="A49" s="13"/>
      <c r="B49" s="5" t="s">
        <v>24</v>
      </c>
      <c r="C49" s="32">
        <v>5345764</v>
      </c>
      <c r="D49" s="31">
        <v>579602.70000000007</v>
      </c>
      <c r="E49" s="14"/>
    </row>
    <row r="50" spans="1:5" s="2" customFormat="1" x14ac:dyDescent="0.2">
      <c r="A50" s="13"/>
      <c r="B50" s="5" t="s">
        <v>25</v>
      </c>
      <c r="C50" s="32">
        <v>2587868</v>
      </c>
      <c r="D50" s="31">
        <v>739388.01</v>
      </c>
      <c r="E50" s="14"/>
    </row>
    <row r="51" spans="1:5" s="2" customFormat="1" x14ac:dyDescent="0.2">
      <c r="A51" s="13"/>
      <c r="B51" s="5" t="s">
        <v>26</v>
      </c>
      <c r="C51" s="32">
        <v>1469</v>
      </c>
      <c r="D51" s="31">
        <v>110.45</v>
      </c>
      <c r="E51" s="14"/>
    </row>
    <row r="52" spans="1:5" s="2" customFormat="1" x14ac:dyDescent="0.2">
      <c r="A52" s="13"/>
      <c r="B52" s="5" t="s">
        <v>27</v>
      </c>
      <c r="C52" s="32">
        <v>6425563343</v>
      </c>
      <c r="D52" s="31">
        <v>717255318.10000002</v>
      </c>
      <c r="E52" s="14"/>
    </row>
    <row r="53" spans="1:5" s="2" customFormat="1" x14ac:dyDescent="0.2">
      <c r="A53" s="13"/>
      <c r="B53" s="5" t="s">
        <v>28</v>
      </c>
      <c r="C53" s="32">
        <v>3148589</v>
      </c>
      <c r="D53" s="31">
        <v>345309.58</v>
      </c>
      <c r="E53" s="14"/>
    </row>
    <row r="54" spans="1:5" s="2" customFormat="1" x14ac:dyDescent="0.2">
      <c r="A54" s="13"/>
      <c r="B54" s="5" t="s">
        <v>29</v>
      </c>
      <c r="C54" s="32">
        <v>179762863</v>
      </c>
      <c r="D54" s="31">
        <v>19701464.420000002</v>
      </c>
      <c r="E54" s="14"/>
    </row>
    <row r="55" spans="1:5" s="2" customFormat="1" x14ac:dyDescent="0.2">
      <c r="A55" s="13"/>
      <c r="B55" s="5" t="s">
        <v>55</v>
      </c>
      <c r="C55" s="32">
        <v>94880945</v>
      </c>
      <c r="D55" s="31">
        <v>10622324.26</v>
      </c>
      <c r="E55" s="14"/>
    </row>
    <row r="56" spans="1:5" s="2" customFormat="1" x14ac:dyDescent="0.2">
      <c r="A56" s="13"/>
      <c r="B56" s="5" t="s">
        <v>57</v>
      </c>
      <c r="C56" s="32">
        <v>665758</v>
      </c>
      <c r="D56" s="31">
        <v>70337.210000000006</v>
      </c>
      <c r="E56" s="14"/>
    </row>
    <row r="57" spans="1:5" s="2" customFormat="1" x14ac:dyDescent="0.2">
      <c r="A57" s="13"/>
      <c r="B57" s="5" t="s">
        <v>43</v>
      </c>
      <c r="C57" s="32">
        <v>50408703</v>
      </c>
      <c r="D57" s="31">
        <v>3309348.14</v>
      </c>
      <c r="E57" s="14"/>
    </row>
    <row r="58" spans="1:5" s="2" customFormat="1" x14ac:dyDescent="0.2">
      <c r="A58" s="13"/>
      <c r="B58" s="5" t="s">
        <v>44</v>
      </c>
      <c r="C58" s="32">
        <v>1170189</v>
      </c>
      <c r="D58" s="31">
        <v>164607.09</v>
      </c>
      <c r="E58" s="14"/>
    </row>
    <row r="59" spans="1:5" s="2" customFormat="1" x14ac:dyDescent="0.2">
      <c r="A59" s="13"/>
      <c r="B59" s="5" t="s">
        <v>45</v>
      </c>
      <c r="C59" s="32">
        <v>4724658</v>
      </c>
      <c r="D59" s="31">
        <v>604849.61</v>
      </c>
      <c r="E59" s="14"/>
    </row>
    <row r="60" spans="1:5" s="2" customFormat="1" x14ac:dyDescent="0.2">
      <c r="A60" s="13"/>
      <c r="B60" s="5" t="s">
        <v>42</v>
      </c>
      <c r="C60" s="32">
        <v>1321998</v>
      </c>
      <c r="D60" s="31">
        <v>121639.03</v>
      </c>
      <c r="E60" s="14"/>
    </row>
    <row r="61" spans="1:5" s="2" customFormat="1" x14ac:dyDescent="0.2">
      <c r="A61" s="13"/>
      <c r="B61" s="5" t="s">
        <v>34</v>
      </c>
      <c r="C61" s="32"/>
      <c r="D61" s="31"/>
      <c r="E61" s="14"/>
    </row>
    <row r="62" spans="1:5" s="2" customFormat="1" x14ac:dyDescent="0.2">
      <c r="A62" s="13"/>
      <c r="B62" s="5" t="s">
        <v>86</v>
      </c>
      <c r="C62" s="32">
        <v>0</v>
      </c>
      <c r="D62" s="31">
        <v>427251.63</v>
      </c>
      <c r="E62" s="14"/>
    </row>
    <row r="63" spans="1:5" s="2" customFormat="1" x14ac:dyDescent="0.2">
      <c r="A63" s="13"/>
      <c r="B63" s="5" t="s">
        <v>87</v>
      </c>
      <c r="C63" s="32">
        <v>0</v>
      </c>
      <c r="D63" s="31">
        <v>304602.06</v>
      </c>
      <c r="E63" s="14"/>
    </row>
    <row r="64" spans="1:5" s="2" customFormat="1" x14ac:dyDescent="0.2">
      <c r="A64" s="13"/>
      <c r="B64" s="5" t="s">
        <v>88</v>
      </c>
      <c r="C64" s="32">
        <v>0</v>
      </c>
      <c r="D64" s="31">
        <v>10834.26</v>
      </c>
      <c r="E64" s="14"/>
    </row>
    <row r="65" spans="1:5" s="2" customFormat="1" x14ac:dyDescent="0.2">
      <c r="A65" s="13"/>
      <c r="B65" s="5" t="s">
        <v>85</v>
      </c>
      <c r="C65" s="32">
        <v>0</v>
      </c>
      <c r="D65" s="31">
        <v>442310.05</v>
      </c>
      <c r="E65" s="14"/>
    </row>
    <row r="66" spans="1:5" s="2" customFormat="1" x14ac:dyDescent="0.2">
      <c r="A66" s="13"/>
      <c r="B66" s="5" t="s">
        <v>59</v>
      </c>
      <c r="C66" s="32">
        <v>0</v>
      </c>
      <c r="D66" s="31">
        <v>46000</v>
      </c>
      <c r="E66" s="14"/>
    </row>
    <row r="67" spans="1:5" s="2" customFormat="1" x14ac:dyDescent="0.2">
      <c r="A67" s="13"/>
      <c r="B67" s="5" t="s">
        <v>50</v>
      </c>
      <c r="C67" s="32">
        <v>0</v>
      </c>
      <c r="D67" s="31">
        <v>-14634019.939999999</v>
      </c>
      <c r="E67" s="14"/>
    </row>
    <row r="68" spans="1:5" s="2" customFormat="1" x14ac:dyDescent="0.2">
      <c r="A68" s="13"/>
      <c r="B68" s="5" t="s">
        <v>96</v>
      </c>
      <c r="C68" s="32">
        <v>0</v>
      </c>
      <c r="D68" s="31">
        <v>37164292.100000001</v>
      </c>
      <c r="E68" s="14"/>
    </row>
    <row r="69" spans="1:5" s="2" customFormat="1" x14ac:dyDescent="0.2">
      <c r="A69" s="13"/>
      <c r="B69" s="5" t="s">
        <v>94</v>
      </c>
      <c r="C69" s="32">
        <v>0</v>
      </c>
      <c r="D69" s="31">
        <v>4957180.9000000013</v>
      </c>
      <c r="E69" s="14"/>
    </row>
    <row r="70" spans="1:5" s="2" customFormat="1" x14ac:dyDescent="0.2">
      <c r="A70" s="13"/>
      <c r="B70" s="5" t="s">
        <v>92</v>
      </c>
      <c r="C70" s="32">
        <v>0</v>
      </c>
      <c r="D70" s="31">
        <v>29451444.280000001</v>
      </c>
      <c r="E70" s="14"/>
    </row>
    <row r="71" spans="1:5" s="2" customFormat="1" x14ac:dyDescent="0.2">
      <c r="A71" s="13"/>
      <c r="B71" s="5" t="s">
        <v>93</v>
      </c>
      <c r="C71" s="32">
        <v>0</v>
      </c>
      <c r="D71" s="31">
        <v>702356.99</v>
      </c>
      <c r="E71" s="14"/>
    </row>
    <row r="72" spans="1:5" s="2" customFormat="1" x14ac:dyDescent="0.2">
      <c r="A72" s="13"/>
      <c r="B72" s="5" t="s">
        <v>97</v>
      </c>
      <c r="C72" s="32">
        <v>0</v>
      </c>
      <c r="D72" s="31">
        <v>27123428.460000001</v>
      </c>
      <c r="E72" s="14"/>
    </row>
    <row r="73" spans="1:5" s="2" customFormat="1" x14ac:dyDescent="0.2">
      <c r="A73" s="13"/>
      <c r="B73" s="5" t="s">
        <v>98</v>
      </c>
      <c r="C73" s="32">
        <v>0</v>
      </c>
      <c r="D73" s="31">
        <v>105521.4</v>
      </c>
      <c r="E73" s="14"/>
    </row>
    <row r="74" spans="1:5" s="2" customFormat="1" x14ac:dyDescent="0.2">
      <c r="A74" s="13"/>
      <c r="B74" s="5" t="s">
        <v>99</v>
      </c>
      <c r="C74" s="32">
        <v>0</v>
      </c>
      <c r="D74" s="31">
        <v>13766170.560000001</v>
      </c>
      <c r="E74" s="14"/>
    </row>
    <row r="75" spans="1:5" s="2" customFormat="1" x14ac:dyDescent="0.2">
      <c r="A75" s="13"/>
      <c r="B75" s="5" t="s">
        <v>100</v>
      </c>
      <c r="C75" s="32">
        <v>0</v>
      </c>
      <c r="D75" s="31">
        <v>38375.54</v>
      </c>
      <c r="E75" s="14"/>
    </row>
    <row r="76" spans="1:5" s="2" customFormat="1" x14ac:dyDescent="0.2">
      <c r="A76" s="13"/>
      <c r="B76" s="5" t="s">
        <v>101</v>
      </c>
      <c r="C76" s="32">
        <v>0</v>
      </c>
      <c r="D76" s="31">
        <v>729302.06</v>
      </c>
      <c r="E76" s="14"/>
    </row>
    <row r="77" spans="1:5" s="2" customFormat="1" x14ac:dyDescent="0.2">
      <c r="A77" s="13"/>
      <c r="B77" s="5" t="s">
        <v>89</v>
      </c>
      <c r="C77" s="32">
        <v>0</v>
      </c>
      <c r="D77" s="31">
        <v>340659.3</v>
      </c>
      <c r="E77" s="14"/>
    </row>
    <row r="78" spans="1:5" s="2" customFormat="1" x14ac:dyDescent="0.2">
      <c r="A78" s="13"/>
      <c r="B78" s="5" t="s">
        <v>102</v>
      </c>
      <c r="C78" s="32">
        <v>0</v>
      </c>
      <c r="D78" s="31">
        <v>862515.14</v>
      </c>
      <c r="E78" s="14"/>
    </row>
    <row r="79" spans="1:5" s="2" customFormat="1" x14ac:dyDescent="0.2">
      <c r="A79" s="13"/>
      <c r="B79" s="5" t="s">
        <v>118</v>
      </c>
      <c r="C79" s="32">
        <v>2963629</v>
      </c>
      <c r="D79" s="31">
        <v>349701.48</v>
      </c>
      <c r="E79" s="14"/>
    </row>
    <row r="80" spans="1:5" s="2" customFormat="1" x14ac:dyDescent="0.2">
      <c r="A80" s="13"/>
      <c r="B80" s="5" t="s">
        <v>63</v>
      </c>
      <c r="C80" s="32">
        <v>0</v>
      </c>
      <c r="D80" s="31">
        <v>3585938.99</v>
      </c>
      <c r="E80" s="14"/>
    </row>
    <row r="81" spans="1:5" s="2" customFormat="1" x14ac:dyDescent="0.2">
      <c r="A81" s="13"/>
      <c r="B81" s="5" t="s">
        <v>103</v>
      </c>
      <c r="C81" s="32">
        <v>0</v>
      </c>
      <c r="D81" s="31">
        <v>-47199.130000000005</v>
      </c>
      <c r="E81" s="14"/>
    </row>
    <row r="82" spans="1:5" s="2" customFormat="1" x14ac:dyDescent="0.2">
      <c r="A82" s="13"/>
      <c r="B82" s="5" t="s">
        <v>104</v>
      </c>
      <c r="C82" s="32">
        <v>0</v>
      </c>
      <c r="D82" s="31">
        <v>4975.68</v>
      </c>
      <c r="E82" s="14"/>
    </row>
    <row r="83" spans="1:5" s="2" customFormat="1" x14ac:dyDescent="0.2">
      <c r="A83" s="13"/>
      <c r="B83" s="5" t="s">
        <v>36</v>
      </c>
      <c r="C83" s="32">
        <v>0</v>
      </c>
      <c r="D83" s="31">
        <v>91619.72</v>
      </c>
      <c r="E83" s="14"/>
    </row>
    <row r="84" spans="1:5" s="2" customFormat="1" x14ac:dyDescent="0.2">
      <c r="A84" s="13"/>
      <c r="B84" s="5" t="s">
        <v>105</v>
      </c>
      <c r="C84" s="32">
        <v>0</v>
      </c>
      <c r="D84" s="31">
        <v>849</v>
      </c>
      <c r="E84" s="14"/>
    </row>
    <row r="85" spans="1:5" s="2" customFormat="1" x14ac:dyDescent="0.2">
      <c r="A85" s="13"/>
      <c r="B85" s="5" t="s">
        <v>106</v>
      </c>
      <c r="C85" s="32">
        <v>0</v>
      </c>
      <c r="D85" s="31">
        <v>226</v>
      </c>
      <c r="E85" s="14"/>
    </row>
    <row r="86" spans="1:5" s="2" customFormat="1" x14ac:dyDescent="0.2">
      <c r="A86" s="13"/>
      <c r="B86" s="5" t="s">
        <v>37</v>
      </c>
      <c r="C86" s="32">
        <v>0</v>
      </c>
      <c r="D86" s="31">
        <v>1865.38</v>
      </c>
      <c r="E86" s="14"/>
    </row>
    <row r="87" spans="1:5" s="2" customFormat="1" x14ac:dyDescent="0.2">
      <c r="A87" s="13"/>
      <c r="B87" s="5" t="s">
        <v>107</v>
      </c>
      <c r="C87" s="32">
        <v>0</v>
      </c>
      <c r="D87" s="31">
        <v>2643.91</v>
      </c>
      <c r="E87" s="14"/>
    </row>
    <row r="88" spans="1:5" s="2" customFormat="1" x14ac:dyDescent="0.2">
      <c r="A88" s="13"/>
      <c r="B88" s="5" t="s">
        <v>60</v>
      </c>
      <c r="C88" s="32">
        <v>0</v>
      </c>
      <c r="D88" s="31">
        <v>1448311.71</v>
      </c>
      <c r="E88" s="14"/>
    </row>
    <row r="89" spans="1:5" s="2" customFormat="1" x14ac:dyDescent="0.2">
      <c r="A89" s="13"/>
      <c r="B89" s="5" t="s">
        <v>35</v>
      </c>
      <c r="C89" s="32">
        <v>0</v>
      </c>
      <c r="D89" s="31">
        <v>44390</v>
      </c>
      <c r="E89" s="14"/>
    </row>
    <row r="90" spans="1:5" s="2" customFormat="1" x14ac:dyDescent="0.2">
      <c r="A90" s="13"/>
      <c r="B90" s="5" t="s">
        <v>187</v>
      </c>
      <c r="C90" s="32">
        <v>0</v>
      </c>
      <c r="D90" s="31">
        <v>71581.33</v>
      </c>
      <c r="E90" s="14"/>
    </row>
    <row r="91" spans="1:5" s="2" customFormat="1" x14ac:dyDescent="0.2">
      <c r="A91" s="13"/>
      <c r="B91" s="5" t="s">
        <v>112</v>
      </c>
      <c r="C91" s="32">
        <v>0</v>
      </c>
      <c r="D91" s="31">
        <v>11903.45</v>
      </c>
      <c r="E91" s="14"/>
    </row>
    <row r="92" spans="1:5" s="2" customFormat="1" x14ac:dyDescent="0.2">
      <c r="A92" s="13"/>
      <c r="B92" s="5" t="s">
        <v>113</v>
      </c>
      <c r="C92" s="32">
        <v>0</v>
      </c>
      <c r="D92" s="31">
        <v>1144793.23</v>
      </c>
      <c r="E92" s="14"/>
    </row>
    <row r="93" spans="1:5" s="2" customFormat="1" x14ac:dyDescent="0.2">
      <c r="A93" s="13"/>
      <c r="B93" s="5" t="s">
        <v>108</v>
      </c>
      <c r="C93" s="32">
        <v>0</v>
      </c>
      <c r="D93" s="31">
        <v>2692996.45</v>
      </c>
      <c r="E93" s="14"/>
    </row>
    <row r="94" spans="1:5" s="2" customFormat="1" x14ac:dyDescent="0.2">
      <c r="A94" s="13"/>
      <c r="B94" s="5" t="s">
        <v>110</v>
      </c>
      <c r="C94" s="32">
        <v>0</v>
      </c>
      <c r="D94" s="31">
        <v>2349121.59</v>
      </c>
      <c r="E94" s="14"/>
    </row>
    <row r="95" spans="1:5" s="2" customFormat="1" x14ac:dyDescent="0.2">
      <c r="A95" s="13"/>
      <c r="B95" s="5" t="s">
        <v>109</v>
      </c>
      <c r="C95" s="32">
        <v>0</v>
      </c>
      <c r="D95" s="31">
        <v>121412.5</v>
      </c>
      <c r="E95" s="14"/>
    </row>
    <row r="96" spans="1:5" s="2" customFormat="1" x14ac:dyDescent="0.2">
      <c r="A96" s="13"/>
      <c r="B96" s="5" t="s">
        <v>111</v>
      </c>
      <c r="C96" s="32">
        <v>0</v>
      </c>
      <c r="D96" s="31">
        <v>6108.16</v>
      </c>
      <c r="E96" s="14"/>
    </row>
    <row r="97" spans="1:5" s="2" customFormat="1" x14ac:dyDescent="0.2">
      <c r="A97" s="13"/>
      <c r="B97" s="5" t="s">
        <v>114</v>
      </c>
      <c r="C97" s="32">
        <v>0</v>
      </c>
      <c r="D97" s="31">
        <v>983.61</v>
      </c>
      <c r="E97" s="14"/>
    </row>
    <row r="98" spans="1:5" s="2" customFormat="1" x14ac:dyDescent="0.2">
      <c r="A98" s="13"/>
      <c r="B98" s="5" t="s">
        <v>61</v>
      </c>
      <c r="C98" s="32">
        <v>0</v>
      </c>
      <c r="D98" s="31">
        <v>731438.3</v>
      </c>
      <c r="E98" s="14"/>
    </row>
    <row r="99" spans="1:5" s="2" customFormat="1" x14ac:dyDescent="0.2">
      <c r="A99" s="13"/>
      <c r="B99" s="5" t="s">
        <v>62</v>
      </c>
      <c r="C99" s="32">
        <v>0</v>
      </c>
      <c r="D99" s="31">
        <v>208255.04</v>
      </c>
      <c r="E99" s="14"/>
    </row>
    <row r="100" spans="1:5" s="2" customFormat="1" x14ac:dyDescent="0.2">
      <c r="A100" s="13"/>
      <c r="B100" s="5" t="s">
        <v>116</v>
      </c>
      <c r="C100" s="32">
        <v>0</v>
      </c>
      <c r="D100" s="31">
        <v>2720</v>
      </c>
      <c r="E100" s="14"/>
    </row>
    <row r="101" spans="1:5" s="2" customFormat="1" x14ac:dyDescent="0.2">
      <c r="A101" s="13"/>
      <c r="B101" s="5" t="s">
        <v>115</v>
      </c>
      <c r="C101" s="32">
        <v>0</v>
      </c>
      <c r="D101" s="31">
        <v>-42.38</v>
      </c>
      <c r="E101" s="14"/>
    </row>
    <row r="102" spans="1:5" s="2" customFormat="1" x14ac:dyDescent="0.2">
      <c r="A102" s="13"/>
      <c r="B102" s="5" t="s">
        <v>119</v>
      </c>
      <c r="C102" s="32">
        <v>0</v>
      </c>
      <c r="D102" s="31">
        <v>187.82</v>
      </c>
      <c r="E102" s="14"/>
    </row>
    <row r="103" spans="1:5" s="2" customFormat="1" x14ac:dyDescent="0.2">
      <c r="A103" s="13"/>
      <c r="B103" s="5" t="s">
        <v>120</v>
      </c>
      <c r="C103" s="32">
        <v>48639</v>
      </c>
      <c r="D103" s="31">
        <v>5319.39</v>
      </c>
      <c r="E103" s="14"/>
    </row>
    <row r="104" spans="1:5" s="2" customFormat="1" x14ac:dyDescent="0.2">
      <c r="A104" s="13"/>
      <c r="B104" s="5" t="s">
        <v>121</v>
      </c>
      <c r="C104" s="32">
        <v>0</v>
      </c>
      <c r="D104" s="31">
        <v>-0.05</v>
      </c>
      <c r="E104" s="14"/>
    </row>
    <row r="105" spans="1:5" s="2" customFormat="1" x14ac:dyDescent="0.2">
      <c r="A105" s="13"/>
      <c r="B105" s="5" t="s">
        <v>122</v>
      </c>
      <c r="C105" s="32"/>
      <c r="D105" s="31"/>
      <c r="E105" s="14"/>
    </row>
    <row r="106" spans="1:5" s="2" customFormat="1" x14ac:dyDescent="0.2">
      <c r="A106" s="13"/>
      <c r="B106" s="5" t="s">
        <v>123</v>
      </c>
      <c r="C106" s="32">
        <v>-38475000</v>
      </c>
      <c r="D106" s="31">
        <v>-39000</v>
      </c>
      <c r="E106" s="14"/>
    </row>
    <row r="107" spans="1:5" s="2" customFormat="1" x14ac:dyDescent="0.2">
      <c r="A107" s="13"/>
      <c r="B107" s="5" t="s">
        <v>124</v>
      </c>
      <c r="C107" s="32">
        <v>0</v>
      </c>
      <c r="D107" s="31">
        <v>148221.49</v>
      </c>
      <c r="E107" s="14"/>
    </row>
    <row r="108" spans="1:5" s="2" customFormat="1" x14ac:dyDescent="0.2">
      <c r="A108" s="13"/>
      <c r="B108" s="5" t="s">
        <v>125</v>
      </c>
      <c r="C108" s="32">
        <v>0</v>
      </c>
      <c r="D108" s="31">
        <v>425.6</v>
      </c>
      <c r="E108" s="14"/>
    </row>
    <row r="109" spans="1:5" s="2" customFormat="1" x14ac:dyDescent="0.2">
      <c r="A109" s="13"/>
      <c r="B109" s="5" t="s">
        <v>127</v>
      </c>
      <c r="C109" s="32">
        <v>3992012054</v>
      </c>
      <c r="D109" s="31">
        <v>225733962.66000003</v>
      </c>
      <c r="E109" s="14"/>
    </row>
    <row r="110" spans="1:5" s="2" customFormat="1" x14ac:dyDescent="0.2">
      <c r="A110" s="13"/>
      <c r="B110" s="5" t="s">
        <v>128</v>
      </c>
      <c r="C110" s="32">
        <v>1271558491</v>
      </c>
      <c r="D110" s="31">
        <v>127497962.75</v>
      </c>
      <c r="E110" s="14"/>
    </row>
    <row r="111" spans="1:5" s="2" customFormat="1" x14ac:dyDescent="0.2">
      <c r="A111" s="13"/>
      <c r="B111" s="5" t="s">
        <v>132</v>
      </c>
      <c r="C111" s="32">
        <v>36649434</v>
      </c>
      <c r="D111" s="31">
        <v>2869022.02</v>
      </c>
      <c r="E111" s="14"/>
    </row>
    <row r="112" spans="1:5" s="2" customFormat="1" x14ac:dyDescent="0.2">
      <c r="A112" s="13"/>
      <c r="B112" s="5" t="s">
        <v>133</v>
      </c>
      <c r="C112" s="32">
        <v>1315164</v>
      </c>
      <c r="D112" s="31">
        <v>192201.09</v>
      </c>
      <c r="E112" s="14"/>
    </row>
    <row r="113" spans="1:5" s="2" customFormat="1" x14ac:dyDescent="0.2">
      <c r="A113" s="13"/>
      <c r="B113" s="5" t="s">
        <v>134</v>
      </c>
      <c r="C113" s="32">
        <v>157435</v>
      </c>
      <c r="D113" s="31">
        <v>13804.22</v>
      </c>
      <c r="E113" s="14"/>
    </row>
    <row r="114" spans="1:5" s="2" customFormat="1" x14ac:dyDescent="0.2">
      <c r="A114" s="13"/>
      <c r="B114" s="5" t="s">
        <v>137</v>
      </c>
      <c r="C114" s="32">
        <v>0</v>
      </c>
      <c r="D114" s="31">
        <v>898896.28</v>
      </c>
      <c r="E114" s="14"/>
    </row>
    <row r="115" spans="1:5" s="2" customFormat="1" x14ac:dyDescent="0.2">
      <c r="A115" s="13"/>
      <c r="B115" s="5" t="s">
        <v>138</v>
      </c>
      <c r="C115" s="32">
        <v>0</v>
      </c>
      <c r="D115" s="31">
        <v>21330.33</v>
      </c>
      <c r="E115" s="14"/>
    </row>
    <row r="116" spans="1:5" s="2" customFormat="1" x14ac:dyDescent="0.2">
      <c r="A116" s="13"/>
      <c r="B116" s="5" t="s">
        <v>139</v>
      </c>
      <c r="C116" s="32">
        <v>0</v>
      </c>
      <c r="D116" s="31">
        <v>3517.56</v>
      </c>
      <c r="E116" s="14"/>
    </row>
    <row r="117" spans="1:5" s="2" customFormat="1" x14ac:dyDescent="0.2">
      <c r="A117" s="13"/>
      <c r="B117" s="5" t="s">
        <v>140</v>
      </c>
      <c r="C117" s="32">
        <v>0</v>
      </c>
      <c r="D117" s="31">
        <v>1546218.24</v>
      </c>
      <c r="E117" s="14"/>
    </row>
    <row r="118" spans="1:5" s="2" customFormat="1" x14ac:dyDescent="0.2">
      <c r="A118" s="13"/>
      <c r="B118" s="5" t="s">
        <v>141</v>
      </c>
      <c r="C118" s="32">
        <v>0</v>
      </c>
      <c r="D118" s="31">
        <v>377601.88</v>
      </c>
      <c r="E118" s="14"/>
    </row>
    <row r="119" spans="1:5" s="2" customFormat="1" x14ac:dyDescent="0.2">
      <c r="A119" s="13"/>
      <c r="B119" s="5" t="s">
        <v>142</v>
      </c>
      <c r="C119" s="32">
        <v>0</v>
      </c>
      <c r="D119" s="31">
        <v>32100.959999999999</v>
      </c>
      <c r="E119" s="14"/>
    </row>
    <row r="120" spans="1:5" s="2" customFormat="1" x14ac:dyDescent="0.2">
      <c r="A120" s="13"/>
      <c r="B120" s="5" t="s">
        <v>143</v>
      </c>
      <c r="C120" s="32">
        <v>9019622</v>
      </c>
      <c r="D120" s="31">
        <v>2073585.74</v>
      </c>
      <c r="E120" s="14"/>
    </row>
    <row r="121" spans="1:5" s="2" customFormat="1" x14ac:dyDescent="0.2">
      <c r="A121" s="13"/>
      <c r="B121" s="5" t="s">
        <v>144</v>
      </c>
      <c r="C121" s="32">
        <v>0</v>
      </c>
      <c r="D121" s="31">
        <v>225.6</v>
      </c>
      <c r="E121" s="14"/>
    </row>
    <row r="122" spans="1:5" s="2" customFormat="1" x14ac:dyDescent="0.2">
      <c r="A122" s="13"/>
      <c r="B122" s="5" t="s">
        <v>145</v>
      </c>
      <c r="C122" s="32">
        <v>206150752</v>
      </c>
      <c r="D122" s="31">
        <v>14697165.949999999</v>
      </c>
      <c r="E122" s="14"/>
    </row>
    <row r="123" spans="1:5" s="2" customFormat="1" x14ac:dyDescent="0.2">
      <c r="A123" s="13"/>
      <c r="B123" s="5" t="s">
        <v>146</v>
      </c>
      <c r="C123" s="32">
        <v>6001</v>
      </c>
      <c r="D123" s="31">
        <v>452.39</v>
      </c>
      <c r="E123" s="14"/>
    </row>
    <row r="124" spans="1:5" s="2" customFormat="1" x14ac:dyDescent="0.2">
      <c r="A124" s="13"/>
      <c r="B124" s="5" t="s">
        <v>147</v>
      </c>
      <c r="C124" s="32">
        <v>2759398</v>
      </c>
      <c r="D124" s="31">
        <v>296596.99</v>
      </c>
      <c r="E124" s="14"/>
    </row>
    <row r="125" spans="1:5" s="2" customFormat="1" x14ac:dyDescent="0.2">
      <c r="A125" s="13"/>
      <c r="B125" s="5" t="s">
        <v>148</v>
      </c>
      <c r="C125" s="32">
        <v>1470881</v>
      </c>
      <c r="D125" s="31">
        <v>165986.53</v>
      </c>
      <c r="E125" s="14"/>
    </row>
    <row r="126" spans="1:5" s="2" customFormat="1" x14ac:dyDescent="0.2">
      <c r="A126" s="13"/>
      <c r="B126" s="5" t="s">
        <v>149</v>
      </c>
      <c r="C126" s="32">
        <v>961734</v>
      </c>
      <c r="D126" s="31">
        <v>158719.44</v>
      </c>
      <c r="E126" s="14"/>
    </row>
    <row r="127" spans="1:5" s="2" customFormat="1" x14ac:dyDescent="0.2">
      <c r="A127" s="13"/>
      <c r="B127" s="5" t="s">
        <v>150</v>
      </c>
      <c r="C127" s="32">
        <v>686476059</v>
      </c>
      <c r="D127" s="31">
        <v>39205690.57</v>
      </c>
      <c r="E127" s="14"/>
    </row>
    <row r="128" spans="1:5" s="2" customFormat="1" x14ac:dyDescent="0.2">
      <c r="A128" s="13"/>
      <c r="B128" s="5" t="s">
        <v>151</v>
      </c>
      <c r="C128" s="32">
        <v>1385000</v>
      </c>
      <c r="D128" s="31">
        <v>169752.74</v>
      </c>
      <c r="E128" s="14"/>
    </row>
    <row r="129" spans="1:5" s="2" customFormat="1" x14ac:dyDescent="0.2">
      <c r="A129" s="13"/>
      <c r="B129" s="5" t="s">
        <v>152</v>
      </c>
      <c r="C129" s="32">
        <v>567236000</v>
      </c>
      <c r="D129" s="31">
        <v>29742629.949999999</v>
      </c>
      <c r="E129" s="14"/>
    </row>
    <row r="130" spans="1:5" s="2" customFormat="1" x14ac:dyDescent="0.2">
      <c r="A130" s="13"/>
      <c r="B130" s="5" t="s">
        <v>153</v>
      </c>
      <c r="C130" s="32">
        <v>1014177359</v>
      </c>
      <c r="D130" s="31">
        <v>45819520.399999999</v>
      </c>
      <c r="E130" s="14"/>
    </row>
    <row r="131" spans="1:5" x14ac:dyDescent="0.2">
      <c r="A131" s="13"/>
      <c r="B131" s="5" t="s">
        <v>154</v>
      </c>
      <c r="C131" s="32">
        <v>938861010</v>
      </c>
      <c r="D131" s="31">
        <v>49785690.259999998</v>
      </c>
      <c r="E131" s="14"/>
    </row>
    <row r="132" spans="1:5" x14ac:dyDescent="0.2">
      <c r="A132" s="13"/>
      <c r="B132" s="5" t="s">
        <v>156</v>
      </c>
      <c r="C132" s="32"/>
      <c r="D132" s="31"/>
      <c r="E132" s="14"/>
    </row>
    <row r="133" spans="1:5" x14ac:dyDescent="0.2">
      <c r="A133" s="13"/>
      <c r="B133" s="5" t="s">
        <v>157</v>
      </c>
      <c r="C133" s="32">
        <v>-197000</v>
      </c>
      <c r="D133" s="31">
        <v>-12000</v>
      </c>
      <c r="E133" s="14"/>
    </row>
    <row r="134" spans="1:5" x14ac:dyDescent="0.2">
      <c r="A134" s="13"/>
      <c r="B134" s="5" t="s">
        <v>158</v>
      </c>
      <c r="C134" s="32">
        <v>0</v>
      </c>
      <c r="D134" s="31">
        <v>53.88</v>
      </c>
      <c r="E134" s="14"/>
    </row>
    <row r="135" spans="1:5" x14ac:dyDescent="0.2">
      <c r="A135" s="13"/>
      <c r="B135" s="5" t="s">
        <v>159</v>
      </c>
      <c r="C135" s="32">
        <v>0</v>
      </c>
      <c r="D135" s="31">
        <v>79.2</v>
      </c>
      <c r="E135" s="14"/>
    </row>
    <row r="136" spans="1:5" x14ac:dyDescent="0.2">
      <c r="A136" s="13"/>
      <c r="B136" s="5" t="s">
        <v>160</v>
      </c>
      <c r="C136" s="32">
        <v>14909990</v>
      </c>
      <c r="D136" s="31">
        <v>4564064.1500000004</v>
      </c>
      <c r="E136" s="14"/>
    </row>
    <row r="137" spans="1:5" x14ac:dyDescent="0.2">
      <c r="A137" s="13"/>
      <c r="B137" s="5" t="s">
        <v>161</v>
      </c>
      <c r="C137" s="32">
        <v>0</v>
      </c>
      <c r="D137" s="31">
        <v>135561.14000000001</v>
      </c>
      <c r="E137" s="14"/>
    </row>
    <row r="138" spans="1:5" x14ac:dyDescent="0.2">
      <c r="A138" s="13"/>
      <c r="B138" s="5" t="s">
        <v>162</v>
      </c>
      <c r="C138" s="32">
        <v>0</v>
      </c>
      <c r="D138" s="31">
        <v>12006.7</v>
      </c>
      <c r="E138" s="14"/>
    </row>
    <row r="139" spans="1:5" x14ac:dyDescent="0.2">
      <c r="A139" s="13"/>
      <c r="B139" s="5" t="s">
        <v>163</v>
      </c>
      <c r="C139" s="32">
        <v>0</v>
      </c>
      <c r="D139" s="31">
        <v>2357.7600000000002</v>
      </c>
      <c r="E139" s="14"/>
    </row>
    <row r="140" spans="1:5" x14ac:dyDescent="0.2">
      <c r="A140" s="13"/>
      <c r="B140" s="5" t="s">
        <v>164</v>
      </c>
      <c r="C140" s="32">
        <v>0</v>
      </c>
      <c r="D140" s="31">
        <v>6660</v>
      </c>
      <c r="E140" s="14"/>
    </row>
    <row r="141" spans="1:5" x14ac:dyDescent="0.2">
      <c r="A141" s="13"/>
      <c r="B141" s="5" t="s">
        <v>165</v>
      </c>
      <c r="C141" s="32">
        <v>0</v>
      </c>
      <c r="D141" s="31">
        <v>296340</v>
      </c>
      <c r="E141" s="14"/>
    </row>
    <row r="142" spans="1:5" x14ac:dyDescent="0.2">
      <c r="A142" s="13"/>
      <c r="B142" s="5" t="s">
        <v>166</v>
      </c>
      <c r="C142" s="32">
        <v>0</v>
      </c>
      <c r="D142" s="31">
        <v>298007.78000000003</v>
      </c>
      <c r="E142" s="14"/>
    </row>
    <row r="143" spans="1:5" x14ac:dyDescent="0.2">
      <c r="A143" s="13"/>
      <c r="B143" s="5" t="s">
        <v>167</v>
      </c>
      <c r="C143" s="32">
        <v>0</v>
      </c>
      <c r="D143" s="31">
        <v>80</v>
      </c>
      <c r="E143" s="14"/>
    </row>
    <row r="144" spans="1:5" x14ac:dyDescent="0.2">
      <c r="A144" s="13"/>
      <c r="B144" s="5" t="s">
        <v>168</v>
      </c>
      <c r="C144" s="32">
        <v>0</v>
      </c>
      <c r="D144" s="31">
        <v>3830</v>
      </c>
      <c r="E144" s="14"/>
    </row>
    <row r="145" spans="1:5" x14ac:dyDescent="0.2">
      <c r="A145" s="13"/>
      <c r="B145" s="5" t="s">
        <v>169</v>
      </c>
      <c r="C145" s="32">
        <v>0</v>
      </c>
      <c r="D145" s="31">
        <v>439620</v>
      </c>
      <c r="E145" s="14"/>
    </row>
    <row r="146" spans="1:5" x14ac:dyDescent="0.2">
      <c r="A146" s="13"/>
      <c r="B146" s="5" t="s">
        <v>170</v>
      </c>
      <c r="C146" s="32">
        <v>0</v>
      </c>
      <c r="D146" s="31">
        <v>1751510</v>
      </c>
      <c r="E146" s="14"/>
    </row>
    <row r="147" spans="1:5" x14ac:dyDescent="0.2">
      <c r="A147" s="13"/>
      <c r="B147" s="5" t="s">
        <v>171</v>
      </c>
      <c r="C147" s="32">
        <v>0</v>
      </c>
      <c r="D147" s="31">
        <v>3694.53</v>
      </c>
      <c r="E147" s="14"/>
    </row>
    <row r="148" spans="1:5" x14ac:dyDescent="0.2">
      <c r="A148" s="13"/>
      <c r="B148" s="5" t="s">
        <v>172</v>
      </c>
      <c r="C148" s="32">
        <v>0</v>
      </c>
      <c r="D148" s="31">
        <v>8025</v>
      </c>
      <c r="E148" s="14"/>
    </row>
    <row r="149" spans="1:5" x14ac:dyDescent="0.2">
      <c r="A149" s="13"/>
      <c r="B149" s="5" t="s">
        <v>173</v>
      </c>
      <c r="C149" s="32">
        <v>0</v>
      </c>
      <c r="D149" s="31">
        <v>627450</v>
      </c>
      <c r="E149" s="14"/>
    </row>
    <row r="150" spans="1:5" x14ac:dyDescent="0.2">
      <c r="A150" s="13"/>
      <c r="B150" s="5" t="s">
        <v>174</v>
      </c>
      <c r="C150" s="32">
        <v>0</v>
      </c>
      <c r="D150" s="31">
        <v>33.36</v>
      </c>
      <c r="E150" s="14"/>
    </row>
    <row r="151" spans="1:5" x14ac:dyDescent="0.2">
      <c r="A151" s="13"/>
      <c r="B151" s="5" t="s">
        <v>175</v>
      </c>
      <c r="C151" s="32">
        <v>0</v>
      </c>
      <c r="D151" s="31">
        <v>487050.96</v>
      </c>
      <c r="E151" s="14"/>
    </row>
    <row r="152" spans="1:5" x14ac:dyDescent="0.2">
      <c r="A152" s="13"/>
      <c r="B152" s="5" t="s">
        <v>176</v>
      </c>
      <c r="C152" s="32">
        <v>0</v>
      </c>
      <c r="D152" s="31">
        <v>4391.66</v>
      </c>
      <c r="E152" s="14"/>
    </row>
    <row r="153" spans="1:5" x14ac:dyDescent="0.2">
      <c r="A153" s="13"/>
      <c r="B153" s="5" t="s">
        <v>177</v>
      </c>
      <c r="C153" s="32">
        <v>0</v>
      </c>
      <c r="D153" s="31">
        <v>230.16</v>
      </c>
      <c r="E153" s="14"/>
    </row>
    <row r="154" spans="1:5" x14ac:dyDescent="0.2">
      <c r="A154" s="13"/>
      <c r="B154" s="5" t="s">
        <v>178</v>
      </c>
      <c r="C154" s="32">
        <v>0</v>
      </c>
      <c r="D154" s="31">
        <v>54247.02</v>
      </c>
      <c r="E154" s="14"/>
    </row>
    <row r="155" spans="1:5" x14ac:dyDescent="0.2">
      <c r="A155" s="13"/>
      <c r="B155" s="5" t="s">
        <v>179</v>
      </c>
      <c r="C155" s="32">
        <v>0</v>
      </c>
      <c r="D155" s="31">
        <v>1864328.96</v>
      </c>
      <c r="E155" s="14"/>
    </row>
    <row r="156" spans="1:5" x14ac:dyDescent="0.2">
      <c r="A156" s="13"/>
      <c r="B156" s="5" t="s">
        <v>180</v>
      </c>
      <c r="C156" s="32">
        <v>0</v>
      </c>
      <c r="D156" s="31">
        <v>104460</v>
      </c>
      <c r="E156" s="14"/>
    </row>
    <row r="157" spans="1:5" x14ac:dyDescent="0.2">
      <c r="A157" s="13"/>
      <c r="B157" s="5" t="s">
        <v>181</v>
      </c>
      <c r="C157" s="32">
        <v>0</v>
      </c>
      <c r="D157" s="31">
        <v>167556.57999999999</v>
      </c>
      <c r="E157" s="14"/>
    </row>
    <row r="158" spans="1:5" x14ac:dyDescent="0.2">
      <c r="A158" s="13"/>
      <c r="B158" s="5" t="s">
        <v>182</v>
      </c>
      <c r="C158" s="32">
        <v>0</v>
      </c>
      <c r="D158" s="31">
        <v>655070.68000000005</v>
      </c>
      <c r="E158" s="14"/>
    </row>
    <row r="159" spans="1:5" x14ac:dyDescent="0.2">
      <c r="A159" s="13"/>
      <c r="B159" s="5" t="s">
        <v>183</v>
      </c>
      <c r="C159" s="32">
        <v>0</v>
      </c>
      <c r="D159" s="31">
        <v>23178.66</v>
      </c>
      <c r="E159" s="14"/>
    </row>
    <row r="160" spans="1:5" x14ac:dyDescent="0.2">
      <c r="A160" s="13"/>
      <c r="B160" s="5" t="s">
        <v>184</v>
      </c>
      <c r="C160" s="32">
        <v>0</v>
      </c>
      <c r="D160" s="31">
        <v>78992.02</v>
      </c>
      <c r="E160" s="14"/>
    </row>
    <row r="161" spans="1:5" x14ac:dyDescent="0.2">
      <c r="A161" s="13"/>
      <c r="B161" s="5" t="s">
        <v>185</v>
      </c>
      <c r="C161" s="32">
        <v>0</v>
      </c>
      <c r="D161" s="31">
        <v>48095.77</v>
      </c>
      <c r="E161" s="14"/>
    </row>
    <row r="162" spans="1:5" x14ac:dyDescent="0.2">
      <c r="A162" s="13"/>
      <c r="B162" s="5" t="s">
        <v>186</v>
      </c>
      <c r="C162" s="32">
        <v>0</v>
      </c>
      <c r="D162" s="31">
        <v>1789009.94</v>
      </c>
      <c r="E162" s="14"/>
    </row>
    <row r="163" spans="1:5" s="2" customFormat="1" x14ac:dyDescent="0.2">
      <c r="A163" s="16" t="s">
        <v>84</v>
      </c>
      <c r="B163" s="17"/>
      <c r="C163" s="18">
        <f>SUM(C32:C162)</f>
        <v>15545347332</v>
      </c>
      <c r="D163" s="39">
        <f>SUM(D32:D162)</f>
        <v>1430850997.2000005</v>
      </c>
      <c r="E163" s="20"/>
    </row>
    <row r="164" spans="1:5" s="2" customFormat="1" x14ac:dyDescent="0.2">
      <c r="A164" s="16" t="s">
        <v>30</v>
      </c>
      <c r="B164" s="17"/>
      <c r="C164" s="18">
        <f>C11+C14+C19+C27+C31+C163</f>
        <v>24019757762</v>
      </c>
      <c r="D164" s="19">
        <f>D11+D14+D19+D27+D31+D163</f>
        <v>2141501031.2400005</v>
      </c>
      <c r="E164" s="20"/>
    </row>
  </sheetData>
  <printOptions horizontalCentered="1"/>
  <pageMargins left="0.5" right="0.5" top="1" bottom="0.75" header="0.5" footer="0.5"/>
  <pageSetup scale="82" fitToHeight="3" orientation="portrait" r:id="rId1"/>
  <headerFooter alignWithMargins="0">
    <oddFooter>&amp;CPage &amp;P of &amp;N</oddFooter>
  </headerFooter>
  <rowBreaks count="1" manualBreakCount="1">
    <brk id="6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66"/>
  <sheetViews>
    <sheetView zoomScale="85" zoomScaleNormal="85" workbookViewId="0">
      <selection activeCell="K45" sqref="K45"/>
    </sheetView>
  </sheetViews>
  <sheetFormatPr defaultRowHeight="12.75" x14ac:dyDescent="0.2"/>
  <cols>
    <col min="1" max="1" width="52.7109375" bestFit="1" customWidth="1"/>
    <col min="2" max="2" width="15.28515625" style="25" customWidth="1"/>
    <col min="3" max="3" width="18" style="26" bestFit="1" customWidth="1"/>
  </cols>
  <sheetData>
    <row r="3" spans="1:3" x14ac:dyDescent="0.2">
      <c r="B3" s="33" t="s">
        <v>73</v>
      </c>
      <c r="C3" s="31"/>
    </row>
    <row r="4" spans="1:3" x14ac:dyDescent="0.2">
      <c r="A4" s="4" t="s">
        <v>71</v>
      </c>
      <c r="B4" s="32" t="s">
        <v>91</v>
      </c>
      <c r="C4" s="31" t="s">
        <v>72</v>
      </c>
    </row>
    <row r="5" spans="1:3" x14ac:dyDescent="0.2">
      <c r="A5" s="3" t="s">
        <v>68</v>
      </c>
      <c r="B5" s="32">
        <v>1983578721</v>
      </c>
      <c r="C5" s="31">
        <v>150372191.19</v>
      </c>
    </row>
    <row r="6" spans="1:3" x14ac:dyDescent="0.2">
      <c r="A6" s="5" t="s">
        <v>32</v>
      </c>
      <c r="B6" s="32">
        <v>1837742301</v>
      </c>
      <c r="C6" s="31">
        <v>139269112.94</v>
      </c>
    </row>
    <row r="7" spans="1:3" x14ac:dyDescent="0.2">
      <c r="A7" s="5" t="s">
        <v>33</v>
      </c>
      <c r="B7" s="32">
        <v>68145319</v>
      </c>
      <c r="C7" s="31">
        <v>5518881.5800000001</v>
      </c>
    </row>
    <row r="8" spans="1:3" x14ac:dyDescent="0.2">
      <c r="A8" s="5" t="s">
        <v>48</v>
      </c>
      <c r="B8" s="32">
        <v>77691101</v>
      </c>
      <c r="C8" s="31">
        <v>5584196.6699999999</v>
      </c>
    </row>
    <row r="9" spans="1:3" x14ac:dyDescent="0.2">
      <c r="A9" s="3" t="s">
        <v>70</v>
      </c>
      <c r="B9" s="32">
        <v>5269370</v>
      </c>
      <c r="C9" s="31">
        <v>538796.44999999995</v>
      </c>
    </row>
    <row r="10" spans="1:3" x14ac:dyDescent="0.2">
      <c r="A10" s="5" t="s">
        <v>95</v>
      </c>
      <c r="B10" s="32">
        <v>30343</v>
      </c>
      <c r="C10" s="31">
        <v>4214.33</v>
      </c>
    </row>
    <row r="11" spans="1:3" x14ac:dyDescent="0.2">
      <c r="A11" s="5" t="s">
        <v>130</v>
      </c>
      <c r="B11" s="32">
        <v>5239027</v>
      </c>
      <c r="C11" s="31">
        <v>534582.12</v>
      </c>
    </row>
    <row r="12" spans="1:3" x14ac:dyDescent="0.2">
      <c r="A12" s="3" t="s">
        <v>69</v>
      </c>
      <c r="B12" s="32">
        <v>352212470</v>
      </c>
      <c r="C12" s="31">
        <v>41561457.719999999</v>
      </c>
    </row>
    <row r="13" spans="1:3" x14ac:dyDescent="0.2">
      <c r="A13" s="5" t="s">
        <v>51</v>
      </c>
      <c r="B13" s="32">
        <v>6820624</v>
      </c>
      <c r="C13" s="31">
        <v>1036098.2</v>
      </c>
    </row>
    <row r="14" spans="1:3" x14ac:dyDescent="0.2">
      <c r="A14" s="5" t="s">
        <v>56</v>
      </c>
      <c r="B14" s="32">
        <v>9720902</v>
      </c>
      <c r="C14" s="31">
        <v>834817.96</v>
      </c>
    </row>
    <row r="15" spans="1:3" x14ac:dyDescent="0.2">
      <c r="A15" s="5" t="s">
        <v>129</v>
      </c>
      <c r="B15" s="32">
        <v>335207694</v>
      </c>
      <c r="C15" s="31">
        <v>39629008.850000001</v>
      </c>
    </row>
    <row r="16" spans="1:3" x14ac:dyDescent="0.2">
      <c r="A16" s="5" t="s">
        <v>135</v>
      </c>
      <c r="B16" s="32">
        <v>463250</v>
      </c>
      <c r="C16" s="31">
        <v>61532.71</v>
      </c>
    </row>
    <row r="17" spans="1:3" x14ac:dyDescent="0.2">
      <c r="A17" s="3" t="s">
        <v>67</v>
      </c>
      <c r="B17" s="32">
        <v>5886300746</v>
      </c>
      <c r="C17" s="31">
        <v>499223622.38999999</v>
      </c>
    </row>
    <row r="18" spans="1:3" x14ac:dyDescent="0.2">
      <c r="A18" s="5" t="s">
        <v>52</v>
      </c>
      <c r="B18" s="32">
        <v>11554136</v>
      </c>
      <c r="C18" s="31">
        <v>885121.43</v>
      </c>
    </row>
    <row r="19" spans="1:3" x14ac:dyDescent="0.2">
      <c r="A19" s="5" t="s">
        <v>47</v>
      </c>
      <c r="B19" s="32">
        <v>99968659</v>
      </c>
      <c r="C19" s="31">
        <v>8577661.6500000004</v>
      </c>
    </row>
    <row r="20" spans="1:3" x14ac:dyDescent="0.2">
      <c r="A20" s="5" t="s">
        <v>54</v>
      </c>
      <c r="B20" s="32">
        <v>94717716</v>
      </c>
      <c r="C20" s="31">
        <v>7359254.0700000003</v>
      </c>
    </row>
    <row r="21" spans="1:3" x14ac:dyDescent="0.2">
      <c r="A21" s="5" t="s">
        <v>117</v>
      </c>
      <c r="B21" s="32">
        <v>1392250</v>
      </c>
      <c r="C21" s="31">
        <v>138228.75</v>
      </c>
    </row>
    <row r="22" spans="1:3" x14ac:dyDescent="0.2">
      <c r="A22" s="5" t="s">
        <v>126</v>
      </c>
      <c r="B22" s="32">
        <v>5637168693</v>
      </c>
      <c r="C22" s="31">
        <v>479038768.82999998</v>
      </c>
    </row>
    <row r="23" spans="1:3" x14ac:dyDescent="0.2">
      <c r="A23" s="5" t="s">
        <v>131</v>
      </c>
      <c r="B23" s="32">
        <v>5223997</v>
      </c>
      <c r="C23" s="31">
        <v>341491</v>
      </c>
    </row>
    <row r="24" spans="1:3" x14ac:dyDescent="0.2">
      <c r="A24" s="5" t="s">
        <v>136</v>
      </c>
      <c r="B24" s="32">
        <v>36275295</v>
      </c>
      <c r="C24" s="31">
        <v>2883096.66</v>
      </c>
    </row>
    <row r="25" spans="1:3" x14ac:dyDescent="0.2">
      <c r="A25" s="3" t="s">
        <v>66</v>
      </c>
      <c r="B25" s="32">
        <v>247049123</v>
      </c>
      <c r="C25" s="31">
        <v>18953966.289999999</v>
      </c>
    </row>
    <row r="26" spans="1:3" x14ac:dyDescent="0.2">
      <c r="A26" s="5" t="s">
        <v>12</v>
      </c>
      <c r="B26" s="32">
        <v>36429032</v>
      </c>
      <c r="C26" s="31">
        <v>2601089.86</v>
      </c>
    </row>
    <row r="27" spans="1:3" x14ac:dyDescent="0.2">
      <c r="A27" s="5" t="s">
        <v>39</v>
      </c>
      <c r="B27" s="32">
        <v>7109120</v>
      </c>
      <c r="C27" s="31">
        <v>543401.44999999995</v>
      </c>
    </row>
    <row r="28" spans="1:3" x14ac:dyDescent="0.2">
      <c r="A28" s="5" t="s">
        <v>155</v>
      </c>
      <c r="B28" s="32">
        <v>203510971</v>
      </c>
      <c r="C28" s="31">
        <v>15809474.98</v>
      </c>
    </row>
    <row r="29" spans="1:3" x14ac:dyDescent="0.2">
      <c r="A29" s="3" t="s">
        <v>65</v>
      </c>
      <c r="B29" s="32">
        <v>15545347332</v>
      </c>
      <c r="C29" s="31">
        <v>1430850997.2000005</v>
      </c>
    </row>
    <row r="30" spans="1:3" x14ac:dyDescent="0.2">
      <c r="A30" s="5" t="s">
        <v>58</v>
      </c>
      <c r="B30" s="32">
        <v>0</v>
      </c>
      <c r="C30" s="31">
        <v>7385.17</v>
      </c>
    </row>
    <row r="31" spans="1:3" x14ac:dyDescent="0.2">
      <c r="A31" s="5" t="s">
        <v>13</v>
      </c>
      <c r="B31" s="32">
        <v>0</v>
      </c>
      <c r="C31" s="31">
        <v>-4.22</v>
      </c>
    </row>
    <row r="32" spans="1:3" x14ac:dyDescent="0.2">
      <c r="A32" s="5" t="s">
        <v>14</v>
      </c>
      <c r="B32" s="32">
        <v>0</v>
      </c>
      <c r="C32" s="31">
        <v>834.59</v>
      </c>
    </row>
    <row r="33" spans="1:3" x14ac:dyDescent="0.2">
      <c r="A33" s="5" t="s">
        <v>15</v>
      </c>
      <c r="B33" s="32"/>
      <c r="C33" s="31"/>
    </row>
    <row r="34" spans="1:3" x14ac:dyDescent="0.2">
      <c r="A34" s="5" t="s">
        <v>16</v>
      </c>
      <c r="B34" s="32"/>
      <c r="C34" s="31"/>
    </row>
    <row r="35" spans="1:3" x14ac:dyDescent="0.2">
      <c r="A35" s="5" t="s">
        <v>17</v>
      </c>
      <c r="B35" s="32"/>
      <c r="C35" s="31"/>
    </row>
    <row r="36" spans="1:3" x14ac:dyDescent="0.2">
      <c r="A36" s="5" t="s">
        <v>19</v>
      </c>
      <c r="B36" s="32">
        <v>0</v>
      </c>
      <c r="C36" s="31">
        <v>2792.92</v>
      </c>
    </row>
    <row r="37" spans="1:3" x14ac:dyDescent="0.2">
      <c r="A37" s="5" t="s">
        <v>46</v>
      </c>
      <c r="B37" s="32">
        <v>0</v>
      </c>
      <c r="C37" s="31">
        <v>396.48</v>
      </c>
    </row>
    <row r="38" spans="1:3" x14ac:dyDescent="0.2">
      <c r="A38" s="5" t="s">
        <v>20</v>
      </c>
      <c r="B38" s="32">
        <v>0</v>
      </c>
      <c r="C38" s="31">
        <v>24234.080000000002</v>
      </c>
    </row>
    <row r="39" spans="1:3" x14ac:dyDescent="0.2">
      <c r="A39" s="5" t="s">
        <v>21</v>
      </c>
      <c r="B39" s="32">
        <v>0</v>
      </c>
      <c r="C39" s="31">
        <v>1656.48</v>
      </c>
    </row>
    <row r="40" spans="1:3" x14ac:dyDescent="0.2">
      <c r="A40" s="5" t="s">
        <v>22</v>
      </c>
      <c r="B40" s="32">
        <v>0</v>
      </c>
      <c r="C40" s="31">
        <v>208713.91999999998</v>
      </c>
    </row>
    <row r="41" spans="1:3" x14ac:dyDescent="0.2">
      <c r="A41" s="5" t="s">
        <v>40</v>
      </c>
      <c r="B41" s="32">
        <v>0</v>
      </c>
      <c r="C41" s="31">
        <v>84651.85</v>
      </c>
    </row>
    <row r="42" spans="1:3" x14ac:dyDescent="0.2">
      <c r="A42" s="5" t="s">
        <v>31</v>
      </c>
      <c r="B42" s="32">
        <v>0</v>
      </c>
      <c r="C42" s="31">
        <v>361883.42</v>
      </c>
    </row>
    <row r="43" spans="1:3" x14ac:dyDescent="0.2">
      <c r="A43" s="5" t="s">
        <v>38</v>
      </c>
      <c r="B43" s="32">
        <v>0</v>
      </c>
      <c r="C43" s="31">
        <v>40373.020000000004</v>
      </c>
    </row>
    <row r="44" spans="1:3" x14ac:dyDescent="0.2">
      <c r="A44" s="5" t="s">
        <v>53</v>
      </c>
      <c r="B44" s="32">
        <v>119560</v>
      </c>
      <c r="C44" s="31">
        <v>9626.01</v>
      </c>
    </row>
    <row r="45" spans="1:3" x14ac:dyDescent="0.2">
      <c r="A45" s="5" t="s">
        <v>41</v>
      </c>
      <c r="B45" s="32">
        <v>17256134</v>
      </c>
      <c r="C45" s="31">
        <v>1250470.6499999999</v>
      </c>
    </row>
    <row r="46" spans="1:3" x14ac:dyDescent="0.2">
      <c r="A46" s="5" t="s">
        <v>23</v>
      </c>
      <c r="B46" s="32">
        <v>48942839</v>
      </c>
      <c r="C46" s="31">
        <v>5849090.71</v>
      </c>
    </row>
    <row r="47" spans="1:3" x14ac:dyDescent="0.2">
      <c r="A47" s="5" t="s">
        <v>24</v>
      </c>
      <c r="B47" s="32">
        <v>5345764</v>
      </c>
      <c r="C47" s="31">
        <v>579602.70000000007</v>
      </c>
    </row>
    <row r="48" spans="1:3" x14ac:dyDescent="0.2">
      <c r="A48" s="5" t="s">
        <v>25</v>
      </c>
      <c r="B48" s="32">
        <v>2587868</v>
      </c>
      <c r="C48" s="31">
        <v>739388.01</v>
      </c>
    </row>
    <row r="49" spans="1:3" x14ac:dyDescent="0.2">
      <c r="A49" s="5" t="s">
        <v>26</v>
      </c>
      <c r="B49" s="32">
        <v>1469</v>
      </c>
      <c r="C49" s="31">
        <v>110.45</v>
      </c>
    </row>
    <row r="50" spans="1:3" x14ac:dyDescent="0.2">
      <c r="A50" s="5" t="s">
        <v>27</v>
      </c>
      <c r="B50" s="32">
        <v>6425563343</v>
      </c>
      <c r="C50" s="31">
        <v>717255318.10000002</v>
      </c>
    </row>
    <row r="51" spans="1:3" x14ac:dyDescent="0.2">
      <c r="A51" s="5" t="s">
        <v>28</v>
      </c>
      <c r="B51" s="32">
        <v>3148589</v>
      </c>
      <c r="C51" s="31">
        <v>345309.58</v>
      </c>
    </row>
    <row r="52" spans="1:3" x14ac:dyDescent="0.2">
      <c r="A52" s="5" t="s">
        <v>29</v>
      </c>
      <c r="B52" s="32">
        <v>179762863</v>
      </c>
      <c r="C52" s="31">
        <v>19701464.420000002</v>
      </c>
    </row>
    <row r="53" spans="1:3" x14ac:dyDescent="0.2">
      <c r="A53" s="5" t="s">
        <v>55</v>
      </c>
      <c r="B53" s="32">
        <v>94880945</v>
      </c>
      <c r="C53" s="31">
        <v>10622324.26</v>
      </c>
    </row>
    <row r="54" spans="1:3" x14ac:dyDescent="0.2">
      <c r="A54" s="5" t="s">
        <v>57</v>
      </c>
      <c r="B54" s="32">
        <v>665758</v>
      </c>
      <c r="C54" s="31">
        <v>70337.210000000006</v>
      </c>
    </row>
    <row r="55" spans="1:3" x14ac:dyDescent="0.2">
      <c r="A55" s="5" t="s">
        <v>43</v>
      </c>
      <c r="B55" s="32">
        <v>50408703</v>
      </c>
      <c r="C55" s="31">
        <v>3309348.14</v>
      </c>
    </row>
    <row r="56" spans="1:3" x14ac:dyDescent="0.2">
      <c r="A56" s="5" t="s">
        <v>44</v>
      </c>
      <c r="B56" s="32">
        <v>1170189</v>
      </c>
      <c r="C56" s="31">
        <v>164607.09</v>
      </c>
    </row>
    <row r="57" spans="1:3" x14ac:dyDescent="0.2">
      <c r="A57" s="5" t="s">
        <v>45</v>
      </c>
      <c r="B57" s="32">
        <v>4724658</v>
      </c>
      <c r="C57" s="31">
        <v>604849.61</v>
      </c>
    </row>
    <row r="58" spans="1:3" x14ac:dyDescent="0.2">
      <c r="A58" s="5" t="s">
        <v>42</v>
      </c>
      <c r="B58" s="32">
        <v>1321998</v>
      </c>
      <c r="C58" s="31">
        <v>121639.03</v>
      </c>
    </row>
    <row r="59" spans="1:3" x14ac:dyDescent="0.2">
      <c r="A59" s="5" t="s">
        <v>34</v>
      </c>
      <c r="B59" s="32"/>
      <c r="C59" s="31"/>
    </row>
    <row r="60" spans="1:3" x14ac:dyDescent="0.2">
      <c r="A60" s="5" t="s">
        <v>86</v>
      </c>
      <c r="B60" s="32">
        <v>0</v>
      </c>
      <c r="C60" s="31">
        <v>427251.63</v>
      </c>
    </row>
    <row r="61" spans="1:3" x14ac:dyDescent="0.2">
      <c r="A61" s="5" t="s">
        <v>87</v>
      </c>
      <c r="B61" s="32">
        <v>0</v>
      </c>
      <c r="C61" s="31">
        <v>304602.06</v>
      </c>
    </row>
    <row r="62" spans="1:3" x14ac:dyDescent="0.2">
      <c r="A62" s="5" t="s">
        <v>88</v>
      </c>
      <c r="B62" s="32">
        <v>0</v>
      </c>
      <c r="C62" s="31">
        <v>10834.26</v>
      </c>
    </row>
    <row r="63" spans="1:3" x14ac:dyDescent="0.2">
      <c r="A63" s="5" t="s">
        <v>85</v>
      </c>
      <c r="B63" s="32">
        <v>0</v>
      </c>
      <c r="C63" s="31">
        <v>442310.05</v>
      </c>
    </row>
    <row r="64" spans="1:3" x14ac:dyDescent="0.2">
      <c r="A64" s="5" t="s">
        <v>59</v>
      </c>
      <c r="B64" s="32">
        <v>0</v>
      </c>
      <c r="C64" s="31">
        <v>46000</v>
      </c>
    </row>
    <row r="65" spans="1:3" x14ac:dyDescent="0.2">
      <c r="A65" s="5" t="s">
        <v>50</v>
      </c>
      <c r="B65" s="32">
        <v>0</v>
      </c>
      <c r="C65" s="31">
        <v>-14634019.939999999</v>
      </c>
    </row>
    <row r="66" spans="1:3" x14ac:dyDescent="0.2">
      <c r="A66" s="5" t="s">
        <v>96</v>
      </c>
      <c r="B66" s="32">
        <v>0</v>
      </c>
      <c r="C66" s="31">
        <v>37164292.100000001</v>
      </c>
    </row>
    <row r="67" spans="1:3" x14ac:dyDescent="0.2">
      <c r="A67" s="5" t="s">
        <v>94</v>
      </c>
      <c r="B67" s="32">
        <v>0</v>
      </c>
      <c r="C67" s="31">
        <v>4957180.9000000013</v>
      </c>
    </row>
    <row r="68" spans="1:3" x14ac:dyDescent="0.2">
      <c r="A68" s="5" t="s">
        <v>92</v>
      </c>
      <c r="B68" s="32">
        <v>0</v>
      </c>
      <c r="C68" s="31">
        <v>29451444.280000001</v>
      </c>
    </row>
    <row r="69" spans="1:3" x14ac:dyDescent="0.2">
      <c r="A69" s="5" t="s">
        <v>93</v>
      </c>
      <c r="B69" s="32">
        <v>0</v>
      </c>
      <c r="C69" s="31">
        <v>702356.99</v>
      </c>
    </row>
    <row r="70" spans="1:3" x14ac:dyDescent="0.2">
      <c r="A70" s="5" t="s">
        <v>97</v>
      </c>
      <c r="B70" s="32">
        <v>0</v>
      </c>
      <c r="C70" s="31">
        <v>27123428.460000001</v>
      </c>
    </row>
    <row r="71" spans="1:3" x14ac:dyDescent="0.2">
      <c r="A71" s="5" t="s">
        <v>98</v>
      </c>
      <c r="B71" s="32">
        <v>0</v>
      </c>
      <c r="C71" s="31">
        <v>105521.4</v>
      </c>
    </row>
    <row r="72" spans="1:3" x14ac:dyDescent="0.2">
      <c r="A72" s="5" t="s">
        <v>99</v>
      </c>
      <c r="B72" s="32">
        <v>0</v>
      </c>
      <c r="C72" s="31">
        <v>13766170.560000001</v>
      </c>
    </row>
    <row r="73" spans="1:3" x14ac:dyDescent="0.2">
      <c r="A73" s="5" t="s">
        <v>100</v>
      </c>
      <c r="B73" s="32">
        <v>0</v>
      </c>
      <c r="C73" s="31">
        <v>38375.54</v>
      </c>
    </row>
    <row r="74" spans="1:3" x14ac:dyDescent="0.2">
      <c r="A74" s="5" t="s">
        <v>101</v>
      </c>
      <c r="B74" s="32">
        <v>0</v>
      </c>
      <c r="C74" s="31">
        <v>729302.06</v>
      </c>
    </row>
    <row r="75" spans="1:3" x14ac:dyDescent="0.2">
      <c r="A75" s="5" t="s">
        <v>89</v>
      </c>
      <c r="B75" s="32">
        <v>0</v>
      </c>
      <c r="C75" s="31">
        <v>340659.3</v>
      </c>
    </row>
    <row r="76" spans="1:3" x14ac:dyDescent="0.2">
      <c r="A76" s="5" t="s">
        <v>102</v>
      </c>
      <c r="B76" s="32">
        <v>0</v>
      </c>
      <c r="C76" s="31">
        <v>862515.14</v>
      </c>
    </row>
    <row r="77" spans="1:3" x14ac:dyDescent="0.2">
      <c r="A77" s="5" t="s">
        <v>118</v>
      </c>
      <c r="B77" s="32">
        <v>2963629</v>
      </c>
      <c r="C77" s="31">
        <v>349701.48</v>
      </c>
    </row>
    <row r="78" spans="1:3" x14ac:dyDescent="0.2">
      <c r="A78" s="5" t="s">
        <v>63</v>
      </c>
      <c r="B78" s="32">
        <v>0</v>
      </c>
      <c r="C78" s="31">
        <v>3585938.99</v>
      </c>
    </row>
    <row r="79" spans="1:3" x14ac:dyDescent="0.2">
      <c r="A79" s="5" t="s">
        <v>103</v>
      </c>
      <c r="B79" s="32">
        <v>0</v>
      </c>
      <c r="C79" s="31">
        <v>-47199.130000000005</v>
      </c>
    </row>
    <row r="80" spans="1:3" x14ac:dyDescent="0.2">
      <c r="A80" s="5" t="s">
        <v>104</v>
      </c>
      <c r="B80" s="32">
        <v>0</v>
      </c>
      <c r="C80" s="31">
        <v>4975.68</v>
      </c>
    </row>
    <row r="81" spans="1:3" x14ac:dyDescent="0.2">
      <c r="A81" s="5" t="s">
        <v>36</v>
      </c>
      <c r="B81" s="32">
        <v>0</v>
      </c>
      <c r="C81" s="31">
        <v>91619.72</v>
      </c>
    </row>
    <row r="82" spans="1:3" x14ac:dyDescent="0.2">
      <c r="A82" s="5" t="s">
        <v>105</v>
      </c>
      <c r="B82" s="32">
        <v>0</v>
      </c>
      <c r="C82" s="31">
        <v>849</v>
      </c>
    </row>
    <row r="83" spans="1:3" x14ac:dyDescent="0.2">
      <c r="A83" s="5" t="s">
        <v>106</v>
      </c>
      <c r="B83" s="32">
        <v>0</v>
      </c>
      <c r="C83" s="31">
        <v>226</v>
      </c>
    </row>
    <row r="84" spans="1:3" x14ac:dyDescent="0.2">
      <c r="A84" s="5" t="s">
        <v>37</v>
      </c>
      <c r="B84" s="32">
        <v>0</v>
      </c>
      <c r="C84" s="31">
        <v>1865.38</v>
      </c>
    </row>
    <row r="85" spans="1:3" x14ac:dyDescent="0.2">
      <c r="A85" s="5" t="s">
        <v>107</v>
      </c>
      <c r="B85" s="32">
        <v>0</v>
      </c>
      <c r="C85" s="31">
        <v>2643.91</v>
      </c>
    </row>
    <row r="86" spans="1:3" x14ac:dyDescent="0.2">
      <c r="A86" s="5" t="s">
        <v>60</v>
      </c>
      <c r="B86" s="32">
        <v>0</v>
      </c>
      <c r="C86" s="31">
        <v>1448311.71</v>
      </c>
    </row>
    <row r="87" spans="1:3" x14ac:dyDescent="0.2">
      <c r="A87" s="5" t="s">
        <v>35</v>
      </c>
      <c r="B87" s="32">
        <v>0</v>
      </c>
      <c r="C87" s="31">
        <v>44390</v>
      </c>
    </row>
    <row r="88" spans="1:3" x14ac:dyDescent="0.2">
      <c r="A88" s="5" t="s">
        <v>187</v>
      </c>
      <c r="B88" s="32">
        <v>0</v>
      </c>
      <c r="C88" s="31">
        <v>71581.33</v>
      </c>
    </row>
    <row r="89" spans="1:3" x14ac:dyDescent="0.2">
      <c r="A89" s="5" t="s">
        <v>112</v>
      </c>
      <c r="B89" s="32">
        <v>0</v>
      </c>
      <c r="C89" s="31">
        <v>11903.45</v>
      </c>
    </row>
    <row r="90" spans="1:3" x14ac:dyDescent="0.2">
      <c r="A90" s="5" t="s">
        <v>113</v>
      </c>
      <c r="B90" s="32">
        <v>0</v>
      </c>
      <c r="C90" s="31">
        <v>1144793.23</v>
      </c>
    </row>
    <row r="91" spans="1:3" x14ac:dyDescent="0.2">
      <c r="A91" s="5" t="s">
        <v>108</v>
      </c>
      <c r="B91" s="32">
        <v>0</v>
      </c>
      <c r="C91" s="31">
        <v>2692996.45</v>
      </c>
    </row>
    <row r="92" spans="1:3" x14ac:dyDescent="0.2">
      <c r="A92" s="5" t="s">
        <v>110</v>
      </c>
      <c r="B92" s="32">
        <v>0</v>
      </c>
      <c r="C92" s="31">
        <v>2349121.59</v>
      </c>
    </row>
    <row r="93" spans="1:3" x14ac:dyDescent="0.2">
      <c r="A93" s="5" t="s">
        <v>109</v>
      </c>
      <c r="B93" s="32">
        <v>0</v>
      </c>
      <c r="C93" s="31">
        <v>121412.5</v>
      </c>
    </row>
    <row r="94" spans="1:3" x14ac:dyDescent="0.2">
      <c r="A94" s="5" t="s">
        <v>111</v>
      </c>
      <c r="B94" s="32">
        <v>0</v>
      </c>
      <c r="C94" s="31">
        <v>6108.16</v>
      </c>
    </row>
    <row r="95" spans="1:3" x14ac:dyDescent="0.2">
      <c r="A95" s="5" t="s">
        <v>114</v>
      </c>
      <c r="B95" s="32">
        <v>0</v>
      </c>
      <c r="C95" s="31">
        <v>983.61</v>
      </c>
    </row>
    <row r="96" spans="1:3" x14ac:dyDescent="0.2">
      <c r="A96" s="5" t="s">
        <v>61</v>
      </c>
      <c r="B96" s="32">
        <v>0</v>
      </c>
      <c r="C96" s="31">
        <v>731438.3</v>
      </c>
    </row>
    <row r="97" spans="1:3" x14ac:dyDescent="0.2">
      <c r="A97" s="5" t="s">
        <v>62</v>
      </c>
      <c r="B97" s="32">
        <v>0</v>
      </c>
      <c r="C97" s="31">
        <v>208255.04</v>
      </c>
    </row>
    <row r="98" spans="1:3" x14ac:dyDescent="0.2">
      <c r="A98" s="5" t="s">
        <v>116</v>
      </c>
      <c r="B98" s="32">
        <v>0</v>
      </c>
      <c r="C98" s="31">
        <v>2720</v>
      </c>
    </row>
    <row r="99" spans="1:3" x14ac:dyDescent="0.2">
      <c r="A99" s="5" t="s">
        <v>115</v>
      </c>
      <c r="B99" s="32">
        <v>0</v>
      </c>
      <c r="C99" s="31">
        <v>-42.38</v>
      </c>
    </row>
    <row r="100" spans="1:3" x14ac:dyDescent="0.2">
      <c r="A100" s="5" t="s">
        <v>119</v>
      </c>
      <c r="B100" s="32">
        <v>0</v>
      </c>
      <c r="C100" s="31">
        <v>187.82</v>
      </c>
    </row>
    <row r="101" spans="1:3" x14ac:dyDescent="0.2">
      <c r="A101" s="5" t="s">
        <v>120</v>
      </c>
      <c r="B101" s="32">
        <v>48639</v>
      </c>
      <c r="C101" s="31">
        <v>5319.39</v>
      </c>
    </row>
    <row r="102" spans="1:3" x14ac:dyDescent="0.2">
      <c r="A102" s="5" t="s">
        <v>121</v>
      </c>
      <c r="B102" s="32">
        <v>0</v>
      </c>
      <c r="C102" s="31">
        <v>-0.05</v>
      </c>
    </row>
    <row r="103" spans="1:3" x14ac:dyDescent="0.2">
      <c r="A103" s="5" t="s">
        <v>122</v>
      </c>
      <c r="B103" s="32"/>
      <c r="C103" s="31"/>
    </row>
    <row r="104" spans="1:3" x14ac:dyDescent="0.2">
      <c r="A104" s="5" t="s">
        <v>123</v>
      </c>
      <c r="B104" s="32">
        <v>-38475000</v>
      </c>
      <c r="C104" s="31">
        <v>-39000</v>
      </c>
    </row>
    <row r="105" spans="1:3" x14ac:dyDescent="0.2">
      <c r="A105" s="5" t="s">
        <v>124</v>
      </c>
      <c r="B105" s="32">
        <v>0</v>
      </c>
      <c r="C105" s="31">
        <v>148221.49</v>
      </c>
    </row>
    <row r="106" spans="1:3" x14ac:dyDescent="0.2">
      <c r="A106" s="5" t="s">
        <v>125</v>
      </c>
      <c r="B106" s="32">
        <v>0</v>
      </c>
      <c r="C106" s="31">
        <v>425.6</v>
      </c>
    </row>
    <row r="107" spans="1:3" x14ac:dyDescent="0.2">
      <c r="A107" s="5" t="s">
        <v>127</v>
      </c>
      <c r="B107" s="32">
        <v>3992012054</v>
      </c>
      <c r="C107" s="31">
        <v>225733962.66000003</v>
      </c>
    </row>
    <row r="108" spans="1:3" x14ac:dyDescent="0.2">
      <c r="A108" s="5" t="s">
        <v>128</v>
      </c>
      <c r="B108" s="32">
        <v>1271558491</v>
      </c>
      <c r="C108" s="31">
        <v>127497962.75</v>
      </c>
    </row>
    <row r="109" spans="1:3" x14ac:dyDescent="0.2">
      <c r="A109" s="5" t="s">
        <v>132</v>
      </c>
      <c r="B109" s="32">
        <v>36649434</v>
      </c>
      <c r="C109" s="31">
        <v>2869022.02</v>
      </c>
    </row>
    <row r="110" spans="1:3" x14ac:dyDescent="0.2">
      <c r="A110" s="5" t="s">
        <v>133</v>
      </c>
      <c r="B110" s="32">
        <v>1315164</v>
      </c>
      <c r="C110" s="31">
        <v>192201.09</v>
      </c>
    </row>
    <row r="111" spans="1:3" x14ac:dyDescent="0.2">
      <c r="A111" s="5" t="s">
        <v>134</v>
      </c>
      <c r="B111" s="32">
        <v>157435</v>
      </c>
      <c r="C111" s="31">
        <v>13804.22</v>
      </c>
    </row>
    <row r="112" spans="1:3" x14ac:dyDescent="0.2">
      <c r="A112" s="5" t="s">
        <v>137</v>
      </c>
      <c r="B112" s="32">
        <v>0</v>
      </c>
      <c r="C112" s="31">
        <v>898896.28</v>
      </c>
    </row>
    <row r="113" spans="1:3" x14ac:dyDescent="0.2">
      <c r="A113" s="5" t="s">
        <v>138</v>
      </c>
      <c r="B113" s="32">
        <v>0</v>
      </c>
      <c r="C113" s="31">
        <v>21330.33</v>
      </c>
    </row>
    <row r="114" spans="1:3" x14ac:dyDescent="0.2">
      <c r="A114" s="5" t="s">
        <v>139</v>
      </c>
      <c r="B114" s="32">
        <v>0</v>
      </c>
      <c r="C114" s="31">
        <v>3517.56</v>
      </c>
    </row>
    <row r="115" spans="1:3" x14ac:dyDescent="0.2">
      <c r="A115" s="5" t="s">
        <v>140</v>
      </c>
      <c r="B115" s="32">
        <v>0</v>
      </c>
      <c r="C115" s="31">
        <v>1546218.24</v>
      </c>
    </row>
    <row r="116" spans="1:3" x14ac:dyDescent="0.2">
      <c r="A116" s="5" t="s">
        <v>141</v>
      </c>
      <c r="B116" s="32">
        <v>0</v>
      </c>
      <c r="C116" s="31">
        <v>377601.88</v>
      </c>
    </row>
    <row r="117" spans="1:3" x14ac:dyDescent="0.2">
      <c r="A117" s="5" t="s">
        <v>142</v>
      </c>
      <c r="B117" s="32">
        <v>0</v>
      </c>
      <c r="C117" s="31">
        <v>32100.959999999999</v>
      </c>
    </row>
    <row r="118" spans="1:3" x14ac:dyDescent="0.2">
      <c r="A118" s="5" t="s">
        <v>143</v>
      </c>
      <c r="B118" s="32">
        <v>9019622</v>
      </c>
      <c r="C118" s="31">
        <v>2073585.74</v>
      </c>
    </row>
    <row r="119" spans="1:3" x14ac:dyDescent="0.2">
      <c r="A119" s="5" t="s">
        <v>144</v>
      </c>
      <c r="B119" s="32">
        <v>0</v>
      </c>
      <c r="C119" s="31">
        <v>225.6</v>
      </c>
    </row>
    <row r="120" spans="1:3" x14ac:dyDescent="0.2">
      <c r="A120" s="5" t="s">
        <v>145</v>
      </c>
      <c r="B120" s="32">
        <v>206150752</v>
      </c>
      <c r="C120" s="31">
        <v>14697165.949999999</v>
      </c>
    </row>
    <row r="121" spans="1:3" x14ac:dyDescent="0.2">
      <c r="A121" s="5" t="s">
        <v>146</v>
      </c>
      <c r="B121" s="32">
        <v>6001</v>
      </c>
      <c r="C121" s="31">
        <v>452.39</v>
      </c>
    </row>
    <row r="122" spans="1:3" x14ac:dyDescent="0.2">
      <c r="A122" s="5" t="s">
        <v>147</v>
      </c>
      <c r="B122" s="32">
        <v>2759398</v>
      </c>
      <c r="C122" s="31">
        <v>296596.99</v>
      </c>
    </row>
    <row r="123" spans="1:3" x14ac:dyDescent="0.2">
      <c r="A123" s="5" t="s">
        <v>148</v>
      </c>
      <c r="B123" s="32">
        <v>1470881</v>
      </c>
      <c r="C123" s="31">
        <v>165986.53</v>
      </c>
    </row>
    <row r="124" spans="1:3" x14ac:dyDescent="0.2">
      <c r="A124" s="5" t="s">
        <v>149</v>
      </c>
      <c r="B124" s="32">
        <v>961734</v>
      </c>
      <c r="C124" s="31">
        <v>158719.44</v>
      </c>
    </row>
    <row r="125" spans="1:3" x14ac:dyDescent="0.2">
      <c r="A125" s="5" t="s">
        <v>150</v>
      </c>
      <c r="B125" s="32">
        <v>686476059</v>
      </c>
      <c r="C125" s="31">
        <v>39205690.57</v>
      </c>
    </row>
    <row r="126" spans="1:3" x14ac:dyDescent="0.2">
      <c r="A126" s="5" t="s">
        <v>151</v>
      </c>
      <c r="B126" s="32">
        <v>1385000</v>
      </c>
      <c r="C126" s="31">
        <v>169752.74</v>
      </c>
    </row>
    <row r="127" spans="1:3" x14ac:dyDescent="0.2">
      <c r="A127" s="5" t="s">
        <v>152</v>
      </c>
      <c r="B127" s="32">
        <v>567236000</v>
      </c>
      <c r="C127" s="31">
        <v>29742629.949999999</v>
      </c>
    </row>
    <row r="128" spans="1:3" x14ac:dyDescent="0.2">
      <c r="A128" s="5" t="s">
        <v>153</v>
      </c>
      <c r="B128" s="32">
        <v>1014177359</v>
      </c>
      <c r="C128" s="31">
        <v>45819520.399999999</v>
      </c>
    </row>
    <row r="129" spans="1:3" x14ac:dyDescent="0.2">
      <c r="A129" s="5" t="s">
        <v>154</v>
      </c>
      <c r="B129" s="32">
        <v>938861010</v>
      </c>
      <c r="C129" s="31">
        <v>49785690.259999998</v>
      </c>
    </row>
    <row r="130" spans="1:3" x14ac:dyDescent="0.2">
      <c r="A130" s="5" t="s">
        <v>156</v>
      </c>
      <c r="B130" s="32"/>
      <c r="C130" s="31"/>
    </row>
    <row r="131" spans="1:3" x14ac:dyDescent="0.2">
      <c r="A131" s="5" t="s">
        <v>157</v>
      </c>
      <c r="B131" s="32">
        <v>-197000</v>
      </c>
      <c r="C131" s="31">
        <v>-12000</v>
      </c>
    </row>
    <row r="132" spans="1:3" x14ac:dyDescent="0.2">
      <c r="A132" s="5" t="s">
        <v>158</v>
      </c>
      <c r="B132" s="32">
        <v>0</v>
      </c>
      <c r="C132" s="31">
        <v>53.88</v>
      </c>
    </row>
    <row r="133" spans="1:3" x14ac:dyDescent="0.2">
      <c r="A133" s="5" t="s">
        <v>159</v>
      </c>
      <c r="B133" s="32">
        <v>0</v>
      </c>
      <c r="C133" s="31">
        <v>79.2</v>
      </c>
    </row>
    <row r="134" spans="1:3" x14ac:dyDescent="0.2">
      <c r="A134" s="5" t="s">
        <v>160</v>
      </c>
      <c r="B134" s="32">
        <v>14909990</v>
      </c>
      <c r="C134" s="31">
        <v>4564064.1500000004</v>
      </c>
    </row>
    <row r="135" spans="1:3" x14ac:dyDescent="0.2">
      <c r="A135" s="5" t="s">
        <v>161</v>
      </c>
      <c r="B135" s="32">
        <v>0</v>
      </c>
      <c r="C135" s="31">
        <v>135561.14000000001</v>
      </c>
    </row>
    <row r="136" spans="1:3" x14ac:dyDescent="0.2">
      <c r="A136" s="5" t="s">
        <v>162</v>
      </c>
      <c r="B136" s="32">
        <v>0</v>
      </c>
      <c r="C136" s="31">
        <v>12006.7</v>
      </c>
    </row>
    <row r="137" spans="1:3" x14ac:dyDescent="0.2">
      <c r="A137" s="5" t="s">
        <v>163</v>
      </c>
      <c r="B137" s="32">
        <v>0</v>
      </c>
      <c r="C137" s="31">
        <v>2357.7600000000002</v>
      </c>
    </row>
    <row r="138" spans="1:3" x14ac:dyDescent="0.2">
      <c r="A138" s="5" t="s">
        <v>164</v>
      </c>
      <c r="B138" s="32">
        <v>0</v>
      </c>
      <c r="C138" s="31">
        <v>6660</v>
      </c>
    </row>
    <row r="139" spans="1:3" x14ac:dyDescent="0.2">
      <c r="A139" s="5" t="s">
        <v>165</v>
      </c>
      <c r="B139" s="32">
        <v>0</v>
      </c>
      <c r="C139" s="31">
        <v>296340</v>
      </c>
    </row>
    <row r="140" spans="1:3" x14ac:dyDescent="0.2">
      <c r="A140" s="5" t="s">
        <v>166</v>
      </c>
      <c r="B140" s="32">
        <v>0</v>
      </c>
      <c r="C140" s="31">
        <v>298007.78000000003</v>
      </c>
    </row>
    <row r="141" spans="1:3" x14ac:dyDescent="0.2">
      <c r="A141" s="5" t="s">
        <v>167</v>
      </c>
      <c r="B141" s="32">
        <v>0</v>
      </c>
      <c r="C141" s="31">
        <v>80</v>
      </c>
    </row>
    <row r="142" spans="1:3" x14ac:dyDescent="0.2">
      <c r="A142" s="5" t="s">
        <v>168</v>
      </c>
      <c r="B142" s="32">
        <v>0</v>
      </c>
      <c r="C142" s="31">
        <v>3830</v>
      </c>
    </row>
    <row r="143" spans="1:3" x14ac:dyDescent="0.2">
      <c r="A143" s="5" t="s">
        <v>169</v>
      </c>
      <c r="B143" s="32">
        <v>0</v>
      </c>
      <c r="C143" s="31">
        <v>439620</v>
      </c>
    </row>
    <row r="144" spans="1:3" x14ac:dyDescent="0.2">
      <c r="A144" s="5" t="s">
        <v>170</v>
      </c>
      <c r="B144" s="32">
        <v>0</v>
      </c>
      <c r="C144" s="31">
        <v>1751510</v>
      </c>
    </row>
    <row r="145" spans="1:3" x14ac:dyDescent="0.2">
      <c r="A145" s="5" t="s">
        <v>171</v>
      </c>
      <c r="B145" s="32">
        <v>0</v>
      </c>
      <c r="C145" s="31">
        <v>3694.53</v>
      </c>
    </row>
    <row r="146" spans="1:3" x14ac:dyDescent="0.2">
      <c r="A146" s="5" t="s">
        <v>172</v>
      </c>
      <c r="B146" s="32">
        <v>0</v>
      </c>
      <c r="C146" s="31">
        <v>8025</v>
      </c>
    </row>
    <row r="147" spans="1:3" x14ac:dyDescent="0.2">
      <c r="A147" s="5" t="s">
        <v>173</v>
      </c>
      <c r="B147" s="32">
        <v>0</v>
      </c>
      <c r="C147" s="31">
        <v>627450</v>
      </c>
    </row>
    <row r="148" spans="1:3" x14ac:dyDescent="0.2">
      <c r="A148" s="5" t="s">
        <v>174</v>
      </c>
      <c r="B148" s="32">
        <v>0</v>
      </c>
      <c r="C148" s="31">
        <v>33.36</v>
      </c>
    </row>
    <row r="149" spans="1:3" x14ac:dyDescent="0.2">
      <c r="A149" s="5" t="s">
        <v>175</v>
      </c>
      <c r="B149" s="32">
        <v>0</v>
      </c>
      <c r="C149" s="31">
        <v>487050.96</v>
      </c>
    </row>
    <row r="150" spans="1:3" x14ac:dyDescent="0.2">
      <c r="A150" s="5" t="s">
        <v>176</v>
      </c>
      <c r="B150" s="32">
        <v>0</v>
      </c>
      <c r="C150" s="31">
        <v>4391.66</v>
      </c>
    </row>
    <row r="151" spans="1:3" x14ac:dyDescent="0.2">
      <c r="A151" s="5" t="s">
        <v>177</v>
      </c>
      <c r="B151" s="32">
        <v>0</v>
      </c>
      <c r="C151" s="31">
        <v>230.16</v>
      </c>
    </row>
    <row r="152" spans="1:3" x14ac:dyDescent="0.2">
      <c r="A152" s="5" t="s">
        <v>178</v>
      </c>
      <c r="B152" s="32">
        <v>0</v>
      </c>
      <c r="C152" s="31">
        <v>54247.02</v>
      </c>
    </row>
    <row r="153" spans="1:3" x14ac:dyDescent="0.2">
      <c r="A153" s="5" t="s">
        <v>179</v>
      </c>
      <c r="B153" s="32">
        <v>0</v>
      </c>
      <c r="C153" s="31">
        <v>1864328.96</v>
      </c>
    </row>
    <row r="154" spans="1:3" x14ac:dyDescent="0.2">
      <c r="A154" s="5" t="s">
        <v>180</v>
      </c>
      <c r="B154" s="32">
        <v>0</v>
      </c>
      <c r="C154" s="31">
        <v>104460</v>
      </c>
    </row>
    <row r="155" spans="1:3" x14ac:dyDescent="0.2">
      <c r="A155" s="5" t="s">
        <v>181</v>
      </c>
      <c r="B155" s="32">
        <v>0</v>
      </c>
      <c r="C155" s="31">
        <v>167556.57999999999</v>
      </c>
    </row>
    <row r="156" spans="1:3" x14ac:dyDescent="0.2">
      <c r="A156" s="5" t="s">
        <v>182</v>
      </c>
      <c r="B156" s="32">
        <v>0</v>
      </c>
      <c r="C156" s="31">
        <v>655070.68000000005</v>
      </c>
    </row>
    <row r="157" spans="1:3" x14ac:dyDescent="0.2">
      <c r="A157" s="5" t="s">
        <v>183</v>
      </c>
      <c r="B157" s="32">
        <v>0</v>
      </c>
      <c r="C157" s="31">
        <v>23178.66</v>
      </c>
    </row>
    <row r="158" spans="1:3" x14ac:dyDescent="0.2">
      <c r="A158" s="5" t="s">
        <v>184</v>
      </c>
      <c r="B158" s="32">
        <v>0</v>
      </c>
      <c r="C158" s="31">
        <v>78992.02</v>
      </c>
    </row>
    <row r="159" spans="1:3" x14ac:dyDescent="0.2">
      <c r="A159" s="5" t="s">
        <v>185</v>
      </c>
      <c r="B159" s="32">
        <v>0</v>
      </c>
      <c r="C159" s="31">
        <v>48095.77</v>
      </c>
    </row>
    <row r="160" spans="1:3" x14ac:dyDescent="0.2">
      <c r="A160" s="5" t="s">
        <v>186</v>
      </c>
      <c r="B160" s="32">
        <v>0</v>
      </c>
      <c r="C160" s="31">
        <v>1789009.94</v>
      </c>
    </row>
    <row r="161" spans="1:3" x14ac:dyDescent="0.2">
      <c r="A161" s="3" t="s">
        <v>30</v>
      </c>
      <c r="B161" s="32">
        <v>24019757762</v>
      </c>
      <c r="C161" s="31">
        <v>2141501031.2400007</v>
      </c>
    </row>
    <row r="162" spans="1:3" x14ac:dyDescent="0.2">
      <c r="B162"/>
      <c r="C162"/>
    </row>
    <row r="163" spans="1:3" x14ac:dyDescent="0.2">
      <c r="B163"/>
      <c r="C163"/>
    </row>
    <row r="164" spans="1:3" x14ac:dyDescent="0.2">
      <c r="B164"/>
      <c r="C164"/>
    </row>
    <row r="165" spans="1:3" x14ac:dyDescent="0.2">
      <c r="B165"/>
      <c r="C165"/>
    </row>
    <row r="166" spans="1:3" x14ac:dyDescent="0.2">
      <c r="B166"/>
      <c r="C16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3"/>
  <sheetViews>
    <sheetView workbookViewId="0">
      <pane ySplit="1" topLeftCell="A180" activePane="bottomLeft" state="frozen"/>
      <selection pane="bottomLeft" activeCell="H216" sqref="H216"/>
    </sheetView>
  </sheetViews>
  <sheetFormatPr defaultRowHeight="12.75" x14ac:dyDescent="0.2"/>
  <cols>
    <col min="1" max="1" width="27.5703125" style="2" bestFit="1" customWidth="1"/>
    <col min="2" max="2" width="38.28515625" style="2" bestFit="1" customWidth="1"/>
    <col min="3" max="4" width="13.85546875" style="29" bestFit="1" customWidth="1"/>
    <col min="5" max="5" width="11.5703125" style="29" bestFit="1" customWidth="1"/>
  </cols>
  <sheetData>
    <row r="1" spans="1:5" x14ac:dyDescent="0.2">
      <c r="A1" s="30" t="s">
        <v>0</v>
      </c>
      <c r="B1" s="30" t="s">
        <v>1</v>
      </c>
      <c r="C1" s="27" t="s">
        <v>49</v>
      </c>
      <c r="D1" s="28" t="s">
        <v>2</v>
      </c>
      <c r="E1" s="29" t="s">
        <v>64</v>
      </c>
    </row>
    <row r="2" spans="1:5" x14ac:dyDescent="0.2">
      <c r="A2" s="1" t="s">
        <v>3</v>
      </c>
      <c r="B2" s="1" t="s">
        <v>13</v>
      </c>
      <c r="C2" s="1">
        <v>0</v>
      </c>
      <c r="D2" s="1">
        <v>-4.22</v>
      </c>
      <c r="E2" s="29" t="str">
        <f t="shared" ref="E2:E36" si="0">IF(OR(RIGHT(LEFT(B2,10),5)="V0008",RIGHT(LEFT(B2,10),5)="V008M",RIGHT(LEFT(B2,10),5)="08135"),"Schedule 8",IF(OR(RIGHT(LEFT(B2,10),5)="V0006",RIGHT(LEFT(B2,10),5)="V006M",RIGHT(LEFT(B2,10),5)="06135",RIGHT(LEFT(B2,10),5)="SV006",RIGHT(LEFT(B2,10),5)="V06MN",RIGHT(LEFT(B2,10),5)="P0006"),"Schedule 6",IF(OR(RIGHT(LEFT(B2,10),5)="V006A",RIGHT(LEFT(B2,10),5)="V06AM",RIGHT(LEFT(B2,10),5)="6A135",RIGHT(LEFT(B2,10),5)="SV06A",RIGHT(LEFT(B2,10),5)="V6AMN",RIGHT(LEFT(B2,10),5)="P006A"),"Schedule 6A",IF(OR(RIGHT(LEFT(B2,10),5)="V006B",RIGHT(LEFT(B2,10),5)="SV06B"),"Schedule 6B",IF(OR(RIGHT(LEFT(B2,10),5)="V0010",RIGHT(LEFT(B2,10),5)="V10NS",RIGHT(LEFT(B2,10),5)="10135"),"Schedule 10","Not Used")))))</f>
        <v>Not Used</v>
      </c>
    </row>
    <row r="3" spans="1:5" x14ac:dyDescent="0.2">
      <c r="A3" s="1" t="s">
        <v>3</v>
      </c>
      <c r="B3" s="1" t="s">
        <v>14</v>
      </c>
      <c r="C3" s="1">
        <v>0</v>
      </c>
      <c r="D3" s="1">
        <v>834.59</v>
      </c>
      <c r="E3" s="29" t="str">
        <f t="shared" si="0"/>
        <v>Not Used</v>
      </c>
    </row>
    <row r="4" spans="1:5" x14ac:dyDescent="0.2">
      <c r="A4" s="1" t="s">
        <v>3</v>
      </c>
      <c r="B4" s="1" t="s">
        <v>15</v>
      </c>
      <c r="C4" s="1"/>
      <c r="D4" s="1"/>
      <c r="E4" s="29" t="str">
        <f t="shared" si="0"/>
        <v>Not Used</v>
      </c>
    </row>
    <row r="5" spans="1:5" x14ac:dyDescent="0.2">
      <c r="A5" s="1" t="s">
        <v>3</v>
      </c>
      <c r="B5" s="1" t="s">
        <v>17</v>
      </c>
      <c r="C5" s="1"/>
      <c r="D5" s="1"/>
      <c r="E5" s="29" t="str">
        <f t="shared" si="0"/>
        <v>Not Used</v>
      </c>
    </row>
    <row r="6" spans="1:5" x14ac:dyDescent="0.2">
      <c r="A6" s="1" t="s">
        <v>3</v>
      </c>
      <c r="B6" s="1" t="s">
        <v>19</v>
      </c>
      <c r="C6" s="1">
        <v>0</v>
      </c>
      <c r="D6" s="1">
        <v>2792.92</v>
      </c>
      <c r="E6" s="29" t="str">
        <f t="shared" si="0"/>
        <v>Not Used</v>
      </c>
    </row>
    <row r="7" spans="1:5" x14ac:dyDescent="0.2">
      <c r="A7" s="1" t="s">
        <v>3</v>
      </c>
      <c r="B7" s="1" t="s">
        <v>46</v>
      </c>
      <c r="C7" s="1">
        <v>0</v>
      </c>
      <c r="D7" s="1">
        <v>396.48</v>
      </c>
      <c r="E7" s="29" t="str">
        <f t="shared" si="0"/>
        <v>Not Used</v>
      </c>
    </row>
    <row r="8" spans="1:5" x14ac:dyDescent="0.2">
      <c r="A8" s="1" t="s">
        <v>3</v>
      </c>
      <c r="B8" s="1" t="s">
        <v>20</v>
      </c>
      <c r="C8" s="1">
        <v>0</v>
      </c>
      <c r="D8" s="1">
        <v>24234.080000000002</v>
      </c>
      <c r="E8" s="29" t="str">
        <f t="shared" si="0"/>
        <v>Not Used</v>
      </c>
    </row>
    <row r="9" spans="1:5" x14ac:dyDescent="0.2">
      <c r="A9" s="1" t="s">
        <v>3</v>
      </c>
      <c r="B9" s="1" t="s">
        <v>21</v>
      </c>
      <c r="C9" s="1">
        <v>0</v>
      </c>
      <c r="D9" s="1">
        <v>1656.48</v>
      </c>
      <c r="E9" s="29" t="str">
        <f t="shared" si="0"/>
        <v>Not Used</v>
      </c>
    </row>
    <row r="10" spans="1:5" x14ac:dyDescent="0.2">
      <c r="A10" s="1" t="s">
        <v>3</v>
      </c>
      <c r="B10" s="1" t="s">
        <v>52</v>
      </c>
      <c r="C10" s="1">
        <v>11554136</v>
      </c>
      <c r="D10" s="1">
        <v>885121.43</v>
      </c>
      <c r="E10" s="29" t="str">
        <f t="shared" si="0"/>
        <v>Schedule 6</v>
      </c>
    </row>
    <row r="11" spans="1:5" x14ac:dyDescent="0.2">
      <c r="A11" s="1" t="s">
        <v>3</v>
      </c>
      <c r="B11" s="1" t="s">
        <v>53</v>
      </c>
      <c r="C11" s="1">
        <v>119560</v>
      </c>
      <c r="D11" s="1">
        <v>9626.01</v>
      </c>
      <c r="E11" s="29" t="str">
        <f t="shared" si="0"/>
        <v>Not Used</v>
      </c>
    </row>
    <row r="12" spans="1:5" x14ac:dyDescent="0.2">
      <c r="A12" s="1" t="s">
        <v>3</v>
      </c>
      <c r="B12" s="1" t="s">
        <v>23</v>
      </c>
      <c r="C12" s="1">
        <v>48942839</v>
      </c>
      <c r="D12" s="1">
        <v>5849090.71</v>
      </c>
      <c r="E12" s="29" t="str">
        <f t="shared" si="0"/>
        <v>Not Used</v>
      </c>
    </row>
    <row r="13" spans="1:5" x14ac:dyDescent="0.2">
      <c r="A13" s="1" t="s">
        <v>3</v>
      </c>
      <c r="B13" s="1" t="s">
        <v>25</v>
      </c>
      <c r="C13" s="1">
        <v>2587868</v>
      </c>
      <c r="D13" s="1">
        <v>739388.01</v>
      </c>
      <c r="E13" s="29" t="str">
        <f t="shared" si="0"/>
        <v>Not Used</v>
      </c>
    </row>
    <row r="14" spans="1:5" x14ac:dyDescent="0.2">
      <c r="A14" s="1" t="s">
        <v>3</v>
      </c>
      <c r="B14" s="1" t="s">
        <v>26</v>
      </c>
      <c r="C14" s="1">
        <v>1469</v>
      </c>
      <c r="D14" s="1">
        <v>110.45</v>
      </c>
      <c r="E14" s="29" t="str">
        <f t="shared" si="0"/>
        <v>Not Used</v>
      </c>
    </row>
    <row r="15" spans="1:5" x14ac:dyDescent="0.2">
      <c r="A15" s="1" t="s">
        <v>3</v>
      </c>
      <c r="B15" s="1" t="s">
        <v>27</v>
      </c>
      <c r="C15" s="1">
        <v>6425563343</v>
      </c>
      <c r="D15" s="1">
        <v>717255318.10000002</v>
      </c>
      <c r="E15" s="29" t="str">
        <f t="shared" si="0"/>
        <v>Not Used</v>
      </c>
    </row>
    <row r="16" spans="1:5" x14ac:dyDescent="0.2">
      <c r="A16" s="1" t="s">
        <v>3</v>
      </c>
      <c r="B16" s="1" t="s">
        <v>28</v>
      </c>
      <c r="C16" s="1">
        <v>3148589</v>
      </c>
      <c r="D16" s="1">
        <v>345309.58</v>
      </c>
      <c r="E16" s="29" t="str">
        <f t="shared" si="0"/>
        <v>Not Used</v>
      </c>
    </row>
    <row r="17" spans="1:5" x14ac:dyDescent="0.2">
      <c r="A17" s="1" t="s">
        <v>3</v>
      </c>
      <c r="B17" s="1" t="s">
        <v>29</v>
      </c>
      <c r="C17" s="1">
        <v>179762863</v>
      </c>
      <c r="D17" s="1">
        <v>19701464.420000002</v>
      </c>
      <c r="E17" s="29" t="str">
        <f t="shared" si="0"/>
        <v>Not Used</v>
      </c>
    </row>
    <row r="18" spans="1:5" x14ac:dyDescent="0.2">
      <c r="A18" s="1" t="s">
        <v>3</v>
      </c>
      <c r="B18" s="1" t="s">
        <v>120</v>
      </c>
      <c r="C18" s="1">
        <v>48639</v>
      </c>
      <c r="D18" s="1">
        <v>5319.39</v>
      </c>
      <c r="E18" s="29" t="str">
        <f t="shared" si="0"/>
        <v>Not Used</v>
      </c>
    </row>
    <row r="19" spans="1:5" x14ac:dyDescent="0.2">
      <c r="A19" s="1" t="s">
        <v>3</v>
      </c>
      <c r="B19" s="1" t="s">
        <v>54</v>
      </c>
      <c r="C19" s="1">
        <v>94717716</v>
      </c>
      <c r="D19" s="1">
        <v>7359254.0700000003</v>
      </c>
      <c r="E19" s="29" t="str">
        <f t="shared" si="0"/>
        <v>Schedule 6</v>
      </c>
    </row>
    <row r="20" spans="1:5" x14ac:dyDescent="0.2">
      <c r="A20" s="1" t="s">
        <v>3</v>
      </c>
      <c r="B20" s="1" t="s">
        <v>55</v>
      </c>
      <c r="C20" s="1">
        <v>94880945</v>
      </c>
      <c r="D20" s="1">
        <v>10622324.26</v>
      </c>
      <c r="E20" s="29" t="str">
        <f t="shared" si="0"/>
        <v>Not Used</v>
      </c>
    </row>
    <row r="21" spans="1:5" x14ac:dyDescent="0.2">
      <c r="A21" s="1" t="s">
        <v>3</v>
      </c>
      <c r="B21" s="1" t="s">
        <v>56</v>
      </c>
      <c r="C21" s="1">
        <v>9720902</v>
      </c>
      <c r="D21" s="1">
        <v>834817.96</v>
      </c>
      <c r="E21" s="29" t="str">
        <f t="shared" si="0"/>
        <v>Schedule 6A</v>
      </c>
    </row>
    <row r="22" spans="1:5" x14ac:dyDescent="0.2">
      <c r="A22" s="1" t="s">
        <v>3</v>
      </c>
      <c r="B22" s="1" t="s">
        <v>95</v>
      </c>
      <c r="C22" s="1">
        <v>30343</v>
      </c>
      <c r="D22" s="1">
        <v>4214.33</v>
      </c>
      <c r="E22" s="29" t="str">
        <f t="shared" si="0"/>
        <v>Schedule 6B</v>
      </c>
    </row>
    <row r="23" spans="1:5" x14ac:dyDescent="0.2">
      <c r="A23" s="1" t="s">
        <v>3</v>
      </c>
      <c r="B23" s="1" t="s">
        <v>117</v>
      </c>
      <c r="C23" s="1">
        <v>1392250</v>
      </c>
      <c r="D23" s="1">
        <v>138228.75</v>
      </c>
      <c r="E23" s="29" t="str">
        <f t="shared" si="0"/>
        <v>Schedule 6</v>
      </c>
    </row>
    <row r="24" spans="1:5" x14ac:dyDescent="0.2">
      <c r="A24" s="1" t="s">
        <v>3</v>
      </c>
      <c r="B24" s="1" t="s">
        <v>57</v>
      </c>
      <c r="C24" s="1">
        <v>665758</v>
      </c>
      <c r="D24" s="1">
        <v>70337.210000000006</v>
      </c>
      <c r="E24" s="29" t="str">
        <f t="shared" si="0"/>
        <v>Not Used</v>
      </c>
    </row>
    <row r="25" spans="1:5" x14ac:dyDescent="0.2">
      <c r="A25" s="1" t="s">
        <v>3</v>
      </c>
      <c r="B25" s="1" t="s">
        <v>34</v>
      </c>
      <c r="C25" s="1"/>
      <c r="D25" s="1"/>
      <c r="E25" s="29" t="str">
        <f t="shared" si="0"/>
        <v>Not Used</v>
      </c>
    </row>
    <row r="26" spans="1:5" x14ac:dyDescent="0.2">
      <c r="A26" s="1" t="s">
        <v>3</v>
      </c>
      <c r="B26" s="1" t="s">
        <v>121</v>
      </c>
      <c r="C26" s="1">
        <v>0</v>
      </c>
      <c r="D26" s="1">
        <v>-0.05</v>
      </c>
      <c r="E26" s="29" t="str">
        <f t="shared" si="0"/>
        <v>Not Used</v>
      </c>
    </row>
    <row r="27" spans="1:5" x14ac:dyDescent="0.2">
      <c r="A27" s="1" t="s">
        <v>3</v>
      </c>
      <c r="B27" s="1" t="s">
        <v>59</v>
      </c>
      <c r="C27" s="1">
        <v>0</v>
      </c>
      <c r="D27" s="1">
        <v>46000</v>
      </c>
      <c r="E27" s="29" t="str">
        <f t="shared" si="0"/>
        <v>Not Used</v>
      </c>
    </row>
    <row r="28" spans="1:5" x14ac:dyDescent="0.2">
      <c r="A28" s="1" t="s">
        <v>3</v>
      </c>
      <c r="B28" s="1" t="s">
        <v>92</v>
      </c>
      <c r="C28" s="1">
        <v>0</v>
      </c>
      <c r="D28" s="1">
        <v>29451444.280000001</v>
      </c>
      <c r="E28" s="29" t="str">
        <f t="shared" si="0"/>
        <v>Not Used</v>
      </c>
    </row>
    <row r="29" spans="1:5" x14ac:dyDescent="0.2">
      <c r="A29" s="1" t="s">
        <v>3</v>
      </c>
      <c r="B29" s="1" t="s">
        <v>93</v>
      </c>
      <c r="C29" s="1">
        <v>0</v>
      </c>
      <c r="D29" s="1">
        <v>702356.99</v>
      </c>
      <c r="E29" s="29" t="str">
        <f t="shared" si="0"/>
        <v>Not Used</v>
      </c>
    </row>
    <row r="30" spans="1:5" x14ac:dyDescent="0.2">
      <c r="A30" s="1" t="s">
        <v>3</v>
      </c>
      <c r="B30" s="1" t="s">
        <v>94</v>
      </c>
      <c r="C30" s="1">
        <v>0</v>
      </c>
      <c r="D30" s="1">
        <v>1883728.75</v>
      </c>
      <c r="E30" s="29" t="str">
        <f t="shared" si="0"/>
        <v>Not Used</v>
      </c>
    </row>
    <row r="31" spans="1:5" x14ac:dyDescent="0.2">
      <c r="A31" s="1" t="s">
        <v>3</v>
      </c>
      <c r="B31" s="1" t="s">
        <v>85</v>
      </c>
      <c r="C31" s="1">
        <v>0</v>
      </c>
      <c r="D31" s="1">
        <v>442310.05</v>
      </c>
      <c r="E31" s="29" t="str">
        <f t="shared" si="0"/>
        <v>Not Used</v>
      </c>
    </row>
    <row r="32" spans="1:5" x14ac:dyDescent="0.2">
      <c r="A32" s="1" t="s">
        <v>3</v>
      </c>
      <c r="B32" s="1" t="s">
        <v>122</v>
      </c>
      <c r="C32" s="1"/>
      <c r="D32" s="1"/>
      <c r="E32" s="29" t="str">
        <f t="shared" si="0"/>
        <v>Not Used</v>
      </c>
    </row>
    <row r="33" spans="1:5" x14ac:dyDescent="0.2">
      <c r="A33" s="1" t="s">
        <v>3</v>
      </c>
      <c r="B33" s="1" t="s">
        <v>50</v>
      </c>
      <c r="C33" s="1">
        <v>0</v>
      </c>
      <c r="D33" s="1">
        <v>-5451074.7699999996</v>
      </c>
      <c r="E33" s="29" t="str">
        <f t="shared" si="0"/>
        <v>Not Used</v>
      </c>
    </row>
    <row r="34" spans="1:5" x14ac:dyDescent="0.2">
      <c r="A34" s="1" t="s">
        <v>3</v>
      </c>
      <c r="B34" s="1" t="s">
        <v>96</v>
      </c>
      <c r="C34" s="1">
        <v>0</v>
      </c>
      <c r="D34" s="1">
        <v>13865997.380000001</v>
      </c>
      <c r="E34" s="29" t="str">
        <f t="shared" si="0"/>
        <v>Not Used</v>
      </c>
    </row>
    <row r="35" spans="1:5" x14ac:dyDescent="0.2">
      <c r="A35" s="1" t="s">
        <v>3</v>
      </c>
      <c r="B35" s="1" t="s">
        <v>123</v>
      </c>
      <c r="C35" s="1">
        <v>23210000</v>
      </c>
      <c r="D35" s="1">
        <v>2478000</v>
      </c>
      <c r="E35" s="29" t="str">
        <f t="shared" si="0"/>
        <v>Not Used</v>
      </c>
    </row>
    <row r="36" spans="1:5" x14ac:dyDescent="0.2">
      <c r="A36" s="1" t="s">
        <v>5</v>
      </c>
      <c r="B36" s="1" t="s">
        <v>58</v>
      </c>
      <c r="C36" s="1">
        <v>0</v>
      </c>
      <c r="D36" s="1">
        <v>7385.17</v>
      </c>
      <c r="E36" s="29" t="str">
        <f t="shared" si="0"/>
        <v>Not Used</v>
      </c>
    </row>
    <row r="37" spans="1:5" x14ac:dyDescent="0.2">
      <c r="A37" s="1" t="s">
        <v>5</v>
      </c>
      <c r="B37" s="1" t="s">
        <v>124</v>
      </c>
      <c r="C37" s="1">
        <v>0</v>
      </c>
      <c r="D37" s="1">
        <v>38958.06</v>
      </c>
      <c r="E37" s="29" t="str">
        <f t="shared" ref="E37:E65" si="1">IF(OR(RIGHT(LEFT(B37,10),5)="V0008",RIGHT(LEFT(B37,10),5)="V008M",RIGHT(LEFT(B37,10),5)="08135"),"Schedule 8",IF(OR(RIGHT(LEFT(B37,10),5)="V0006",RIGHT(LEFT(B37,10),5)="V006M",RIGHT(LEFT(B37,10),5)="06135",RIGHT(LEFT(B37,10),5)="SV006",RIGHT(LEFT(B37,10),5)="V06MN",RIGHT(LEFT(B37,10),5)="P0006"),"Schedule 6",IF(OR(RIGHT(LEFT(B37,10),5)="V006A",RIGHT(LEFT(B37,10),5)="V06AM",RIGHT(LEFT(B37,10),5)="6A135",RIGHT(LEFT(B37,10),5)="SV06A",RIGHT(LEFT(B37,10),5)="V6AMN",RIGHT(LEFT(B37,10),5)="P006A"),"Schedule 6A",IF(OR(RIGHT(LEFT(B37,10),5)="V006B",RIGHT(LEFT(B37,10),5)="SV06B"),"Schedule 6B",IF(OR(RIGHT(LEFT(B37,10),5)="V0010",RIGHT(LEFT(B37,10),5)="V10NS",RIGHT(LEFT(B37,10),5)="10135"),"Schedule 10","Not Used")))))</f>
        <v>Not Used</v>
      </c>
    </row>
    <row r="38" spans="1:5" x14ac:dyDescent="0.2">
      <c r="A38" s="1" t="s">
        <v>5</v>
      </c>
      <c r="B38" s="1" t="s">
        <v>125</v>
      </c>
      <c r="C38" s="1">
        <v>0</v>
      </c>
      <c r="D38" s="1">
        <v>2</v>
      </c>
      <c r="E38" s="29" t="str">
        <f t="shared" si="1"/>
        <v>Not Used</v>
      </c>
    </row>
    <row r="39" spans="1:5" x14ac:dyDescent="0.2">
      <c r="A39" s="1" t="s">
        <v>5</v>
      </c>
      <c r="B39" s="1" t="s">
        <v>16</v>
      </c>
      <c r="C39" s="1"/>
      <c r="D39" s="1"/>
      <c r="E39" s="29" t="str">
        <f t="shared" si="1"/>
        <v>Not Used</v>
      </c>
    </row>
    <row r="40" spans="1:5" x14ac:dyDescent="0.2">
      <c r="A40" s="1" t="s">
        <v>5</v>
      </c>
      <c r="B40" s="1" t="s">
        <v>126</v>
      </c>
      <c r="C40" s="1">
        <v>4982088273</v>
      </c>
      <c r="D40" s="1">
        <v>421564260.44</v>
      </c>
      <c r="E40" s="29" t="str">
        <f t="shared" si="1"/>
        <v>Schedule 6</v>
      </c>
    </row>
    <row r="41" spans="1:5" x14ac:dyDescent="0.2">
      <c r="A41" s="1" t="s">
        <v>5</v>
      </c>
      <c r="B41" s="1" t="s">
        <v>32</v>
      </c>
      <c r="C41" s="1">
        <v>895390912</v>
      </c>
      <c r="D41" s="1">
        <v>67344676.700000003</v>
      </c>
      <c r="E41" s="29" t="str">
        <f t="shared" si="1"/>
        <v>Schedule 8</v>
      </c>
    </row>
    <row r="42" spans="1:5" x14ac:dyDescent="0.2">
      <c r="A42" s="1" t="s">
        <v>5</v>
      </c>
      <c r="B42" s="1" t="s">
        <v>127</v>
      </c>
      <c r="C42" s="1">
        <v>665282825</v>
      </c>
      <c r="D42" s="1">
        <v>38823800.329999998</v>
      </c>
      <c r="E42" s="29" t="str">
        <f t="shared" si="1"/>
        <v>Not Used</v>
      </c>
    </row>
    <row r="43" spans="1:5" x14ac:dyDescent="0.2">
      <c r="A43" s="1" t="s">
        <v>5</v>
      </c>
      <c r="B43" s="1" t="s">
        <v>128</v>
      </c>
      <c r="C43" s="1">
        <v>1217086190</v>
      </c>
      <c r="D43" s="1">
        <v>121957442.59</v>
      </c>
      <c r="E43" s="29" t="str">
        <f t="shared" si="1"/>
        <v>Not Used</v>
      </c>
    </row>
    <row r="44" spans="1:5" x14ac:dyDescent="0.2">
      <c r="A44" s="1" t="s">
        <v>5</v>
      </c>
      <c r="B44" s="1" t="s">
        <v>129</v>
      </c>
      <c r="C44" s="1">
        <v>269663629</v>
      </c>
      <c r="D44" s="1">
        <v>31929816.100000001</v>
      </c>
      <c r="E44" s="29" t="str">
        <f t="shared" si="1"/>
        <v>Schedule 6A</v>
      </c>
    </row>
    <row r="45" spans="1:5" x14ac:dyDescent="0.2">
      <c r="A45" s="1" t="s">
        <v>5</v>
      </c>
      <c r="B45" s="1" t="s">
        <v>130</v>
      </c>
      <c r="C45" s="1">
        <v>5117547</v>
      </c>
      <c r="D45" s="1">
        <v>524597.91</v>
      </c>
      <c r="E45" s="29" t="str">
        <f t="shared" si="1"/>
        <v>Schedule 6B</v>
      </c>
    </row>
    <row r="46" spans="1:5" x14ac:dyDescent="0.2">
      <c r="A46" s="1" t="s">
        <v>5</v>
      </c>
      <c r="B46" s="1" t="s">
        <v>131</v>
      </c>
      <c r="C46" s="1">
        <v>5223997</v>
      </c>
      <c r="D46" s="1">
        <v>341491</v>
      </c>
      <c r="E46" s="29" t="str">
        <f t="shared" si="1"/>
        <v>Schedule 6</v>
      </c>
    </row>
    <row r="47" spans="1:5" x14ac:dyDescent="0.2">
      <c r="A47" s="1" t="s">
        <v>5</v>
      </c>
      <c r="B47" s="1" t="s">
        <v>33</v>
      </c>
      <c r="C47" s="1">
        <v>23434599</v>
      </c>
      <c r="D47" s="1">
        <v>1997028.35</v>
      </c>
      <c r="E47" s="29" t="str">
        <f t="shared" si="1"/>
        <v>Schedule 8</v>
      </c>
    </row>
    <row r="48" spans="1:5" x14ac:dyDescent="0.2">
      <c r="A48" s="1" t="s">
        <v>5</v>
      </c>
      <c r="B48" s="1" t="s">
        <v>132</v>
      </c>
      <c r="C48" s="1">
        <v>21681954</v>
      </c>
      <c r="D48" s="1">
        <v>1501396.72</v>
      </c>
      <c r="E48" s="29" t="str">
        <f t="shared" si="1"/>
        <v>Not Used</v>
      </c>
    </row>
    <row r="49" spans="1:5" x14ac:dyDescent="0.2">
      <c r="A49" s="1" t="s">
        <v>5</v>
      </c>
      <c r="B49" s="1" t="s">
        <v>133</v>
      </c>
      <c r="C49" s="1">
        <v>1311492</v>
      </c>
      <c r="D49" s="1">
        <v>189629.09</v>
      </c>
      <c r="E49" s="29" t="str">
        <f t="shared" si="1"/>
        <v>Not Used</v>
      </c>
    </row>
    <row r="50" spans="1:5" x14ac:dyDescent="0.2">
      <c r="A50" s="1" t="s">
        <v>5</v>
      </c>
      <c r="B50" s="1" t="s">
        <v>134</v>
      </c>
      <c r="C50" s="1">
        <v>157435</v>
      </c>
      <c r="D50" s="1">
        <v>13804.22</v>
      </c>
      <c r="E50" s="29" t="str">
        <f t="shared" si="1"/>
        <v>Not Used</v>
      </c>
    </row>
    <row r="51" spans="1:5" x14ac:dyDescent="0.2">
      <c r="A51" s="1" t="s">
        <v>5</v>
      </c>
      <c r="B51" s="1" t="s">
        <v>135</v>
      </c>
      <c r="C51" s="1">
        <v>218880</v>
      </c>
      <c r="D51" s="1">
        <v>29353.96</v>
      </c>
      <c r="E51" s="29" t="str">
        <f t="shared" si="1"/>
        <v>Schedule 6A</v>
      </c>
    </row>
    <row r="52" spans="1:5" x14ac:dyDescent="0.2">
      <c r="A52" s="1" t="s">
        <v>5</v>
      </c>
      <c r="B52" s="1" t="s">
        <v>136</v>
      </c>
      <c r="C52" s="1">
        <v>34920127</v>
      </c>
      <c r="D52" s="1">
        <v>2765910.24</v>
      </c>
      <c r="E52" s="29" t="str">
        <f t="shared" si="1"/>
        <v>Schedule 6</v>
      </c>
    </row>
    <row r="53" spans="1:5" x14ac:dyDescent="0.2">
      <c r="A53" s="1" t="s">
        <v>5</v>
      </c>
      <c r="B53" s="1" t="s">
        <v>137</v>
      </c>
      <c r="C53" s="1">
        <v>0</v>
      </c>
      <c r="D53" s="1">
        <v>292685.2</v>
      </c>
      <c r="E53" s="29" t="str">
        <f t="shared" si="1"/>
        <v>Not Used</v>
      </c>
    </row>
    <row r="54" spans="1:5" x14ac:dyDescent="0.2">
      <c r="A54" s="1" t="s">
        <v>5</v>
      </c>
      <c r="B54" s="1" t="s">
        <v>138</v>
      </c>
      <c r="C54" s="1">
        <v>0</v>
      </c>
      <c r="D54" s="1">
        <v>15710.98</v>
      </c>
      <c r="E54" s="29" t="str">
        <f t="shared" si="1"/>
        <v>Not Used</v>
      </c>
    </row>
    <row r="55" spans="1:5" x14ac:dyDescent="0.2">
      <c r="A55" s="1" t="s">
        <v>5</v>
      </c>
      <c r="B55" s="1" t="s">
        <v>139</v>
      </c>
      <c r="C55" s="1">
        <v>0</v>
      </c>
      <c r="D55" s="1">
        <v>3517.56</v>
      </c>
      <c r="E55" s="29" t="str">
        <f t="shared" si="1"/>
        <v>Not Used</v>
      </c>
    </row>
    <row r="56" spans="1:5" x14ac:dyDescent="0.2">
      <c r="A56" s="1" t="s">
        <v>5</v>
      </c>
      <c r="B56" s="1" t="s">
        <v>140</v>
      </c>
      <c r="C56" s="1">
        <v>0</v>
      </c>
      <c r="D56" s="1">
        <v>1518559.85</v>
      </c>
      <c r="E56" s="29" t="str">
        <f t="shared" si="1"/>
        <v>Not Used</v>
      </c>
    </row>
    <row r="57" spans="1:5" x14ac:dyDescent="0.2">
      <c r="A57" s="1" t="s">
        <v>5</v>
      </c>
      <c r="B57" s="1" t="s">
        <v>141</v>
      </c>
      <c r="C57" s="1">
        <v>0</v>
      </c>
      <c r="D57" s="1">
        <v>184039.73</v>
      </c>
      <c r="E57" s="29" t="str">
        <f t="shared" si="1"/>
        <v>Not Used</v>
      </c>
    </row>
    <row r="58" spans="1:5" x14ac:dyDescent="0.2">
      <c r="A58" s="1" t="s">
        <v>5</v>
      </c>
      <c r="B58" s="1" t="s">
        <v>142</v>
      </c>
      <c r="C58" s="1">
        <v>0</v>
      </c>
      <c r="D58" s="1">
        <v>32100.959999999999</v>
      </c>
      <c r="E58" s="29" t="str">
        <f t="shared" si="1"/>
        <v>Not Used</v>
      </c>
    </row>
    <row r="59" spans="1:5" x14ac:dyDescent="0.2">
      <c r="A59" s="1" t="s">
        <v>5</v>
      </c>
      <c r="B59" s="1" t="s">
        <v>22</v>
      </c>
      <c r="C59" s="1">
        <v>0</v>
      </c>
      <c r="D59" s="1">
        <v>143302.35999999999</v>
      </c>
      <c r="E59" s="29" t="str">
        <f t="shared" si="1"/>
        <v>Not Used</v>
      </c>
    </row>
    <row r="60" spans="1:5" x14ac:dyDescent="0.2">
      <c r="A60" s="1" t="s">
        <v>5</v>
      </c>
      <c r="B60" s="1" t="s">
        <v>40</v>
      </c>
      <c r="C60" s="1">
        <v>0</v>
      </c>
      <c r="D60" s="1">
        <v>60822.87</v>
      </c>
      <c r="E60" s="29" t="str">
        <f t="shared" si="1"/>
        <v>Not Used</v>
      </c>
    </row>
    <row r="61" spans="1:5" x14ac:dyDescent="0.2">
      <c r="A61" s="1" t="s">
        <v>5</v>
      </c>
      <c r="B61" s="1" t="s">
        <v>31</v>
      </c>
      <c r="C61" s="1">
        <v>0</v>
      </c>
      <c r="D61" s="1">
        <v>360062.78</v>
      </c>
      <c r="E61" s="29" t="str">
        <f t="shared" si="1"/>
        <v>Not Used</v>
      </c>
    </row>
    <row r="62" spans="1:5" x14ac:dyDescent="0.2">
      <c r="A62" s="1" t="s">
        <v>5</v>
      </c>
      <c r="B62" s="1" t="s">
        <v>38</v>
      </c>
      <c r="C62" s="1">
        <v>0</v>
      </c>
      <c r="D62" s="1">
        <v>14886.04</v>
      </c>
      <c r="E62" s="29" t="str">
        <f t="shared" si="1"/>
        <v>Not Used</v>
      </c>
    </row>
    <row r="63" spans="1:5" x14ac:dyDescent="0.2">
      <c r="A63" s="1" t="s">
        <v>5</v>
      </c>
      <c r="B63" s="1" t="s">
        <v>41</v>
      </c>
      <c r="C63" s="1">
        <v>16379694</v>
      </c>
      <c r="D63" s="1">
        <v>1179269.78</v>
      </c>
      <c r="E63" s="29" t="str">
        <f t="shared" si="1"/>
        <v>Not Used</v>
      </c>
    </row>
    <row r="64" spans="1:5" x14ac:dyDescent="0.2">
      <c r="A64" s="1" t="s">
        <v>5</v>
      </c>
      <c r="B64" s="1" t="s">
        <v>47</v>
      </c>
      <c r="C64" s="1">
        <v>97709149</v>
      </c>
      <c r="D64" s="1">
        <v>8370002.6600000001</v>
      </c>
      <c r="E64" s="29" t="str">
        <f t="shared" si="1"/>
        <v>Schedule 6</v>
      </c>
    </row>
    <row r="65" spans="1:5" x14ac:dyDescent="0.2">
      <c r="A65" s="1" t="s">
        <v>5</v>
      </c>
      <c r="B65" s="1" t="s">
        <v>48</v>
      </c>
      <c r="C65" s="1">
        <v>77691101</v>
      </c>
      <c r="D65" s="1">
        <v>5584196.6699999999</v>
      </c>
      <c r="E65" s="29" t="str">
        <f t="shared" si="1"/>
        <v>Schedule 8</v>
      </c>
    </row>
    <row r="66" spans="1:5" x14ac:dyDescent="0.2">
      <c r="A66" s="1" t="s">
        <v>5</v>
      </c>
      <c r="B66" s="1" t="s">
        <v>24</v>
      </c>
      <c r="C66" s="1">
        <v>5188298</v>
      </c>
      <c r="D66" s="1">
        <v>562759.06000000006</v>
      </c>
      <c r="E66" s="29" t="str">
        <f t="shared" ref="E66:E125" si="2">IF(OR(RIGHT(LEFT(B66,10),5)="V0008",RIGHT(LEFT(B66,10),5)="V008M",RIGHT(LEFT(B66,10),5)="08135"),"Schedule 8",IF(OR(RIGHT(LEFT(B66,10),5)="V0006",RIGHT(LEFT(B66,10),5)="V006M",RIGHT(LEFT(B66,10),5)="06135",RIGHT(LEFT(B66,10),5)="SV006",RIGHT(LEFT(B66,10),5)="V06MN",RIGHT(LEFT(B66,10),5)="P0006"),"Schedule 6",IF(OR(RIGHT(LEFT(B66,10),5)="V006A",RIGHT(LEFT(B66,10),5)="V06AM",RIGHT(LEFT(B66,10),5)="6A135",RIGHT(LEFT(B66,10),5)="SV06A",RIGHT(LEFT(B66,10),5)="V6AMN",RIGHT(LEFT(B66,10),5)="P006A"),"Schedule 6A",IF(OR(RIGHT(LEFT(B66,10),5)="V006B",RIGHT(LEFT(B66,10),5)="SV06B"),"Schedule 6B",IF(OR(RIGHT(LEFT(B66,10),5)="V0010",RIGHT(LEFT(B66,10),5)="V10NS",RIGHT(LEFT(B66,10),5)="10135"),"Schedule 10","Not Used")))))</f>
        <v>Not Used</v>
      </c>
    </row>
    <row r="67" spans="1:5" x14ac:dyDescent="0.2">
      <c r="A67" s="1" t="s">
        <v>5</v>
      </c>
      <c r="B67" s="1" t="s">
        <v>51</v>
      </c>
      <c r="C67" s="1">
        <v>3082282</v>
      </c>
      <c r="D67" s="1">
        <v>517204.73</v>
      </c>
      <c r="E67" s="29" t="str">
        <f t="shared" si="2"/>
        <v>Schedule 6A</v>
      </c>
    </row>
    <row r="68" spans="1:5" x14ac:dyDescent="0.2">
      <c r="A68" s="1" t="s">
        <v>5</v>
      </c>
      <c r="B68" s="1" t="s">
        <v>143</v>
      </c>
      <c r="C68" s="1">
        <v>7852898</v>
      </c>
      <c r="D68" s="1">
        <v>1828696.11</v>
      </c>
      <c r="E68" s="29" t="str">
        <f t="shared" si="2"/>
        <v>Not Used</v>
      </c>
    </row>
    <row r="69" spans="1:5" x14ac:dyDescent="0.2">
      <c r="A69" s="1" t="s">
        <v>5</v>
      </c>
      <c r="B69" s="1" t="s">
        <v>144</v>
      </c>
      <c r="C69" s="1">
        <v>0</v>
      </c>
      <c r="D69" s="1">
        <v>225.6</v>
      </c>
      <c r="E69" s="29" t="str">
        <f t="shared" si="2"/>
        <v>Not Used</v>
      </c>
    </row>
    <row r="70" spans="1:5" x14ac:dyDescent="0.2">
      <c r="A70" s="1" t="s">
        <v>5</v>
      </c>
      <c r="B70" s="1" t="s">
        <v>145</v>
      </c>
      <c r="C70" s="1">
        <v>81723360</v>
      </c>
      <c r="D70" s="1">
        <v>5411008.2599999998</v>
      </c>
      <c r="E70" s="29" t="str">
        <f t="shared" si="2"/>
        <v>Not Used</v>
      </c>
    </row>
    <row r="71" spans="1:5" x14ac:dyDescent="0.2">
      <c r="A71" s="1" t="s">
        <v>5</v>
      </c>
      <c r="B71" s="1" t="s">
        <v>146</v>
      </c>
      <c r="C71" s="1">
        <v>6001</v>
      </c>
      <c r="D71" s="1">
        <v>452.39</v>
      </c>
      <c r="E71" s="29" t="str">
        <f t="shared" si="2"/>
        <v>Not Used</v>
      </c>
    </row>
    <row r="72" spans="1:5" x14ac:dyDescent="0.2">
      <c r="A72" s="1" t="s">
        <v>5</v>
      </c>
      <c r="B72" s="1" t="s">
        <v>147</v>
      </c>
      <c r="C72" s="1">
        <v>2759398</v>
      </c>
      <c r="D72" s="1">
        <v>296596.99</v>
      </c>
      <c r="E72" s="29" t="str">
        <f t="shared" si="2"/>
        <v>Not Used</v>
      </c>
    </row>
    <row r="73" spans="1:5" x14ac:dyDescent="0.2">
      <c r="A73" s="1" t="s">
        <v>5</v>
      </c>
      <c r="B73" s="1" t="s">
        <v>42</v>
      </c>
      <c r="C73" s="1">
        <v>170916</v>
      </c>
      <c r="D73" s="1">
        <v>15947.52</v>
      </c>
      <c r="E73" s="29" t="str">
        <f t="shared" si="2"/>
        <v>Not Used</v>
      </c>
    </row>
    <row r="74" spans="1:5" x14ac:dyDescent="0.2">
      <c r="A74" s="1" t="s">
        <v>5</v>
      </c>
      <c r="B74" s="1" t="s">
        <v>97</v>
      </c>
      <c r="C74" s="1">
        <v>0</v>
      </c>
      <c r="D74" s="1">
        <v>27123428.460000001</v>
      </c>
      <c r="E74" s="29" t="str">
        <f t="shared" si="2"/>
        <v>Not Used</v>
      </c>
    </row>
    <row r="75" spans="1:5" x14ac:dyDescent="0.2">
      <c r="A75" s="1" t="s">
        <v>5</v>
      </c>
      <c r="B75" s="1" t="s">
        <v>98</v>
      </c>
      <c r="C75" s="1">
        <v>0</v>
      </c>
      <c r="D75" s="1">
        <v>105521.4</v>
      </c>
      <c r="E75" s="29" t="str">
        <f t="shared" si="2"/>
        <v>Not Used</v>
      </c>
    </row>
    <row r="76" spans="1:5" x14ac:dyDescent="0.2">
      <c r="A76" s="1" t="s">
        <v>5</v>
      </c>
      <c r="B76" s="1" t="s">
        <v>94</v>
      </c>
      <c r="C76" s="1">
        <v>0</v>
      </c>
      <c r="D76" s="1">
        <v>1309687.2</v>
      </c>
      <c r="E76" s="29" t="str">
        <f t="shared" si="2"/>
        <v>Not Used</v>
      </c>
    </row>
    <row r="77" spans="1:5" x14ac:dyDescent="0.2">
      <c r="A77" s="1" t="s">
        <v>5</v>
      </c>
      <c r="B77" s="1" t="s">
        <v>86</v>
      </c>
      <c r="C77" s="1">
        <v>0</v>
      </c>
      <c r="D77" s="1">
        <v>427251.63</v>
      </c>
      <c r="E77" s="29" t="str">
        <f t="shared" si="2"/>
        <v>Not Used</v>
      </c>
    </row>
    <row r="78" spans="1:5" x14ac:dyDescent="0.2">
      <c r="A78" s="1" t="s">
        <v>5</v>
      </c>
      <c r="B78" s="1" t="s">
        <v>122</v>
      </c>
      <c r="C78" s="1"/>
      <c r="D78" s="1"/>
      <c r="E78" s="29" t="str">
        <f t="shared" si="2"/>
        <v>Not Used</v>
      </c>
    </row>
    <row r="79" spans="1:5" x14ac:dyDescent="0.2">
      <c r="A79" s="1" t="s">
        <v>5</v>
      </c>
      <c r="B79" s="1" t="s">
        <v>50</v>
      </c>
      <c r="C79" s="1">
        <v>0</v>
      </c>
      <c r="D79" s="1">
        <v>-4644360.01</v>
      </c>
      <c r="E79" s="29" t="str">
        <f t="shared" si="2"/>
        <v>Not Used</v>
      </c>
    </row>
    <row r="80" spans="1:5" x14ac:dyDescent="0.2">
      <c r="A80" s="1" t="s">
        <v>5</v>
      </c>
      <c r="B80" s="1" t="s">
        <v>96</v>
      </c>
      <c r="C80" s="1">
        <v>0</v>
      </c>
      <c r="D80" s="1">
        <v>14401163.189999999</v>
      </c>
      <c r="E80" s="29" t="str">
        <f t="shared" si="2"/>
        <v>Not Used</v>
      </c>
    </row>
    <row r="81" spans="1:5" x14ac:dyDescent="0.2">
      <c r="A81" s="1" t="s">
        <v>5</v>
      </c>
      <c r="B81" s="1" t="s">
        <v>123</v>
      </c>
      <c r="C81" s="1">
        <v>-80190000</v>
      </c>
      <c r="D81" s="1">
        <v>-5174000</v>
      </c>
      <c r="E81" s="29" t="str">
        <f t="shared" si="2"/>
        <v>Not Used</v>
      </c>
    </row>
    <row r="82" spans="1:5" x14ac:dyDescent="0.2">
      <c r="A82" s="1" t="s">
        <v>6</v>
      </c>
      <c r="B82" s="1" t="s">
        <v>124</v>
      </c>
      <c r="C82" s="1">
        <v>0</v>
      </c>
      <c r="D82" s="1">
        <v>18561.04</v>
      </c>
      <c r="E82" s="29" t="str">
        <f t="shared" si="2"/>
        <v>Not Used</v>
      </c>
    </row>
    <row r="83" spans="1:5" x14ac:dyDescent="0.2">
      <c r="A83" s="1" t="s">
        <v>6</v>
      </c>
      <c r="B83" s="1" t="s">
        <v>148</v>
      </c>
      <c r="C83" s="1">
        <v>1470881</v>
      </c>
      <c r="D83" s="1">
        <v>165986.53</v>
      </c>
      <c r="E83" s="29" t="str">
        <f t="shared" si="2"/>
        <v>Not Used</v>
      </c>
    </row>
    <row r="84" spans="1:5" x14ac:dyDescent="0.2">
      <c r="A84" s="1" t="s">
        <v>6</v>
      </c>
      <c r="B84" s="1" t="s">
        <v>149</v>
      </c>
      <c r="C84" s="1">
        <v>961734</v>
      </c>
      <c r="D84" s="1">
        <v>158719.44</v>
      </c>
      <c r="E84" s="29" t="str">
        <f t="shared" si="2"/>
        <v>Not Used</v>
      </c>
    </row>
    <row r="85" spans="1:5" x14ac:dyDescent="0.2">
      <c r="A85" s="1" t="s">
        <v>6</v>
      </c>
      <c r="B85" s="1" t="s">
        <v>126</v>
      </c>
      <c r="C85" s="1">
        <v>655080420</v>
      </c>
      <c r="D85" s="1">
        <v>57474508.390000001</v>
      </c>
      <c r="E85" s="29" t="str">
        <f t="shared" si="2"/>
        <v>Schedule 6</v>
      </c>
    </row>
    <row r="86" spans="1:5" x14ac:dyDescent="0.2">
      <c r="A86" s="1" t="s">
        <v>6</v>
      </c>
      <c r="B86" s="1" t="s">
        <v>32</v>
      </c>
      <c r="C86" s="1">
        <v>942351389</v>
      </c>
      <c r="D86" s="1">
        <v>71924436.239999995</v>
      </c>
      <c r="E86" s="29" t="str">
        <f t="shared" si="2"/>
        <v>Schedule 8</v>
      </c>
    </row>
    <row r="87" spans="1:5" x14ac:dyDescent="0.2">
      <c r="A87" s="1" t="s">
        <v>6</v>
      </c>
      <c r="B87" s="1" t="s">
        <v>127</v>
      </c>
      <c r="C87" s="1">
        <v>3326729229</v>
      </c>
      <c r="D87" s="1">
        <v>186910162.33000001</v>
      </c>
      <c r="E87" s="29" t="str">
        <f t="shared" si="2"/>
        <v>Not Used</v>
      </c>
    </row>
    <row r="88" spans="1:5" x14ac:dyDescent="0.2">
      <c r="A88" s="1" t="s">
        <v>6</v>
      </c>
      <c r="B88" s="1" t="s">
        <v>128</v>
      </c>
      <c r="C88" s="1">
        <v>54472301</v>
      </c>
      <c r="D88" s="1">
        <v>5540520.1600000001</v>
      </c>
      <c r="E88" s="29" t="str">
        <f t="shared" si="2"/>
        <v>Not Used</v>
      </c>
    </row>
    <row r="89" spans="1:5" x14ac:dyDescent="0.2">
      <c r="A89" s="1" t="s">
        <v>6</v>
      </c>
      <c r="B89" s="1" t="s">
        <v>129</v>
      </c>
      <c r="C89" s="1">
        <v>65544065</v>
      </c>
      <c r="D89" s="1">
        <v>7699192.75</v>
      </c>
      <c r="E89" s="29" t="str">
        <f t="shared" si="2"/>
        <v>Schedule 6A</v>
      </c>
    </row>
    <row r="90" spans="1:5" x14ac:dyDescent="0.2">
      <c r="A90" s="1" t="s">
        <v>6</v>
      </c>
      <c r="B90" s="1" t="s">
        <v>130</v>
      </c>
      <c r="C90" s="1">
        <v>121480</v>
      </c>
      <c r="D90" s="1">
        <v>9984.2099999999991</v>
      </c>
      <c r="E90" s="29" t="str">
        <f t="shared" si="2"/>
        <v>Schedule 6B</v>
      </c>
    </row>
    <row r="91" spans="1:5" x14ac:dyDescent="0.2">
      <c r="A91" s="1" t="s">
        <v>6</v>
      </c>
      <c r="B91" s="1" t="s">
        <v>33</v>
      </c>
      <c r="C91" s="1">
        <v>44710720</v>
      </c>
      <c r="D91" s="1">
        <v>3521853.23</v>
      </c>
      <c r="E91" s="29" t="str">
        <f t="shared" si="2"/>
        <v>Schedule 8</v>
      </c>
    </row>
    <row r="92" spans="1:5" x14ac:dyDescent="0.2">
      <c r="A92" s="1" t="s">
        <v>6</v>
      </c>
      <c r="B92" s="1" t="s">
        <v>132</v>
      </c>
      <c r="C92" s="1">
        <v>14967480</v>
      </c>
      <c r="D92" s="1">
        <v>1367625.3</v>
      </c>
      <c r="E92" s="29" t="str">
        <f t="shared" si="2"/>
        <v>Not Used</v>
      </c>
    </row>
    <row r="93" spans="1:5" x14ac:dyDescent="0.2">
      <c r="A93" s="1" t="s">
        <v>6</v>
      </c>
      <c r="B93" s="1" t="s">
        <v>150</v>
      </c>
      <c r="C93" s="1">
        <v>436435263</v>
      </c>
      <c r="D93" s="1">
        <v>24470061.199999999</v>
      </c>
      <c r="E93" s="29" t="str">
        <f t="shared" si="2"/>
        <v>Not Used</v>
      </c>
    </row>
    <row r="94" spans="1:5" x14ac:dyDescent="0.2">
      <c r="A94" s="1" t="s">
        <v>6</v>
      </c>
      <c r="B94" s="1" t="s">
        <v>133</v>
      </c>
      <c r="C94" s="1">
        <v>3672</v>
      </c>
      <c r="D94" s="1">
        <v>2572</v>
      </c>
      <c r="E94" s="29" t="str">
        <f t="shared" si="2"/>
        <v>Not Used</v>
      </c>
    </row>
    <row r="95" spans="1:5" x14ac:dyDescent="0.2">
      <c r="A95" s="1" t="s">
        <v>6</v>
      </c>
      <c r="B95" s="1" t="s">
        <v>135</v>
      </c>
      <c r="C95" s="1">
        <v>244370</v>
      </c>
      <c r="D95" s="1">
        <v>32178.75</v>
      </c>
      <c r="E95" s="29" t="str">
        <f t="shared" si="2"/>
        <v>Schedule 6A</v>
      </c>
    </row>
    <row r="96" spans="1:5" x14ac:dyDescent="0.2">
      <c r="A96" s="1" t="s">
        <v>6</v>
      </c>
      <c r="B96" s="1" t="s">
        <v>136</v>
      </c>
      <c r="C96" s="1">
        <v>1355168</v>
      </c>
      <c r="D96" s="1">
        <v>117186.42</v>
      </c>
      <c r="E96" s="29" t="str">
        <f t="shared" si="2"/>
        <v>Schedule 6</v>
      </c>
    </row>
    <row r="97" spans="1:5" x14ac:dyDescent="0.2">
      <c r="A97" s="1" t="s">
        <v>6</v>
      </c>
      <c r="B97" s="1" t="s">
        <v>151</v>
      </c>
      <c r="C97" s="1">
        <v>1385000</v>
      </c>
      <c r="D97" s="1">
        <v>169752.74</v>
      </c>
      <c r="E97" s="29" t="str">
        <f t="shared" si="2"/>
        <v>Not Used</v>
      </c>
    </row>
    <row r="98" spans="1:5" x14ac:dyDescent="0.2">
      <c r="A98" s="1" t="s">
        <v>6</v>
      </c>
      <c r="B98" s="1" t="s">
        <v>137</v>
      </c>
      <c r="C98" s="1">
        <v>0</v>
      </c>
      <c r="D98" s="1">
        <v>606211.07999999996</v>
      </c>
      <c r="E98" s="29" t="str">
        <f t="shared" si="2"/>
        <v>Not Used</v>
      </c>
    </row>
    <row r="99" spans="1:5" x14ac:dyDescent="0.2">
      <c r="A99" s="1" t="s">
        <v>6</v>
      </c>
      <c r="B99" s="1" t="s">
        <v>140</v>
      </c>
      <c r="C99" s="1">
        <v>0</v>
      </c>
      <c r="D99" s="1">
        <v>16084.69</v>
      </c>
      <c r="E99" s="29" t="str">
        <f t="shared" si="2"/>
        <v>Not Used</v>
      </c>
    </row>
    <row r="100" spans="1:5" x14ac:dyDescent="0.2">
      <c r="A100" s="1" t="s">
        <v>6</v>
      </c>
      <c r="B100" s="1" t="s">
        <v>22</v>
      </c>
      <c r="C100" s="1">
        <v>0</v>
      </c>
      <c r="D100" s="1">
        <v>65411.56</v>
      </c>
      <c r="E100" s="29" t="str">
        <f t="shared" si="2"/>
        <v>Not Used</v>
      </c>
    </row>
    <row r="101" spans="1:5" x14ac:dyDescent="0.2">
      <c r="A101" s="1" t="s">
        <v>6</v>
      </c>
      <c r="B101" s="1" t="s">
        <v>40</v>
      </c>
      <c r="C101" s="1">
        <v>0</v>
      </c>
      <c r="D101" s="1">
        <v>4172.87</v>
      </c>
      <c r="E101" s="29" t="str">
        <f t="shared" si="2"/>
        <v>Not Used</v>
      </c>
    </row>
    <row r="102" spans="1:5" x14ac:dyDescent="0.2">
      <c r="A102" s="1" t="s">
        <v>6</v>
      </c>
      <c r="B102" s="1" t="s">
        <v>31</v>
      </c>
      <c r="C102" s="1">
        <v>0</v>
      </c>
      <c r="D102" s="1">
        <v>1452.48</v>
      </c>
      <c r="E102" s="29" t="str">
        <f t="shared" si="2"/>
        <v>Not Used</v>
      </c>
    </row>
    <row r="103" spans="1:5" x14ac:dyDescent="0.2">
      <c r="A103" s="1" t="s">
        <v>6</v>
      </c>
      <c r="B103" s="1" t="s">
        <v>41</v>
      </c>
      <c r="C103" s="1">
        <v>15847</v>
      </c>
      <c r="D103" s="1">
        <v>2447.71</v>
      </c>
      <c r="E103" s="29" t="str">
        <f t="shared" si="2"/>
        <v>Not Used</v>
      </c>
    </row>
    <row r="104" spans="1:5" x14ac:dyDescent="0.2">
      <c r="A104" s="1" t="s">
        <v>6</v>
      </c>
      <c r="B104" s="1" t="s">
        <v>47</v>
      </c>
      <c r="C104" s="1">
        <v>2259510</v>
      </c>
      <c r="D104" s="1">
        <v>207658.99</v>
      </c>
      <c r="E104" s="29" t="str">
        <f t="shared" si="2"/>
        <v>Schedule 6</v>
      </c>
    </row>
    <row r="105" spans="1:5" x14ac:dyDescent="0.2">
      <c r="A105" s="1" t="s">
        <v>6</v>
      </c>
      <c r="B105" s="1" t="s">
        <v>24</v>
      </c>
      <c r="C105" s="1">
        <v>157466</v>
      </c>
      <c r="D105" s="1">
        <v>16843.64</v>
      </c>
      <c r="E105" s="29" t="str">
        <f t="shared" si="2"/>
        <v>Not Used</v>
      </c>
    </row>
    <row r="106" spans="1:5" x14ac:dyDescent="0.2">
      <c r="A106" s="1" t="s">
        <v>6</v>
      </c>
      <c r="B106" s="1" t="s">
        <v>51</v>
      </c>
      <c r="C106" s="1">
        <v>3738342</v>
      </c>
      <c r="D106" s="1">
        <v>518893.47</v>
      </c>
      <c r="E106" s="29" t="str">
        <f t="shared" si="2"/>
        <v>Schedule 6A</v>
      </c>
    </row>
    <row r="107" spans="1:5" x14ac:dyDescent="0.2">
      <c r="A107" s="1" t="s">
        <v>6</v>
      </c>
      <c r="B107" s="1" t="s">
        <v>143</v>
      </c>
      <c r="C107" s="1">
        <v>1159710</v>
      </c>
      <c r="D107" s="1">
        <v>248930.71</v>
      </c>
      <c r="E107" s="29" t="str">
        <f t="shared" si="2"/>
        <v>Not Used</v>
      </c>
    </row>
    <row r="108" spans="1:5" x14ac:dyDescent="0.2">
      <c r="A108" s="1" t="s">
        <v>6</v>
      </c>
      <c r="B108" s="1" t="s">
        <v>145</v>
      </c>
      <c r="C108" s="1">
        <v>21585128</v>
      </c>
      <c r="D108" s="1">
        <v>1895372.22</v>
      </c>
      <c r="E108" s="29" t="str">
        <f t="shared" si="2"/>
        <v>Not Used</v>
      </c>
    </row>
    <row r="109" spans="1:5" x14ac:dyDescent="0.2">
      <c r="A109" s="1" t="s">
        <v>6</v>
      </c>
      <c r="B109" s="1" t="s">
        <v>152</v>
      </c>
      <c r="C109" s="1">
        <v>567236000</v>
      </c>
      <c r="D109" s="1">
        <v>29742629.949999999</v>
      </c>
      <c r="E109" s="29" t="str">
        <f t="shared" si="2"/>
        <v>Not Used</v>
      </c>
    </row>
    <row r="110" spans="1:5" x14ac:dyDescent="0.2">
      <c r="A110" s="1" t="s">
        <v>6</v>
      </c>
      <c r="B110" s="1" t="s">
        <v>153</v>
      </c>
      <c r="C110" s="1">
        <v>1014177359</v>
      </c>
      <c r="D110" s="1">
        <v>45819520.399999999</v>
      </c>
      <c r="E110" s="29" t="str">
        <f t="shared" si="2"/>
        <v>Not Used</v>
      </c>
    </row>
    <row r="111" spans="1:5" x14ac:dyDescent="0.2">
      <c r="A111" s="1" t="s">
        <v>6</v>
      </c>
      <c r="B111" s="1" t="s">
        <v>154</v>
      </c>
      <c r="C111" s="1">
        <v>938861010</v>
      </c>
      <c r="D111" s="1">
        <v>49785690.259999998</v>
      </c>
      <c r="E111" s="29" t="str">
        <f t="shared" si="2"/>
        <v>Not Used</v>
      </c>
    </row>
    <row r="112" spans="1:5" x14ac:dyDescent="0.2">
      <c r="A112" s="1" t="s">
        <v>6</v>
      </c>
      <c r="B112" s="1" t="s">
        <v>118</v>
      </c>
      <c r="C112" s="1">
        <v>8609</v>
      </c>
      <c r="D112" s="1">
        <v>1320.74</v>
      </c>
      <c r="E112" s="29" t="str">
        <f t="shared" si="2"/>
        <v>Not Used</v>
      </c>
    </row>
    <row r="113" spans="1:5" x14ac:dyDescent="0.2">
      <c r="A113" s="1" t="s">
        <v>6</v>
      </c>
      <c r="B113" s="1" t="s">
        <v>99</v>
      </c>
      <c r="C113" s="1">
        <v>0</v>
      </c>
      <c r="D113" s="1">
        <v>13766170.560000001</v>
      </c>
      <c r="E113" s="29" t="str">
        <f t="shared" si="2"/>
        <v>Not Used</v>
      </c>
    </row>
    <row r="114" spans="1:5" x14ac:dyDescent="0.2">
      <c r="A114" s="1" t="s">
        <v>6</v>
      </c>
      <c r="B114" s="1" t="s">
        <v>100</v>
      </c>
      <c r="C114" s="1">
        <v>0</v>
      </c>
      <c r="D114" s="1">
        <v>38375.54</v>
      </c>
      <c r="E114" s="29" t="str">
        <f t="shared" si="2"/>
        <v>Not Used</v>
      </c>
    </row>
    <row r="115" spans="1:5" x14ac:dyDescent="0.2">
      <c r="A115" s="1" t="s">
        <v>6</v>
      </c>
      <c r="B115" s="1" t="s">
        <v>94</v>
      </c>
      <c r="C115" s="1">
        <v>0</v>
      </c>
      <c r="D115" s="1">
        <v>1633391.11</v>
      </c>
      <c r="E115" s="29" t="str">
        <f t="shared" si="2"/>
        <v>Not Used</v>
      </c>
    </row>
    <row r="116" spans="1:5" x14ac:dyDescent="0.2">
      <c r="A116" s="1" t="s">
        <v>6</v>
      </c>
      <c r="B116" s="1" t="s">
        <v>87</v>
      </c>
      <c r="C116" s="1">
        <v>0</v>
      </c>
      <c r="D116" s="1">
        <v>304602.06</v>
      </c>
      <c r="E116" s="29" t="str">
        <f t="shared" si="2"/>
        <v>Not Used</v>
      </c>
    </row>
    <row r="117" spans="1:5" x14ac:dyDescent="0.2">
      <c r="A117" s="1" t="s">
        <v>6</v>
      </c>
      <c r="B117" s="1" t="s">
        <v>122</v>
      </c>
      <c r="C117" s="1"/>
      <c r="D117" s="1"/>
      <c r="E117" s="29" t="str">
        <f t="shared" si="2"/>
        <v>Not Used</v>
      </c>
    </row>
    <row r="118" spans="1:5" x14ac:dyDescent="0.2">
      <c r="A118" s="1" t="s">
        <v>6</v>
      </c>
      <c r="B118" s="1" t="s">
        <v>50</v>
      </c>
      <c r="C118" s="1">
        <v>0</v>
      </c>
      <c r="D118" s="1">
        <v>-4164720.02</v>
      </c>
      <c r="E118" s="29" t="str">
        <f t="shared" si="2"/>
        <v>Not Used</v>
      </c>
    </row>
    <row r="119" spans="1:5" x14ac:dyDescent="0.2">
      <c r="A119" s="1" t="s">
        <v>6</v>
      </c>
      <c r="B119" s="1" t="s">
        <v>96</v>
      </c>
      <c r="C119" s="1">
        <v>0</v>
      </c>
      <c r="D119" s="1">
        <v>8897131.5299999993</v>
      </c>
      <c r="E119" s="29" t="str">
        <f t="shared" si="2"/>
        <v>Not Used</v>
      </c>
    </row>
    <row r="120" spans="1:5" x14ac:dyDescent="0.2">
      <c r="A120" s="1" t="s">
        <v>6</v>
      </c>
      <c r="B120" s="1" t="s">
        <v>123</v>
      </c>
      <c r="C120" s="1">
        <v>33459000</v>
      </c>
      <c r="D120" s="1">
        <v>3456000</v>
      </c>
      <c r="E120" s="29" t="str">
        <f t="shared" si="2"/>
        <v>Not Used</v>
      </c>
    </row>
    <row r="121" spans="1:5" x14ac:dyDescent="0.2">
      <c r="A121" s="1" t="s">
        <v>4</v>
      </c>
      <c r="B121" s="1" t="s">
        <v>155</v>
      </c>
      <c r="C121" s="1">
        <v>203510971</v>
      </c>
      <c r="D121" s="1">
        <v>15809474.98</v>
      </c>
      <c r="E121" s="29" t="str">
        <f t="shared" si="2"/>
        <v>Schedule 10</v>
      </c>
    </row>
    <row r="122" spans="1:5" x14ac:dyDescent="0.2">
      <c r="A122" s="1" t="s">
        <v>4</v>
      </c>
      <c r="B122" s="1" t="s">
        <v>12</v>
      </c>
      <c r="C122" s="1">
        <v>36429032</v>
      </c>
      <c r="D122" s="1">
        <v>2601089.86</v>
      </c>
      <c r="E122" s="29" t="str">
        <f t="shared" si="2"/>
        <v>Schedule 10</v>
      </c>
    </row>
    <row r="123" spans="1:5" x14ac:dyDescent="0.2">
      <c r="A123" s="1" t="s">
        <v>4</v>
      </c>
      <c r="B123" s="1" t="s">
        <v>138</v>
      </c>
      <c r="C123" s="1">
        <v>0</v>
      </c>
      <c r="D123" s="1">
        <v>5619.35</v>
      </c>
      <c r="E123" s="29" t="str">
        <f t="shared" si="2"/>
        <v>Not Used</v>
      </c>
    </row>
    <row r="124" spans="1:5" x14ac:dyDescent="0.2">
      <c r="A124" s="1" t="s">
        <v>4</v>
      </c>
      <c r="B124" s="1" t="s">
        <v>140</v>
      </c>
      <c r="C124" s="1">
        <v>0</v>
      </c>
      <c r="D124" s="1">
        <v>11573.7</v>
      </c>
      <c r="E124" s="29" t="str">
        <f t="shared" si="2"/>
        <v>Not Used</v>
      </c>
    </row>
    <row r="125" spans="1:5" x14ac:dyDescent="0.2">
      <c r="A125" s="1" t="s">
        <v>4</v>
      </c>
      <c r="B125" s="1" t="s">
        <v>141</v>
      </c>
      <c r="C125" s="1">
        <v>0</v>
      </c>
      <c r="D125" s="1">
        <v>193562.15</v>
      </c>
      <c r="E125" s="29" t="str">
        <f t="shared" si="2"/>
        <v>Not Used</v>
      </c>
    </row>
    <row r="126" spans="1:5" x14ac:dyDescent="0.2">
      <c r="A126" s="1" t="s">
        <v>4</v>
      </c>
      <c r="B126" s="1" t="s">
        <v>40</v>
      </c>
      <c r="C126" s="1">
        <v>0</v>
      </c>
      <c r="D126" s="1">
        <v>19656.11</v>
      </c>
      <c r="E126" s="29" t="str">
        <f t="shared" ref="E126:E187" si="3">IF(OR(RIGHT(LEFT(B126,10),5)="V0008",RIGHT(LEFT(B126,10),5)="V008M",RIGHT(LEFT(B126,10),5)="08135"),"Schedule 8",IF(OR(RIGHT(LEFT(B126,10),5)="V0006",RIGHT(LEFT(B126,10),5)="V006M",RIGHT(LEFT(B126,10),5)="06135",RIGHT(LEFT(B126,10),5)="SV006",RIGHT(LEFT(B126,10),5)="V06MN",RIGHT(LEFT(B126,10),5)="P0006"),"Schedule 6",IF(OR(RIGHT(LEFT(B126,10),5)="V006A",RIGHT(LEFT(B126,10),5)="V06AM",RIGHT(LEFT(B126,10),5)="6A135",RIGHT(LEFT(B126,10),5)="SV06A",RIGHT(LEFT(B126,10),5)="V6AMN",RIGHT(LEFT(B126,10),5)="P006A"),"Schedule 6A",IF(OR(RIGHT(LEFT(B126,10),5)="V006B",RIGHT(LEFT(B126,10),5)="SV06B"),"Schedule 6B",IF(OR(RIGHT(LEFT(B126,10),5)="V0010",RIGHT(LEFT(B126,10),5)="V10NS",RIGHT(LEFT(B126,10),5)="10135"),"Schedule 10","Not Used")))))</f>
        <v>Not Used</v>
      </c>
    </row>
    <row r="127" spans="1:5" x14ac:dyDescent="0.2">
      <c r="A127" s="1" t="s">
        <v>4</v>
      </c>
      <c r="B127" s="1" t="s">
        <v>31</v>
      </c>
      <c r="C127" s="1">
        <v>0</v>
      </c>
      <c r="D127" s="1">
        <v>368.16</v>
      </c>
      <c r="E127" s="29" t="str">
        <f t="shared" si="3"/>
        <v>Not Used</v>
      </c>
    </row>
    <row r="128" spans="1:5" x14ac:dyDescent="0.2">
      <c r="A128" s="1" t="s">
        <v>4</v>
      </c>
      <c r="B128" s="1" t="s">
        <v>38</v>
      </c>
      <c r="C128" s="1">
        <v>0</v>
      </c>
      <c r="D128" s="1">
        <v>25486.98</v>
      </c>
      <c r="E128" s="29" t="str">
        <f t="shared" si="3"/>
        <v>Not Used</v>
      </c>
    </row>
    <row r="129" spans="1:5" x14ac:dyDescent="0.2">
      <c r="A129" s="1" t="s">
        <v>4</v>
      </c>
      <c r="B129" s="1" t="s">
        <v>39</v>
      </c>
      <c r="C129" s="1">
        <v>7109120</v>
      </c>
      <c r="D129" s="1">
        <v>543401.44999999995</v>
      </c>
      <c r="E129" s="29" t="str">
        <f t="shared" si="3"/>
        <v>Schedule 10</v>
      </c>
    </row>
    <row r="130" spans="1:5" x14ac:dyDescent="0.2">
      <c r="A130" s="1" t="s">
        <v>4</v>
      </c>
      <c r="B130" s="1" t="s">
        <v>101</v>
      </c>
      <c r="C130" s="1">
        <v>0</v>
      </c>
      <c r="D130" s="1">
        <v>729302.06</v>
      </c>
      <c r="E130" s="29" t="str">
        <f t="shared" si="3"/>
        <v>Not Used</v>
      </c>
    </row>
    <row r="131" spans="1:5" x14ac:dyDescent="0.2">
      <c r="A131" s="1" t="s">
        <v>4</v>
      </c>
      <c r="B131" s="1" t="s">
        <v>94</v>
      </c>
      <c r="C131" s="1">
        <v>0</v>
      </c>
      <c r="D131" s="1">
        <v>38170.29</v>
      </c>
      <c r="E131" s="29" t="str">
        <f t="shared" si="3"/>
        <v>Not Used</v>
      </c>
    </row>
    <row r="132" spans="1:5" x14ac:dyDescent="0.2">
      <c r="A132" s="1" t="s">
        <v>4</v>
      </c>
      <c r="B132" s="1" t="s">
        <v>88</v>
      </c>
      <c r="C132" s="1">
        <v>0</v>
      </c>
      <c r="D132" s="1">
        <v>10834.26</v>
      </c>
      <c r="E132" s="29" t="str">
        <f t="shared" si="3"/>
        <v>Not Used</v>
      </c>
    </row>
    <row r="133" spans="1:5" x14ac:dyDescent="0.2">
      <c r="A133" s="1" t="s">
        <v>4</v>
      </c>
      <c r="B133" s="1" t="s">
        <v>156</v>
      </c>
      <c r="C133" s="1"/>
      <c r="D133" s="1"/>
      <c r="E133" s="29" t="str">
        <f t="shared" si="3"/>
        <v>Not Used</v>
      </c>
    </row>
    <row r="134" spans="1:5" x14ac:dyDescent="0.2">
      <c r="A134" s="1" t="s">
        <v>4</v>
      </c>
      <c r="B134" s="1" t="s">
        <v>50</v>
      </c>
      <c r="C134" s="1">
        <v>0</v>
      </c>
      <c r="D134" s="1">
        <v>-115099.89</v>
      </c>
      <c r="E134" s="29" t="str">
        <f t="shared" si="3"/>
        <v>Not Used</v>
      </c>
    </row>
    <row r="135" spans="1:5" x14ac:dyDescent="0.2">
      <c r="A135" s="1" t="s">
        <v>4</v>
      </c>
      <c r="B135" s="1" t="s">
        <v>157</v>
      </c>
      <c r="C135" s="1">
        <v>-197000</v>
      </c>
      <c r="D135" s="1">
        <v>-12000</v>
      </c>
      <c r="E135" s="29" t="str">
        <f t="shared" si="3"/>
        <v>Not Used</v>
      </c>
    </row>
    <row r="136" spans="1:5" x14ac:dyDescent="0.2">
      <c r="A136" s="1" t="s">
        <v>10</v>
      </c>
      <c r="B136" s="1" t="s">
        <v>158</v>
      </c>
      <c r="C136" s="1">
        <v>0</v>
      </c>
      <c r="D136" s="1">
        <v>53.88</v>
      </c>
      <c r="E136" s="29" t="str">
        <f t="shared" si="3"/>
        <v>Not Used</v>
      </c>
    </row>
    <row r="137" spans="1:5" x14ac:dyDescent="0.2">
      <c r="A137" s="1" t="s">
        <v>10</v>
      </c>
      <c r="B137" s="1" t="s">
        <v>124</v>
      </c>
      <c r="C137" s="1">
        <v>0</v>
      </c>
      <c r="D137" s="1">
        <v>4528.5600000000004</v>
      </c>
      <c r="E137" s="29" t="str">
        <f t="shared" si="3"/>
        <v>Not Used</v>
      </c>
    </row>
    <row r="138" spans="1:5" x14ac:dyDescent="0.2">
      <c r="A138" s="1" t="s">
        <v>10</v>
      </c>
      <c r="B138" s="1" t="s">
        <v>159</v>
      </c>
      <c r="C138" s="1">
        <v>0</v>
      </c>
      <c r="D138" s="1">
        <v>79.2</v>
      </c>
      <c r="E138" s="29" t="str">
        <f t="shared" si="3"/>
        <v>Not Used</v>
      </c>
    </row>
    <row r="139" spans="1:5" x14ac:dyDescent="0.2">
      <c r="A139" s="1" t="s">
        <v>10</v>
      </c>
      <c r="B139" s="1" t="s">
        <v>41</v>
      </c>
      <c r="C139" s="1">
        <v>860593</v>
      </c>
      <c r="D139" s="1">
        <v>68753.16</v>
      </c>
      <c r="E139" s="29" t="str">
        <f t="shared" si="3"/>
        <v>Not Used</v>
      </c>
    </row>
    <row r="140" spans="1:5" x14ac:dyDescent="0.2">
      <c r="A140" s="1" t="s">
        <v>10</v>
      </c>
      <c r="B140" s="1" t="s">
        <v>143</v>
      </c>
      <c r="C140" s="1">
        <v>7014</v>
      </c>
      <c r="D140" s="1">
        <v>-4041.08</v>
      </c>
      <c r="E140" s="29" t="str">
        <f t="shared" si="3"/>
        <v>Not Used</v>
      </c>
    </row>
    <row r="141" spans="1:5" x14ac:dyDescent="0.2">
      <c r="A141" s="1" t="s">
        <v>10</v>
      </c>
      <c r="B141" s="1" t="s">
        <v>160</v>
      </c>
      <c r="C141" s="1">
        <v>14909990</v>
      </c>
      <c r="D141" s="1">
        <v>4564064.1500000004</v>
      </c>
      <c r="E141" s="29" t="str">
        <f t="shared" si="3"/>
        <v>Not Used</v>
      </c>
    </row>
    <row r="142" spans="1:5" x14ac:dyDescent="0.2">
      <c r="A142" s="1" t="s">
        <v>10</v>
      </c>
      <c r="B142" s="1" t="s">
        <v>43</v>
      </c>
      <c r="C142" s="1">
        <v>50408703</v>
      </c>
      <c r="D142" s="1">
        <v>3309348.14</v>
      </c>
      <c r="E142" s="29" t="str">
        <f t="shared" si="3"/>
        <v>Not Used</v>
      </c>
    </row>
    <row r="143" spans="1:5" x14ac:dyDescent="0.2">
      <c r="A143" s="1" t="s">
        <v>10</v>
      </c>
      <c r="B143" s="1" t="s">
        <v>44</v>
      </c>
      <c r="C143" s="1">
        <v>1170189</v>
      </c>
      <c r="D143" s="1">
        <v>164607.09</v>
      </c>
      <c r="E143" s="29" t="str">
        <f t="shared" si="3"/>
        <v>Not Used</v>
      </c>
    </row>
    <row r="144" spans="1:5" x14ac:dyDescent="0.2">
      <c r="A144" s="1" t="s">
        <v>10</v>
      </c>
      <c r="B144" s="1" t="s">
        <v>45</v>
      </c>
      <c r="C144" s="1">
        <v>4724658</v>
      </c>
      <c r="D144" s="1">
        <v>604849.61</v>
      </c>
      <c r="E144" s="29" t="str">
        <f t="shared" si="3"/>
        <v>Not Used</v>
      </c>
    </row>
    <row r="145" spans="1:5" x14ac:dyDescent="0.2">
      <c r="A145" s="1" t="s">
        <v>10</v>
      </c>
      <c r="B145" s="1" t="s">
        <v>118</v>
      </c>
      <c r="C145" s="1">
        <v>2955020</v>
      </c>
      <c r="D145" s="1">
        <v>348380.74</v>
      </c>
      <c r="E145" s="29" t="str">
        <f t="shared" si="3"/>
        <v>Not Used</v>
      </c>
    </row>
    <row r="146" spans="1:5" x14ac:dyDescent="0.2">
      <c r="A146" s="1" t="s">
        <v>10</v>
      </c>
      <c r="B146" s="1" t="s">
        <v>42</v>
      </c>
      <c r="C146" s="1">
        <v>1151082</v>
      </c>
      <c r="D146" s="1">
        <v>105691.51</v>
      </c>
      <c r="E146" s="29" t="str">
        <f t="shared" si="3"/>
        <v>Not Used</v>
      </c>
    </row>
    <row r="147" spans="1:5" x14ac:dyDescent="0.2">
      <c r="A147" s="1" t="s">
        <v>10</v>
      </c>
      <c r="B147" s="1" t="s">
        <v>89</v>
      </c>
      <c r="C147" s="1">
        <v>0</v>
      </c>
      <c r="D147" s="1">
        <v>340659.3</v>
      </c>
      <c r="E147" s="29" t="str">
        <f t="shared" si="3"/>
        <v>Not Used</v>
      </c>
    </row>
    <row r="148" spans="1:5" x14ac:dyDescent="0.2">
      <c r="A148" s="1" t="s">
        <v>10</v>
      </c>
      <c r="B148" s="1" t="s">
        <v>94</v>
      </c>
      <c r="C148" s="1">
        <v>0</v>
      </c>
      <c r="D148" s="1">
        <v>37674.57</v>
      </c>
      <c r="E148" s="29" t="str">
        <f t="shared" si="3"/>
        <v>Not Used</v>
      </c>
    </row>
    <row r="149" spans="1:5" x14ac:dyDescent="0.2">
      <c r="A149" s="1" t="s">
        <v>10</v>
      </c>
      <c r="B149" s="1" t="s">
        <v>122</v>
      </c>
      <c r="C149" s="1"/>
      <c r="D149" s="1"/>
      <c r="E149" s="29" t="str">
        <f t="shared" si="3"/>
        <v>Not Used</v>
      </c>
    </row>
    <row r="150" spans="1:5" x14ac:dyDescent="0.2">
      <c r="A150" s="1" t="s">
        <v>10</v>
      </c>
      <c r="B150" s="1" t="s">
        <v>50</v>
      </c>
      <c r="C150" s="1">
        <v>0</v>
      </c>
      <c r="D150" s="1">
        <v>-89598.54</v>
      </c>
      <c r="E150" s="29" t="str">
        <f t="shared" si="3"/>
        <v>Not Used</v>
      </c>
    </row>
    <row r="151" spans="1:5" x14ac:dyDescent="0.2">
      <c r="A151" s="1" t="s">
        <v>10</v>
      </c>
      <c r="B151" s="1" t="s">
        <v>123</v>
      </c>
      <c r="C151" s="1">
        <v>714000</v>
      </c>
      <c r="D151" s="1">
        <v>90000</v>
      </c>
      <c r="E151" s="29" t="str">
        <f t="shared" si="3"/>
        <v>Not Used</v>
      </c>
    </row>
    <row r="152" spans="1:5" x14ac:dyDescent="0.2">
      <c r="A152" s="1" t="s">
        <v>18</v>
      </c>
      <c r="B152" s="1" t="s">
        <v>150</v>
      </c>
      <c r="C152" s="1">
        <v>250040796</v>
      </c>
      <c r="D152" s="1">
        <v>14735629.369999999</v>
      </c>
      <c r="E152" s="29" t="str">
        <f t="shared" si="3"/>
        <v>Not Used</v>
      </c>
    </row>
    <row r="153" spans="1:5" x14ac:dyDescent="0.2">
      <c r="A153" s="1" t="s">
        <v>18</v>
      </c>
      <c r="B153" s="1" t="s">
        <v>145</v>
      </c>
      <c r="C153" s="1">
        <v>102842264</v>
      </c>
      <c r="D153" s="1">
        <v>7390785.4699999997</v>
      </c>
      <c r="E153" s="29" t="str">
        <f t="shared" si="3"/>
        <v>Not Used</v>
      </c>
    </row>
    <row r="154" spans="1:5" x14ac:dyDescent="0.2">
      <c r="A154" s="1" t="s">
        <v>18</v>
      </c>
      <c r="B154" s="1" t="s">
        <v>102</v>
      </c>
      <c r="C154" s="1">
        <v>0</v>
      </c>
      <c r="D154" s="1">
        <v>862515.14</v>
      </c>
      <c r="E154" s="29" t="str">
        <f t="shared" si="3"/>
        <v>Not Used</v>
      </c>
    </row>
    <row r="155" spans="1:5" x14ac:dyDescent="0.2">
      <c r="A155" s="1" t="s">
        <v>18</v>
      </c>
      <c r="B155" s="1" t="s">
        <v>94</v>
      </c>
      <c r="C155" s="1">
        <v>0</v>
      </c>
      <c r="D155" s="1">
        <v>54528.98</v>
      </c>
      <c r="E155" s="29" t="str">
        <f t="shared" si="3"/>
        <v>Not Used</v>
      </c>
    </row>
    <row r="156" spans="1:5" x14ac:dyDescent="0.2">
      <c r="A156" s="1" t="s">
        <v>18</v>
      </c>
      <c r="B156" s="1" t="s">
        <v>122</v>
      </c>
      <c r="C156" s="1"/>
      <c r="D156" s="1"/>
      <c r="E156" s="29" t="str">
        <f t="shared" si="3"/>
        <v>Not Used</v>
      </c>
    </row>
    <row r="157" spans="1:5" x14ac:dyDescent="0.2">
      <c r="A157" s="1" t="s">
        <v>18</v>
      </c>
      <c r="B157" s="1" t="s">
        <v>50</v>
      </c>
      <c r="C157" s="1">
        <v>0</v>
      </c>
      <c r="D157" s="1">
        <v>-169166.71</v>
      </c>
      <c r="E157" s="29" t="str">
        <f t="shared" si="3"/>
        <v>Not Used</v>
      </c>
    </row>
    <row r="158" spans="1:5" x14ac:dyDescent="0.2">
      <c r="A158" s="1" t="s">
        <v>18</v>
      </c>
      <c r="B158" s="1" t="s">
        <v>123</v>
      </c>
      <c r="C158" s="1">
        <v>-15668000</v>
      </c>
      <c r="D158" s="1">
        <v>-889000</v>
      </c>
      <c r="E158" s="29" t="str">
        <f t="shared" si="3"/>
        <v>Not Used</v>
      </c>
    </row>
    <row r="159" spans="1:5" x14ac:dyDescent="0.2">
      <c r="A159" s="1" t="s">
        <v>11</v>
      </c>
      <c r="B159" s="1" t="s">
        <v>63</v>
      </c>
      <c r="C159" s="1">
        <v>0</v>
      </c>
      <c r="D159" s="1">
        <v>2525639.66</v>
      </c>
      <c r="E159" s="29" t="str">
        <f t="shared" si="3"/>
        <v>Not Used</v>
      </c>
    </row>
    <row r="160" spans="1:5" x14ac:dyDescent="0.2">
      <c r="A160" s="1" t="s">
        <v>11</v>
      </c>
      <c r="B160" s="1" t="s">
        <v>63</v>
      </c>
      <c r="C160" s="1">
        <v>0</v>
      </c>
      <c r="D160" s="1">
        <v>597984.75</v>
      </c>
      <c r="E160" s="29" t="str">
        <f t="shared" si="3"/>
        <v>Not Used</v>
      </c>
    </row>
    <row r="161" spans="1:5" x14ac:dyDescent="0.2">
      <c r="A161" s="1" t="s">
        <v>11</v>
      </c>
      <c r="B161" s="1" t="s">
        <v>63</v>
      </c>
      <c r="C161" s="1">
        <v>0</v>
      </c>
      <c r="D161" s="1">
        <v>400991.95</v>
      </c>
      <c r="E161" s="29" t="str">
        <f t="shared" si="3"/>
        <v>Not Used</v>
      </c>
    </row>
    <row r="162" spans="1:5" x14ac:dyDescent="0.2">
      <c r="A162" s="1" t="s">
        <v>11</v>
      </c>
      <c r="B162" s="1" t="s">
        <v>63</v>
      </c>
      <c r="C162" s="1">
        <v>0</v>
      </c>
      <c r="D162" s="1">
        <v>61322.63</v>
      </c>
      <c r="E162" s="29" t="str">
        <f t="shared" si="3"/>
        <v>Not Used</v>
      </c>
    </row>
    <row r="163" spans="1:5" x14ac:dyDescent="0.2">
      <c r="A163" s="1" t="s">
        <v>11</v>
      </c>
      <c r="B163" s="1" t="s">
        <v>103</v>
      </c>
      <c r="C163" s="1">
        <v>0</v>
      </c>
      <c r="D163" s="1">
        <v>1573.77</v>
      </c>
      <c r="E163" s="29" t="str">
        <f t="shared" si="3"/>
        <v>Not Used</v>
      </c>
    </row>
    <row r="164" spans="1:5" x14ac:dyDescent="0.2">
      <c r="A164" s="1" t="s">
        <v>8</v>
      </c>
      <c r="B164" s="1" t="s">
        <v>161</v>
      </c>
      <c r="C164" s="1">
        <v>0</v>
      </c>
      <c r="D164" s="1">
        <v>135561.14000000001</v>
      </c>
      <c r="E164" s="29" t="str">
        <f t="shared" si="3"/>
        <v>Not Used</v>
      </c>
    </row>
    <row r="165" spans="1:5" x14ac:dyDescent="0.2">
      <c r="A165" s="1" t="s">
        <v>8</v>
      </c>
      <c r="B165" s="1" t="s">
        <v>124</v>
      </c>
      <c r="C165" s="1">
        <v>0</v>
      </c>
      <c r="D165" s="1">
        <v>86173.83</v>
      </c>
      <c r="E165" s="29" t="str">
        <f t="shared" si="3"/>
        <v>Not Used</v>
      </c>
    </row>
    <row r="166" spans="1:5" x14ac:dyDescent="0.2">
      <c r="A166" s="1" t="s">
        <v>8</v>
      </c>
      <c r="B166" s="1" t="s">
        <v>125</v>
      </c>
      <c r="C166" s="1">
        <v>0</v>
      </c>
      <c r="D166" s="1">
        <v>423.6</v>
      </c>
      <c r="E166" s="29" t="str">
        <f t="shared" si="3"/>
        <v>Not Used</v>
      </c>
    </row>
    <row r="167" spans="1:5" x14ac:dyDescent="0.2">
      <c r="A167" s="1" t="s">
        <v>8</v>
      </c>
      <c r="B167" s="1" t="s">
        <v>162</v>
      </c>
      <c r="C167" s="1">
        <v>0</v>
      </c>
      <c r="D167" s="1">
        <v>12006.7</v>
      </c>
      <c r="E167" s="29" t="str">
        <f t="shared" si="3"/>
        <v>Not Used</v>
      </c>
    </row>
    <row r="168" spans="1:5" x14ac:dyDescent="0.2">
      <c r="A168" s="1" t="s">
        <v>8</v>
      </c>
      <c r="B168" s="1" t="s">
        <v>104</v>
      </c>
      <c r="C168" s="1">
        <v>0</v>
      </c>
      <c r="D168" s="1">
        <v>4975.68</v>
      </c>
      <c r="E168" s="29" t="str">
        <f t="shared" si="3"/>
        <v>Not Used</v>
      </c>
    </row>
    <row r="169" spans="1:5" x14ac:dyDescent="0.2">
      <c r="A169" s="1" t="s">
        <v>8</v>
      </c>
      <c r="B169" s="1" t="s">
        <v>163</v>
      </c>
      <c r="C169" s="1">
        <v>0</v>
      </c>
      <c r="D169" s="1">
        <v>2357.7600000000002</v>
      </c>
      <c r="E169" s="29" t="str">
        <f t="shared" si="3"/>
        <v>Not Used</v>
      </c>
    </row>
    <row r="170" spans="1:5" x14ac:dyDescent="0.2">
      <c r="A170" s="1" t="s">
        <v>8</v>
      </c>
      <c r="B170" s="1" t="s">
        <v>164</v>
      </c>
      <c r="C170" s="1">
        <v>0</v>
      </c>
      <c r="D170" s="1">
        <v>6660</v>
      </c>
      <c r="E170" s="29" t="str">
        <f t="shared" si="3"/>
        <v>Not Used</v>
      </c>
    </row>
    <row r="171" spans="1:5" x14ac:dyDescent="0.2">
      <c r="A171" s="1" t="s">
        <v>8</v>
      </c>
      <c r="B171" s="1" t="s">
        <v>165</v>
      </c>
      <c r="C171" s="1">
        <v>0</v>
      </c>
      <c r="D171" s="1">
        <v>296340</v>
      </c>
      <c r="E171" s="29" t="str">
        <f t="shared" si="3"/>
        <v>Not Used</v>
      </c>
    </row>
    <row r="172" spans="1:5" x14ac:dyDescent="0.2">
      <c r="A172" s="1" t="s">
        <v>8</v>
      </c>
      <c r="B172" s="1" t="s">
        <v>36</v>
      </c>
      <c r="C172" s="1">
        <v>0</v>
      </c>
      <c r="D172" s="1">
        <v>91619.72</v>
      </c>
      <c r="E172" s="29" t="str">
        <f t="shared" si="3"/>
        <v>Not Used</v>
      </c>
    </row>
    <row r="173" spans="1:5" x14ac:dyDescent="0.2">
      <c r="A173" s="1" t="s">
        <v>8</v>
      </c>
      <c r="B173" s="1" t="s">
        <v>166</v>
      </c>
      <c r="C173" s="1">
        <v>0</v>
      </c>
      <c r="D173" s="1">
        <v>298007.78000000003</v>
      </c>
      <c r="E173" s="29" t="str">
        <f t="shared" si="3"/>
        <v>Not Used</v>
      </c>
    </row>
    <row r="174" spans="1:5" x14ac:dyDescent="0.2">
      <c r="A174" s="1" t="s">
        <v>8</v>
      </c>
      <c r="B174" s="1" t="s">
        <v>167</v>
      </c>
      <c r="C174" s="1">
        <v>0</v>
      </c>
      <c r="D174" s="1">
        <v>80</v>
      </c>
      <c r="E174" s="29" t="str">
        <f t="shared" si="3"/>
        <v>Not Used</v>
      </c>
    </row>
    <row r="175" spans="1:5" x14ac:dyDescent="0.2">
      <c r="A175" s="1" t="s">
        <v>8</v>
      </c>
      <c r="B175" s="1" t="s">
        <v>168</v>
      </c>
      <c r="C175" s="1">
        <v>0</v>
      </c>
      <c r="D175" s="1">
        <v>3830</v>
      </c>
      <c r="E175" s="29" t="str">
        <f t="shared" si="3"/>
        <v>Not Used</v>
      </c>
    </row>
    <row r="176" spans="1:5" x14ac:dyDescent="0.2">
      <c r="A176" s="1" t="s">
        <v>8</v>
      </c>
      <c r="B176" s="1" t="s">
        <v>105</v>
      </c>
      <c r="C176" s="1">
        <v>0</v>
      </c>
      <c r="D176" s="1">
        <v>849</v>
      </c>
      <c r="E176" s="29" t="str">
        <f t="shared" si="3"/>
        <v>Not Used</v>
      </c>
    </row>
    <row r="177" spans="1:5" x14ac:dyDescent="0.2">
      <c r="A177" s="1" t="s">
        <v>8</v>
      </c>
      <c r="B177" s="1" t="s">
        <v>106</v>
      </c>
      <c r="C177" s="1">
        <v>0</v>
      </c>
      <c r="D177" s="1">
        <v>226</v>
      </c>
      <c r="E177" s="29" t="str">
        <f t="shared" si="3"/>
        <v>Not Used</v>
      </c>
    </row>
    <row r="178" spans="1:5" x14ac:dyDescent="0.2">
      <c r="A178" s="1" t="s">
        <v>8</v>
      </c>
      <c r="B178" s="1" t="s">
        <v>169</v>
      </c>
      <c r="C178" s="1">
        <v>0</v>
      </c>
      <c r="D178" s="1">
        <v>439620</v>
      </c>
      <c r="E178" s="29" t="str">
        <f t="shared" si="3"/>
        <v>Not Used</v>
      </c>
    </row>
    <row r="179" spans="1:5" x14ac:dyDescent="0.2">
      <c r="A179" s="1" t="s">
        <v>8</v>
      </c>
      <c r="B179" s="1" t="s">
        <v>170</v>
      </c>
      <c r="C179" s="1">
        <v>0</v>
      </c>
      <c r="D179" s="1">
        <v>1751510</v>
      </c>
      <c r="E179" s="29" t="str">
        <f t="shared" si="3"/>
        <v>Not Used</v>
      </c>
    </row>
    <row r="180" spans="1:5" x14ac:dyDescent="0.2">
      <c r="A180" s="1" t="s">
        <v>8</v>
      </c>
      <c r="B180" s="1" t="s">
        <v>171</v>
      </c>
      <c r="C180" s="1">
        <v>0</v>
      </c>
      <c r="D180" s="1">
        <v>3694.53</v>
      </c>
      <c r="E180" s="29" t="str">
        <f t="shared" si="3"/>
        <v>Not Used</v>
      </c>
    </row>
    <row r="181" spans="1:5" x14ac:dyDescent="0.2">
      <c r="A181" s="1" t="s">
        <v>8</v>
      </c>
      <c r="B181" s="1" t="s">
        <v>172</v>
      </c>
      <c r="C181" s="1">
        <v>0</v>
      </c>
      <c r="D181" s="1">
        <v>8025</v>
      </c>
      <c r="E181" s="29" t="str">
        <f t="shared" si="3"/>
        <v>Not Used</v>
      </c>
    </row>
    <row r="182" spans="1:5" x14ac:dyDescent="0.2">
      <c r="A182" s="1" t="s">
        <v>8</v>
      </c>
      <c r="B182" s="1" t="s">
        <v>173</v>
      </c>
      <c r="C182" s="1">
        <v>0</v>
      </c>
      <c r="D182" s="1">
        <v>627450</v>
      </c>
      <c r="E182" s="29" t="str">
        <f t="shared" si="3"/>
        <v>Not Used</v>
      </c>
    </row>
    <row r="183" spans="1:5" x14ac:dyDescent="0.2">
      <c r="A183" s="1" t="s">
        <v>8</v>
      </c>
      <c r="B183" s="1" t="s">
        <v>35</v>
      </c>
      <c r="C183" s="1">
        <v>0</v>
      </c>
      <c r="D183" s="1">
        <v>44390</v>
      </c>
      <c r="E183" s="29" t="str">
        <f t="shared" si="3"/>
        <v>Not Used</v>
      </c>
    </row>
    <row r="184" spans="1:5" x14ac:dyDescent="0.2">
      <c r="A184" s="1" t="s">
        <v>8</v>
      </c>
      <c r="B184" s="1" t="s">
        <v>37</v>
      </c>
      <c r="C184" s="1">
        <v>0</v>
      </c>
      <c r="D184" s="1">
        <v>1865.38</v>
      </c>
      <c r="E184" s="29" t="str">
        <f t="shared" si="3"/>
        <v>Not Used</v>
      </c>
    </row>
    <row r="185" spans="1:5" x14ac:dyDescent="0.2">
      <c r="A185" s="1" t="s">
        <v>8</v>
      </c>
      <c r="B185" s="1" t="s">
        <v>107</v>
      </c>
      <c r="C185" s="1">
        <v>0</v>
      </c>
      <c r="D185" s="1">
        <v>2643.91</v>
      </c>
      <c r="E185" s="29" t="str">
        <f t="shared" si="3"/>
        <v>Not Used</v>
      </c>
    </row>
    <row r="186" spans="1:5" x14ac:dyDescent="0.2">
      <c r="A186" s="1" t="s">
        <v>8</v>
      </c>
      <c r="B186" s="1" t="s">
        <v>60</v>
      </c>
      <c r="C186" s="1">
        <v>0</v>
      </c>
      <c r="D186" s="1">
        <v>1448311.71</v>
      </c>
      <c r="E186" s="29" t="str">
        <f t="shared" si="3"/>
        <v>Not Used</v>
      </c>
    </row>
    <row r="187" spans="1:5" x14ac:dyDescent="0.2">
      <c r="A187" s="1" t="s">
        <v>8</v>
      </c>
      <c r="B187" s="1" t="s">
        <v>103</v>
      </c>
      <c r="C187" s="1">
        <v>0</v>
      </c>
      <c r="D187" s="1">
        <v>-48772.9</v>
      </c>
      <c r="E187" s="29" t="str">
        <f t="shared" si="3"/>
        <v>Not Used</v>
      </c>
    </row>
    <row r="188" spans="1:5" x14ac:dyDescent="0.2">
      <c r="A188" s="1" t="s">
        <v>9</v>
      </c>
      <c r="B188" s="1" t="s">
        <v>174</v>
      </c>
      <c r="C188" s="1">
        <v>0</v>
      </c>
      <c r="D188" s="1">
        <v>33.36</v>
      </c>
      <c r="E188" s="29" t="str">
        <f t="shared" ref="E188:E213" si="4">IF(OR(RIGHT(LEFT(B188,10),5)="V0008",RIGHT(LEFT(B188,10),5)="V008M",RIGHT(LEFT(B188,10),5)="08135"),"Schedule 8",IF(OR(RIGHT(LEFT(B188,10),5)="V0006",RIGHT(LEFT(B188,10),5)="V006M",RIGHT(LEFT(B188,10),5)="06135",RIGHT(LEFT(B188,10),5)="SV006",RIGHT(LEFT(B188,10),5)="V06MN",RIGHT(LEFT(B188,10),5)="P0006"),"Schedule 6",IF(OR(RIGHT(LEFT(B188,10),5)="V006A",RIGHT(LEFT(B188,10),5)="V06AM",RIGHT(LEFT(B188,10),5)="6A135",RIGHT(LEFT(B188,10),5)="SV06A",RIGHT(LEFT(B188,10),5)="V6AMN",RIGHT(LEFT(B188,10),5)="P006A"),"Schedule 6A",IF(OR(RIGHT(LEFT(B188,10),5)="V006B",RIGHT(LEFT(B188,10),5)="SV06B"),"Schedule 6B",IF(OR(RIGHT(LEFT(B188,10),5)="V0010",RIGHT(LEFT(B188,10),5)="V10NS",RIGHT(LEFT(B188,10),5)="10135"),"Schedule 10","Not Used")))))</f>
        <v>Not Used</v>
      </c>
    </row>
    <row r="189" spans="1:5" x14ac:dyDescent="0.2">
      <c r="A189" s="1" t="s">
        <v>9</v>
      </c>
      <c r="B189" s="1" t="s">
        <v>175</v>
      </c>
      <c r="C189" s="1">
        <v>0</v>
      </c>
      <c r="D189" s="1">
        <v>487050.96</v>
      </c>
      <c r="E189" s="29" t="str">
        <f t="shared" si="4"/>
        <v>Not Used</v>
      </c>
    </row>
    <row r="190" spans="1:5" x14ac:dyDescent="0.2">
      <c r="A190" s="1" t="s">
        <v>9</v>
      </c>
      <c r="B190" s="1" t="s">
        <v>176</v>
      </c>
      <c r="C190" s="1">
        <v>0</v>
      </c>
      <c r="D190" s="1">
        <v>4391.66</v>
      </c>
      <c r="E190" s="29" t="str">
        <f t="shared" si="4"/>
        <v>Not Used</v>
      </c>
    </row>
    <row r="191" spans="1:5" x14ac:dyDescent="0.2">
      <c r="A191" s="1" t="s">
        <v>9</v>
      </c>
      <c r="B191" s="1" t="s">
        <v>177</v>
      </c>
      <c r="C191" s="1">
        <v>0</v>
      </c>
      <c r="D191" s="1">
        <v>230.16</v>
      </c>
      <c r="E191" s="29" t="str">
        <f t="shared" si="4"/>
        <v>Not Used</v>
      </c>
    </row>
    <row r="192" spans="1:5" x14ac:dyDescent="0.2">
      <c r="A192" s="1" t="s">
        <v>9</v>
      </c>
      <c r="B192" s="1" t="s">
        <v>178</v>
      </c>
      <c r="C192" s="1">
        <v>0</v>
      </c>
      <c r="D192" s="1">
        <v>54247.02</v>
      </c>
      <c r="E192" s="29" t="str">
        <f t="shared" si="4"/>
        <v>Not Used</v>
      </c>
    </row>
    <row r="193" spans="1:5" x14ac:dyDescent="0.2">
      <c r="A193" s="1" t="s">
        <v>9</v>
      </c>
      <c r="B193" s="1" t="s">
        <v>112</v>
      </c>
      <c r="C193" s="1">
        <v>0</v>
      </c>
      <c r="D193" s="1">
        <v>11903.45</v>
      </c>
      <c r="E193" s="29" t="str">
        <f t="shared" si="4"/>
        <v>Not Used</v>
      </c>
    </row>
    <row r="194" spans="1:5" x14ac:dyDescent="0.2">
      <c r="A194" s="1" t="s">
        <v>9</v>
      </c>
      <c r="B194" s="1" t="s">
        <v>179</v>
      </c>
      <c r="C194" s="1">
        <v>0</v>
      </c>
      <c r="D194" s="1">
        <v>1864328.96</v>
      </c>
      <c r="E194" s="29" t="str">
        <f t="shared" si="4"/>
        <v>Not Used</v>
      </c>
    </row>
    <row r="195" spans="1:5" x14ac:dyDescent="0.2">
      <c r="A195" s="1" t="s">
        <v>9</v>
      </c>
      <c r="B195" s="1" t="s">
        <v>180</v>
      </c>
      <c r="C195" s="1">
        <v>0</v>
      </c>
      <c r="D195" s="1">
        <v>104460</v>
      </c>
      <c r="E195" s="29" t="str">
        <f t="shared" si="4"/>
        <v>Not Used</v>
      </c>
    </row>
    <row r="196" spans="1:5" x14ac:dyDescent="0.2">
      <c r="A196" s="1" t="s">
        <v>9</v>
      </c>
      <c r="B196" s="1" t="s">
        <v>181</v>
      </c>
      <c r="C196" s="1">
        <v>0</v>
      </c>
      <c r="D196" s="1">
        <v>167556.57999999999</v>
      </c>
      <c r="E196" s="29" t="str">
        <f t="shared" si="4"/>
        <v>Not Used</v>
      </c>
    </row>
    <row r="197" spans="1:5" x14ac:dyDescent="0.2">
      <c r="A197" s="1" t="s">
        <v>9</v>
      </c>
      <c r="B197" s="1" t="s">
        <v>113</v>
      </c>
      <c r="C197" s="1">
        <v>0</v>
      </c>
      <c r="D197" s="1">
        <v>1144793.23</v>
      </c>
      <c r="E197" s="29" t="str">
        <f t="shared" si="4"/>
        <v>Not Used</v>
      </c>
    </row>
    <row r="198" spans="1:5" x14ac:dyDescent="0.2">
      <c r="A198" s="1" t="s">
        <v>9</v>
      </c>
      <c r="B198" s="1" t="s">
        <v>182</v>
      </c>
      <c r="C198" s="1">
        <v>0</v>
      </c>
      <c r="D198" s="1">
        <v>655070.68000000005</v>
      </c>
      <c r="E198" s="29" t="str">
        <f t="shared" si="4"/>
        <v>Not Used</v>
      </c>
    </row>
    <row r="199" spans="1:5" x14ac:dyDescent="0.2">
      <c r="A199" s="1" t="s">
        <v>9</v>
      </c>
      <c r="B199" s="1" t="s">
        <v>183</v>
      </c>
      <c r="C199" s="1">
        <v>0</v>
      </c>
      <c r="D199" s="1">
        <v>23178.66</v>
      </c>
      <c r="E199" s="29" t="str">
        <f t="shared" si="4"/>
        <v>Not Used</v>
      </c>
    </row>
    <row r="200" spans="1:5" x14ac:dyDescent="0.2">
      <c r="A200" s="1" t="s">
        <v>9</v>
      </c>
      <c r="B200" s="1" t="s">
        <v>184</v>
      </c>
      <c r="C200" s="1">
        <v>0</v>
      </c>
      <c r="D200" s="1">
        <v>78992.02</v>
      </c>
      <c r="E200" s="29" t="str">
        <f t="shared" si="4"/>
        <v>Not Used</v>
      </c>
    </row>
    <row r="201" spans="1:5" x14ac:dyDescent="0.2">
      <c r="A201" s="1" t="s">
        <v>9</v>
      </c>
      <c r="B201" s="1" t="s">
        <v>109</v>
      </c>
      <c r="C201" s="1">
        <v>0</v>
      </c>
      <c r="D201" s="1">
        <v>121412.5</v>
      </c>
      <c r="E201" s="29" t="str">
        <f t="shared" si="4"/>
        <v>Not Used</v>
      </c>
    </row>
    <row r="202" spans="1:5" x14ac:dyDescent="0.2">
      <c r="A202" s="1" t="s">
        <v>9</v>
      </c>
      <c r="B202" s="1" t="s">
        <v>108</v>
      </c>
      <c r="C202" s="1">
        <v>0</v>
      </c>
      <c r="D202" s="1">
        <v>2692996.45</v>
      </c>
      <c r="E202" s="29" t="str">
        <f t="shared" si="4"/>
        <v>Not Used</v>
      </c>
    </row>
    <row r="203" spans="1:5" x14ac:dyDescent="0.2">
      <c r="A203" s="1" t="s">
        <v>9</v>
      </c>
      <c r="B203" s="1" t="s">
        <v>110</v>
      </c>
      <c r="C203" s="1">
        <v>0</v>
      </c>
      <c r="D203" s="1">
        <v>2349121.59</v>
      </c>
      <c r="E203" s="29" t="str">
        <f t="shared" si="4"/>
        <v>Not Used</v>
      </c>
    </row>
    <row r="204" spans="1:5" x14ac:dyDescent="0.2">
      <c r="A204" s="1" t="s">
        <v>9</v>
      </c>
      <c r="B204" s="1" t="s">
        <v>114</v>
      </c>
      <c r="C204" s="1">
        <v>0</v>
      </c>
      <c r="D204" s="1">
        <v>983.61</v>
      </c>
      <c r="E204" s="29" t="str">
        <f t="shared" si="4"/>
        <v>Not Used</v>
      </c>
    </row>
    <row r="205" spans="1:5" x14ac:dyDescent="0.2">
      <c r="A205" s="1" t="s">
        <v>9</v>
      </c>
      <c r="B205" s="1" t="s">
        <v>111</v>
      </c>
      <c r="C205" s="1">
        <v>0</v>
      </c>
      <c r="D205" s="1">
        <v>6108.16</v>
      </c>
      <c r="E205" s="29" t="str">
        <f t="shared" si="4"/>
        <v>Not Used</v>
      </c>
    </row>
    <row r="206" spans="1:5" x14ac:dyDescent="0.2">
      <c r="A206" s="1" t="s">
        <v>7</v>
      </c>
      <c r="B206" s="1" t="s">
        <v>185</v>
      </c>
      <c r="C206" s="1">
        <v>0</v>
      </c>
      <c r="D206" s="1">
        <v>48095.77</v>
      </c>
      <c r="E206" s="29" t="str">
        <f t="shared" si="4"/>
        <v>Not Used</v>
      </c>
    </row>
    <row r="207" spans="1:5" x14ac:dyDescent="0.2">
      <c r="A207" s="1" t="s">
        <v>7</v>
      </c>
      <c r="B207" s="1" t="s">
        <v>61</v>
      </c>
      <c r="C207" s="1">
        <v>0</v>
      </c>
      <c r="D207" s="1">
        <v>731438.3</v>
      </c>
      <c r="E207" s="29" t="str">
        <f t="shared" si="4"/>
        <v>Not Used</v>
      </c>
    </row>
    <row r="208" spans="1:5" x14ac:dyDescent="0.2">
      <c r="A208" s="1" t="s">
        <v>7</v>
      </c>
      <c r="B208" s="1" t="s">
        <v>186</v>
      </c>
      <c r="C208" s="1">
        <v>0</v>
      </c>
      <c r="D208" s="1">
        <v>1789009.94</v>
      </c>
      <c r="E208" s="29" t="str">
        <f t="shared" si="4"/>
        <v>Not Used</v>
      </c>
    </row>
    <row r="209" spans="1:5" x14ac:dyDescent="0.2">
      <c r="A209" s="1" t="s">
        <v>7</v>
      </c>
      <c r="B209" s="1" t="s">
        <v>119</v>
      </c>
      <c r="C209" s="1">
        <v>0</v>
      </c>
      <c r="D209" s="1">
        <v>187.82</v>
      </c>
      <c r="E209" s="29" t="str">
        <f t="shared" si="4"/>
        <v>Not Used</v>
      </c>
    </row>
    <row r="210" spans="1:5" x14ac:dyDescent="0.2">
      <c r="A210" s="1" t="s">
        <v>7</v>
      </c>
      <c r="B210" s="1" t="s">
        <v>187</v>
      </c>
      <c r="C210" s="1">
        <v>0</v>
      </c>
      <c r="D210" s="1">
        <v>71581.33</v>
      </c>
      <c r="E210" s="29" t="str">
        <f t="shared" si="4"/>
        <v>Not Used</v>
      </c>
    </row>
    <row r="211" spans="1:5" x14ac:dyDescent="0.2">
      <c r="A211" s="1" t="s">
        <v>7</v>
      </c>
      <c r="B211" s="1" t="s">
        <v>62</v>
      </c>
      <c r="C211" s="1">
        <v>0</v>
      </c>
      <c r="D211" s="1">
        <v>208255.04</v>
      </c>
      <c r="E211" s="29" t="str">
        <f t="shared" si="4"/>
        <v>Not Used</v>
      </c>
    </row>
    <row r="212" spans="1:5" x14ac:dyDescent="0.2">
      <c r="A212" s="1" t="s">
        <v>7</v>
      </c>
      <c r="B212" s="1" t="s">
        <v>116</v>
      </c>
      <c r="C212" s="1">
        <v>0</v>
      </c>
      <c r="D212" s="1">
        <v>2720</v>
      </c>
      <c r="E212" s="29" t="str">
        <f t="shared" si="4"/>
        <v>Not Used</v>
      </c>
    </row>
    <row r="213" spans="1:5" x14ac:dyDescent="0.2">
      <c r="A213" s="1" t="s">
        <v>7</v>
      </c>
      <c r="B213" s="1" t="s">
        <v>115</v>
      </c>
      <c r="C213" s="1">
        <v>0</v>
      </c>
      <c r="D213" s="1">
        <v>-42.38</v>
      </c>
      <c r="E213" s="29" t="str">
        <f t="shared" si="4"/>
        <v>Not Used</v>
      </c>
    </row>
  </sheetData>
  <autoFilter ref="A1:E9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Exhibit</vt:lpstr>
      <vt:lpstr>Pivot Table</vt:lpstr>
      <vt:lpstr>UT</vt:lpstr>
      <vt:lpstr>Exhibit!Print_Titles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Mueller</dc:creator>
  <cp:lastModifiedBy>Melissa Paschal</cp:lastModifiedBy>
  <cp:lastPrinted>2013-05-23T16:21:23Z</cp:lastPrinted>
  <dcterms:created xsi:type="dcterms:W3CDTF">2005-02-07T15:41:13Z</dcterms:created>
  <dcterms:modified xsi:type="dcterms:W3CDTF">2017-06-15T15:33:52Z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