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45" windowHeight="11505" activeTab="1"/>
  </bookViews>
  <sheets>
    <sheet name="UT EBA AFR 19 1st SUPP" sheetId="3" r:id="rId1"/>
    <sheet name="Detail" sheetId="1" r:id="rId2"/>
  </sheets>
  <definedNames>
    <definedName name="_xlnm._FilterDatabase" localSheetId="1" hidden="1">Detail!$A$1:$D$295</definedName>
  </definedNames>
  <calcPr calcId="152511" calcMode="manual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3" l="1"/>
  <c r="B89" i="3"/>
  <c r="B83" i="3"/>
  <c r="B80" i="3"/>
  <c r="B79" i="3"/>
  <c r="B77" i="3"/>
  <c r="B73" i="3"/>
  <c r="B72" i="3"/>
  <c r="B71" i="3"/>
  <c r="B65" i="3"/>
  <c r="B51" i="3"/>
  <c r="B84" i="3" l="1"/>
  <c r="B74" i="3"/>
  <c r="B59" i="3"/>
  <c r="B60" i="3" l="1"/>
  <c r="B58" i="3"/>
  <c r="B55" i="3" l="1"/>
  <c r="B52" i="3"/>
  <c r="B53" i="3"/>
  <c r="B50" i="3"/>
  <c r="B44" i="3"/>
  <c r="B97" i="3"/>
  <c r="B99" i="3" s="1"/>
  <c r="B90" i="3"/>
  <c r="B92" i="3" s="1"/>
  <c r="B66" i="3"/>
  <c r="B45" i="3"/>
  <c r="B54" i="3" l="1"/>
  <c r="B56" i="3" s="1"/>
  <c r="B61" i="3" s="1"/>
  <c r="B85" i="3" l="1"/>
</calcChain>
</file>

<file path=xl/sharedStrings.xml><?xml version="1.0" encoding="utf-8"?>
<sst xmlns="http://schemas.openxmlformats.org/spreadsheetml/2006/main" count="983" uniqueCount="365">
  <si>
    <t>301947, Emissions and Allowances Revenue</t>
  </si>
  <si>
    <t>411.8 Gains from disposition of allowances</t>
  </si>
  <si>
    <t>301938, Services Provided to Others - Revenue</t>
  </si>
  <si>
    <t>415 Revenues from merchandising, jobbing and contract work</t>
  </si>
  <si>
    <t>301876, Rent Revenue - Non-Utility - Electric</t>
  </si>
  <si>
    <t>418 Nonoperating rental income</t>
  </si>
  <si>
    <t>301100, Electricity Income - Residential</t>
  </si>
  <si>
    <t>440 Residential sales</t>
  </si>
  <si>
    <t>301170, DSM Revenue - Residential</t>
  </si>
  <si>
    <t>301165, Solar Feed-In Revenue - Residential</t>
  </si>
  <si>
    <t>301180, Blue Sky Revenue - Residential</t>
  </si>
  <si>
    <t>301108, Residential Revenue Adj-Def NPC Mech</t>
  </si>
  <si>
    <t>301106, Residential-Alt Revenue Program Adjs</t>
  </si>
  <si>
    <t>301171, DSM Revenue - Residential Cat 2 Gen Svc</t>
  </si>
  <si>
    <t>301119, Unbilled Revenue-Uncollectible</t>
  </si>
  <si>
    <t>301109, Unbilled Revenue-Residential</t>
  </si>
  <si>
    <t>301107, Residential Revenue Acctg Adjustments</t>
  </si>
  <si>
    <t>301110, Residential - Income Tax Deferral Adjs</t>
  </si>
  <si>
    <t>301200, Electricity Income - Commercial</t>
  </si>
  <si>
    <t>442 Commercial and industrial sales</t>
  </si>
  <si>
    <t>301270, DSM Revenue - Commercial</t>
  </si>
  <si>
    <t>301265, Solar Feed-In Revenue - Commercial</t>
  </si>
  <si>
    <t>301271, DSM Revenue - Small Commercial</t>
  </si>
  <si>
    <t>301280, Blue Sky Revenue - Commercial</t>
  </si>
  <si>
    <t>301208, Commercial Revenue Adj-Def NPC Mech</t>
  </si>
  <si>
    <t>301272, DSM Revenue - Large Commercial</t>
  </si>
  <si>
    <t>301206, Commercial-Alt Revenue Program Adjs</t>
  </si>
  <si>
    <t>301209, Unbilled Revenue-Commercial</t>
  </si>
  <si>
    <t>301207, Commercial Revenue Acctg Adjustments</t>
  </si>
  <si>
    <t>301210, Commercial - Income Tax Deferral Adjs</t>
  </si>
  <si>
    <t>301300, Electricity Income - Industrial</t>
  </si>
  <si>
    <t>301304, Special Contracts-Situs</t>
  </si>
  <si>
    <t>301370, DSM Revenue - Industrial</t>
  </si>
  <si>
    <t>301365, Solar Feed-In Revenue - Industrial</t>
  </si>
  <si>
    <t>301372, DSM Revenue - Large Industrial</t>
  </si>
  <si>
    <t>301371, DSM Revenue - Small Industrial</t>
  </si>
  <si>
    <t>301380, Blue Sky Revenue - Industrial</t>
  </si>
  <si>
    <t>301308, Industrial Revenue Adj-Def NPC Mech</t>
  </si>
  <si>
    <t>301306, Industrial-Alt Revenue Program Adjs</t>
  </si>
  <si>
    <t>301307, Industrial Revenue Acctg Adjustments</t>
  </si>
  <si>
    <t>301309, Unbilled Revenue-Industrial</t>
  </si>
  <si>
    <t>301310, Industrial - Income Tax Deferral Adjs</t>
  </si>
  <si>
    <t>301450, Electricity Income - Irrigation/Farm</t>
  </si>
  <si>
    <t>301470, DSM Revenue - Irrigation</t>
  </si>
  <si>
    <t>301459, Unbilled Revenue-Irrigation/Farm</t>
  </si>
  <si>
    <t>301465, Solar Feed-In Revenue - Irrigation</t>
  </si>
  <si>
    <t>301458, Irrigation Revenue Adj-Def NPC Mech</t>
  </si>
  <si>
    <t>301480, Blue Sky Revenue - Irrigation</t>
  </si>
  <si>
    <t>301456, Irrigation-Alt Revenue Program Adjs</t>
  </si>
  <si>
    <t>301457, Irrigation Revenue Acctg Adjustments</t>
  </si>
  <si>
    <t>301455, Irrigation - Income Tax Deferral Adjs</t>
  </si>
  <si>
    <t>301600, Electricity Income - Public St/Hwy Light</t>
  </si>
  <si>
    <t>444 Public street and highway lighting</t>
  </si>
  <si>
    <t>301670, DSM Revenue - Street/Hwy Lighting</t>
  </si>
  <si>
    <t>301665, Solar Feed-In Revenue - St/Hwy Lighting</t>
  </si>
  <si>
    <t>301608, Public St/Hwy Lgt Rev Adj-Def NPC Mech</t>
  </si>
  <si>
    <t>301607, Public St/Hwy Lights Rev Acctg Adjustments</t>
  </si>
  <si>
    <t>301610, St&amp;Hwy Light - Income Tax Deferral Adjs</t>
  </si>
  <si>
    <t>301609, Unbilled Revenue-Public St/Hwy Light</t>
  </si>
  <si>
    <t>301443, On Sys Firm-Utah FERC Customers</t>
  </si>
  <si>
    <t>447 Sales for resale</t>
  </si>
  <si>
    <t>301445, On Sys Firm-Utah W/S Customers-Deferral</t>
  </si>
  <si>
    <t>301405, Firm Sales</t>
  </si>
  <si>
    <t>301406, Short-Term Firm Wholesale</t>
  </si>
  <si>
    <t>303028, Line Loss W/S Trading Revenue(In MW-PBS)</t>
  </si>
  <si>
    <t>302752, I/C S-T Firm Wholesale Sales-Nevada Pwr</t>
  </si>
  <si>
    <t>301409, Trading Sales Netted-Estimate</t>
  </si>
  <si>
    <t>302772, I/C Line Loss Trading Revenue-Nevada Pwr</t>
  </si>
  <si>
    <t>302751, I/C S-T Firm Wholesale Sales-Sierra Pac</t>
  </si>
  <si>
    <t>301410, Trading Sales Netted</t>
  </si>
  <si>
    <t>301412, Bookout Sales Netted-Estimate</t>
  </si>
  <si>
    <t>301411, Bookout Sales Netted</t>
  </si>
  <si>
    <t>301419, Sales for Resale Revenue Estimate</t>
  </si>
  <si>
    <t>302762, I/C Wholesale Sales Estimate-Nevada Pwr</t>
  </si>
  <si>
    <t>304101, Bookouts Netted-Gains</t>
  </si>
  <si>
    <t>304102, Bookouts Netted-Estimated Gain</t>
  </si>
  <si>
    <t>304201, Trading Netted-Gains</t>
  </si>
  <si>
    <t>301428, Trans Serv-Utah FERC Customers</t>
  </si>
  <si>
    <t>301820, Forfeited Discount Revenue-Residential</t>
  </si>
  <si>
    <t>450 Forfeited discounts</t>
  </si>
  <si>
    <t>301821, Forfeited Discount Revenue-Commercial</t>
  </si>
  <si>
    <t>301822, Forfeited Discount Revenue-Industrial</t>
  </si>
  <si>
    <t>301823, Forfeited Discount Revenue-All Other</t>
  </si>
  <si>
    <t>301825, Misc Serv Rev-Acct Svc Charge - CSS</t>
  </si>
  <si>
    <t>451 Misc. service revenues</t>
  </si>
  <si>
    <t>301855, Misc Service Revenue - CSS (Non-FLT)</t>
  </si>
  <si>
    <t>301826, Tampering/Unauthorized Reconnection Chgs</t>
  </si>
  <si>
    <t>301828, Miscellaneous Service Revenues-Other</t>
  </si>
  <si>
    <t>301840, Miscellaneous Service Revenue</t>
  </si>
  <si>
    <t>301836, Energy Finanswer (New Commercial)</t>
  </si>
  <si>
    <t>358900, Sales of Water &amp; Water Power</t>
  </si>
  <si>
    <t>453 Sales of water and water power</t>
  </si>
  <si>
    <t>301864, Revenue - Joint use of Poles</t>
  </si>
  <si>
    <t>454 Rent from electric property</t>
  </si>
  <si>
    <t>301860, Rent Revenue - CSS</t>
  </si>
  <si>
    <t>301872, Rent Revenue - Transmission</t>
  </si>
  <si>
    <t>301867, Joint Use Program Reimbursement Revenue</t>
  </si>
  <si>
    <t>301873, Rent Revenue - Distribution</t>
  </si>
  <si>
    <t>301885, Rent Revenue - Subleases</t>
  </si>
  <si>
    <t>301871, Rent Revenue - Hydro</t>
  </si>
  <si>
    <t>301879, Joint Use Contract Prog Reimb Revenue</t>
  </si>
  <si>
    <t>301874, Rent Revenue - General</t>
  </si>
  <si>
    <t>301870, Rent Revenue - Steam</t>
  </si>
  <si>
    <t>301866, Joint Use Sanctions &amp; Fines Revenue</t>
  </si>
  <si>
    <t>301869, Uncollectible Revenue Joint Use</t>
  </si>
  <si>
    <t>301862, Rents - Non Common</t>
  </si>
  <si>
    <t>301863, MCI Fiber Optic Ground Wire Revenues</t>
  </si>
  <si>
    <t>301974, Ancil Revenue Sch 3a-Regulation (C&amp;T)</t>
  </si>
  <si>
    <t>456 Other electric revenues</t>
  </si>
  <si>
    <t>301969, Ancillary Revenue Sch 3 - Reg&amp;Freq (C&amp;T)</t>
  </si>
  <si>
    <t>301967, Ancillary Revenue Sch 1 - Scheduling</t>
  </si>
  <si>
    <t>301973, Ancillary Rev Sch 5-Spin (C&amp;T)</t>
  </si>
  <si>
    <t>301953, Ancillary Rev Sch 6-Supp (C&amp;T)</t>
  </si>
  <si>
    <t>302901, Use of Facility - Revenue</t>
  </si>
  <si>
    <t>301963, Ancil Revenue Sch 2-Reactive (C&amp;T)</t>
  </si>
  <si>
    <t>302982, Transmission Rev-Unreserved Use Charges</t>
  </si>
  <si>
    <t>302981, Transmission Resales to Other Parties</t>
  </si>
  <si>
    <t>301966, Primary Delivery and Distribution Sub Charges</t>
  </si>
  <si>
    <t>302983, Transmission Revenue - Deferral Fees</t>
  </si>
  <si>
    <t>302831, I/C Other Wheeling Revenue-Sierra Pac</t>
  </si>
  <si>
    <t>302082, I/C Anc Rev Sch 1-Scheduling-Nevada Pwr</t>
  </si>
  <si>
    <t>302092, I/C Anc Rev Sch 2-Reactive-Nevada Pwr</t>
  </si>
  <si>
    <t>302832, I/C Other Wheeling Revenue-Nevada Pwr</t>
  </si>
  <si>
    <t>301972, Ancillary Rev Sch 5-Spin (Transm)</t>
  </si>
  <si>
    <t>301952, Ancillary Rev Sch 6-Supp (Transm)</t>
  </si>
  <si>
    <t>301964, Ancil Revenue Sch 3a-Regulation (Trans)</t>
  </si>
  <si>
    <t>301968, Ancillary Revenue Sch 3 - Reg&amp;Freq (Transm)</t>
  </si>
  <si>
    <t>301926, Short-Term Firm Wheeling</t>
  </si>
  <si>
    <t>302812, I/C ST Firm Wheeling Revenue-Nevada Pwr</t>
  </si>
  <si>
    <t>302980, Transmisson Point-to-Point Revenue</t>
  </si>
  <si>
    <t>301917, Pre-Merger Firm Wheeling Revenue - UPD</t>
  </si>
  <si>
    <t>301912, Firm Wheeling Revenue</t>
  </si>
  <si>
    <t>301916, Pre-Merger Firm Wheeling Revenue - PPD</t>
  </si>
  <si>
    <t>302961, Transm Capacity Re-assignment Revenue</t>
  </si>
  <si>
    <t>301922, Non-Firm Wheeling Revenue</t>
  </si>
  <si>
    <t>302822, I/C Non-Firm Wheeling Revenue-Nevada Pwr</t>
  </si>
  <si>
    <t>301913, Transmission Tariff True-up</t>
  </si>
  <si>
    <t>305930, Ancil Revenue Sch 3 - Subject to Refund</t>
  </si>
  <si>
    <t>305931, Ancil Revenue Sch 3a - Subject to Refund</t>
  </si>
  <si>
    <t>305960, Ancil Revenue Sch 6 - Subject to Refund</t>
  </si>
  <si>
    <t>305950, Ancil Revenue Sch 5 - Subject to Refund</t>
  </si>
  <si>
    <t>301911, Income From Fish, Wildlife, &amp; Recreation</t>
  </si>
  <si>
    <t>301959, Wind-based Ancillary Services/Revenue</t>
  </si>
  <si>
    <t>301940, Flyash &amp; By-Product Sales</t>
  </si>
  <si>
    <t>301915, Other Electric Rev (Excluding Wheeling)</t>
  </si>
  <si>
    <t>361000, Steam Sales</t>
  </si>
  <si>
    <t>374400, Timber Sales - Utility Property</t>
  </si>
  <si>
    <t>301951, Non-Wheeling System Revenue</t>
  </si>
  <si>
    <t>301958, Wind-based Ancillary Services Estimate</t>
  </si>
  <si>
    <t>301949, 3rd Party Transmission O&amp;M - Revenue</t>
  </si>
  <si>
    <t>301955, Other Rev-Wy Reg Recovery Fee-Kennecott</t>
  </si>
  <si>
    <t>301900, Electricity Income - Other</t>
  </si>
  <si>
    <t>302071, I/C Transmission O&amp;M Revenue-Sierra Pac</t>
  </si>
  <si>
    <t>301939, Other Electric Revenue Estimate</t>
  </si>
  <si>
    <t>301901, Wash-Colstrip 3</t>
  </si>
  <si>
    <t>308001, EIM Rev-Forecasting Fee: Pac to TC</t>
  </si>
  <si>
    <t>362950, M&amp;S Inventory Sales</t>
  </si>
  <si>
    <t>301945, Renewable Energy Credit Sales</t>
  </si>
  <si>
    <t>301943, Renewable Energy Credit Sales-Deferral</t>
  </si>
  <si>
    <t>352950, REC Sales - Wind Wake Loss Indemnity</t>
  </si>
  <si>
    <t>352943, Renewable Energy Credit Sales-Amortz</t>
  </si>
  <si>
    <t>301944, Renewable Energy Credit Sales-Estimate</t>
  </si>
  <si>
    <t>352001, CA GHG Allowance Revenues</t>
  </si>
  <si>
    <t>352003, CA GHG Allowance Revenues-Amortz</t>
  </si>
  <si>
    <t>352004, CA GHG Allow Revenues - SOMAH Amortz</t>
  </si>
  <si>
    <t>352002, CA GHG Allowance Revenues - Deferral</t>
  </si>
  <si>
    <t>305991, FERC Transmission Refund-Amortz</t>
  </si>
  <si>
    <t>305990, FERC Transmission Refund-Deferral</t>
  </si>
  <si>
    <t>304112, Bookouts Netted-Estimated Loss</t>
  </si>
  <si>
    <t>555 Purchased pwr</t>
  </si>
  <si>
    <t>304111, Bookouts Netted-Losses</t>
  </si>
  <si>
    <t>304213, Trading Netted-Estimate</t>
  </si>
  <si>
    <t>367880, Revenue Adj Prop Insur - Irrigation</t>
  </si>
  <si>
    <t>924 Property Insurance</t>
  </si>
  <si>
    <t>367780, Revenue Adj Prop Insur - Industrial</t>
  </si>
  <si>
    <t>367680, Revenue Adj Prop Insur - Commercial</t>
  </si>
  <si>
    <t>367580, Revenue Adj Prop Insur - Residential</t>
  </si>
  <si>
    <t>367870, Revenue Adj OR I&amp;D Reserve Irrigation</t>
  </si>
  <si>
    <t>925 Injuries and Damages</t>
  </si>
  <si>
    <t>367770, Revenue Adj OR I&amp;D Reserve Industrial</t>
  </si>
  <si>
    <t>367670, Revenue Adj OR I&amp;D Reserve Commercial</t>
  </si>
  <si>
    <t>367570, Revenue Adj OR I&amp;D Reserve Residential</t>
  </si>
  <si>
    <t>515202, Natural Gas Exp Offset - Cap Lease Depr</t>
  </si>
  <si>
    <t>403 Depreciation expense</t>
  </si>
  <si>
    <t>505228, Purch Power Exp Offset - Cap Lease Depr</t>
  </si>
  <si>
    <t>515181, Fuel Exp-Bridger Coal-Profit (418.1)</t>
  </si>
  <si>
    <t>418.1 Equity in earnings of subsidiary companies</t>
  </si>
  <si>
    <t>515183, Fuel Exp-Trapper Mining-Profit (418.1)</t>
  </si>
  <si>
    <t>515115, Fuel Exp-MSHA Penalties &amp; Fines (426.3)</t>
  </si>
  <si>
    <t>426.3 Penalties</t>
  </si>
  <si>
    <t>515108, Coal Consumed - Deer Creek Abandonment</t>
  </si>
  <si>
    <t>426.5 Other deductions</t>
  </si>
  <si>
    <t>514451, FAS 133 Unreal PP Exp - Loss</t>
  </si>
  <si>
    <t>515203, Natural Gas Exp Offset - Cap Lease Int.</t>
  </si>
  <si>
    <t>431 Other interest expense</t>
  </si>
  <si>
    <t>505229, Purch Power Exp Offset - Cap Lease Int</t>
  </si>
  <si>
    <t>514950, M&amp;S Inventory Cost of Sales</t>
  </si>
  <si>
    <t>515100, Coal Consumed for Generation</t>
  </si>
  <si>
    <t>501 Fuel</t>
  </si>
  <si>
    <t>515102, Amortization of Deferred Overburden</t>
  </si>
  <si>
    <t>515121, Contra Fuel Exp-Coal-Deer Creek Amortz</t>
  </si>
  <si>
    <t>515123, Fuel Exp-Coal-DCM Closure Cost to Fuel</t>
  </si>
  <si>
    <t>515120, Fuel Exp-Coal-Deer Creek Amortz</t>
  </si>
  <si>
    <t>515182, Fuel Exp-Trapper Mining-Profit (501)</t>
  </si>
  <si>
    <t>515180, Fuel Exp-Bridger Coal-Profit (501)</t>
  </si>
  <si>
    <t>515270, Natural Gas Swaps-Gain/Loss-Accrual</t>
  </si>
  <si>
    <t>515250, Natural Gas Expense - Accrual</t>
  </si>
  <si>
    <t>515220, Natural Gas Swaps - Gains/Losses</t>
  </si>
  <si>
    <t>515200, Natural Gas Consumed for Generation</t>
  </si>
  <si>
    <t>515900, Steam Geothermal - Variable Lease</t>
  </si>
  <si>
    <t>503 Steam from other sources</t>
  </si>
  <si>
    <t>515110, Coal Billing Price Adjustment - Hunter</t>
  </si>
  <si>
    <t>506 Misc. steam pwr exp.</t>
  </si>
  <si>
    <t>515122, Fuel Exp-Coal-DCM Closure Cost Amortz</t>
  </si>
  <si>
    <t>547 Fuel</t>
  </si>
  <si>
    <t>505918, InterCo Natural Gas Accrual-Kern River</t>
  </si>
  <si>
    <t>515201, Natural Gas Exp - Under Capital Lease</t>
  </si>
  <si>
    <t>505917, InterCo Natural Gas Consumed- Kern River</t>
  </si>
  <si>
    <t>546537, WA REC Compliance Purchases</t>
  </si>
  <si>
    <t>546522, RPS Compliance Purchases - Deferral</t>
  </si>
  <si>
    <t>546545, RPS Compliance Purchases</t>
  </si>
  <si>
    <t>546523, RPS Compliance Purchases-Amortz</t>
  </si>
  <si>
    <t>505216, Exchange Value Purchases</t>
  </si>
  <si>
    <t>505942, I/C Purchased Power Exp Est-Nevada Pwr</t>
  </si>
  <si>
    <t>505190, OR Solar Incentive Purchases</t>
  </si>
  <si>
    <t>505217, Exchange Value Purchases Estimate</t>
  </si>
  <si>
    <t>505206, Other Energy Purchases, Intchg Rec/Del</t>
  </si>
  <si>
    <t>505219, Purchased Power Expense Estimate</t>
  </si>
  <si>
    <t>505185, UT Solar-Net Meter Export Cred-Accrual</t>
  </si>
  <si>
    <t>505195, Purchased Power-UT Subscriber Solar</t>
  </si>
  <si>
    <t>546500, Excess Net Power Costs-Deferral</t>
  </si>
  <si>
    <t>546527, CA GHG Retail Obligation - Deferral</t>
  </si>
  <si>
    <t>546517, Production Tax Credit - NPC Deferral</t>
  </si>
  <si>
    <t>546521, REC Sales - NPC Deferral</t>
  </si>
  <si>
    <t>546501, Excess Net Power Costs-Amortz</t>
  </si>
  <si>
    <t>546528, CA GHG Retail Obligation - Amortz</t>
  </si>
  <si>
    <t>546526, CA GHG Retail Obligation</t>
  </si>
  <si>
    <t>546524, Wheeling Revenues - NPC Deferral</t>
  </si>
  <si>
    <t>505931, I/C S-T Firm Purch Power Exp-Sierra Pac</t>
  </si>
  <si>
    <t>505932, I/C S-T Firm Purch Power Exp-Nevada Pwr</t>
  </si>
  <si>
    <t>505224, Short-Term Firm Wholesale Purchases</t>
  </si>
  <si>
    <t>505214, Firm Energy Purchases</t>
  </si>
  <si>
    <t>505218, Firm Demand Purchases</t>
  </si>
  <si>
    <t>505221, Bookout Purchases Netted</t>
  </si>
  <si>
    <t>505222, Bookout Purchases Netted-Estimate</t>
  </si>
  <si>
    <t>505220, Trading Purchases Netted</t>
  </si>
  <si>
    <t>505215, Post-Merger Imbalance Charges(In MV-PBS)</t>
  </si>
  <si>
    <t>505223, Trading Purchases Netted-Estimate</t>
  </si>
  <si>
    <t>546516, CA GHG Wholesale Obligation</t>
  </si>
  <si>
    <t>546520, Operating Reserves Expense</t>
  </si>
  <si>
    <t>508001, EIM Exp - FMM IIE: CAISO to Pac</t>
  </si>
  <si>
    <t>508111, EIM Exp-RT Imb Energy Offset: w/CAISO</t>
  </si>
  <si>
    <t>508015, EIM Exp - GHG Em Cost Rev: CAISO to Pac</t>
  </si>
  <si>
    <t>508141, EIM Exp-RT Marginal Loss: CAISO to Pac</t>
  </si>
  <si>
    <t>508131, EIM Exp-RT Congestion OS: CAISO to Pac</t>
  </si>
  <si>
    <t>508013, EIM Exp - RTD Assess: Pac Trans to C&amp;T</t>
  </si>
  <si>
    <t>508132, EIM Exp-RT Congestion OS: Pac to TC</t>
  </si>
  <si>
    <t>508031, EIM Exp - UIE (Gen): CAISO to Pac</t>
  </si>
  <si>
    <t>508153, EIM Exp-7071 FRP Daily Up Uncert</t>
  </si>
  <si>
    <t>508122, EIM Exp-RT BCR EIM Alloc: Pac to TC</t>
  </si>
  <si>
    <t>508125, EIM Exp-RTM BCR EIM Set: CAISO to Pac</t>
  </si>
  <si>
    <t>508165, EIM Exp 7077 Daily Up: PAC to TC</t>
  </si>
  <si>
    <t>508151, EIM Exp-7070 FRP Forecast Mvmt</t>
  </si>
  <si>
    <t>508062, EIM Exp-Spinning Reserve Oblig: w/CAISO</t>
  </si>
  <si>
    <t>508142, EIM Exp-Neutrality Adjust CAISO to Pac</t>
  </si>
  <si>
    <t>508152, EIM Exp-7076 FRP Forecast Mvmt Alloc</t>
  </si>
  <si>
    <t>508161, EIM Exp-7070 Flex Ramp F/C: PAC to TC</t>
  </si>
  <si>
    <t>508053, EIM Exp - O/U Sched Alloc: w/CAISO</t>
  </si>
  <si>
    <t>508051, EIM Exp - O/U Sched Charge: w/CAISO</t>
  </si>
  <si>
    <t>508064, EIM Exp-Non-Spin Reserve Oblig: w/CAISO</t>
  </si>
  <si>
    <t>508033, EIM Exp - UIE (Gen): Pac Trans to C&amp;T</t>
  </si>
  <si>
    <t>508091, EIM Exp - Flexible Ramp Cost: w/CAISO</t>
  </si>
  <si>
    <t>508167, EIM Exp-7087 Daily Down: PAC to TC</t>
  </si>
  <si>
    <t>508158, EIM Exp-7088 FRP Month Down Uncert Allo</t>
  </si>
  <si>
    <t>508071, EIM Exp - RT Bid Cost Recovery: w/CAISO</t>
  </si>
  <si>
    <t>508166, EIM Exp-7078 Month Up: PAC to TC</t>
  </si>
  <si>
    <t>508065, EIM Exp-Non-Spin Reserve Neut: w/CAISO</t>
  </si>
  <si>
    <t>508168, EIM Exp-7088 Month Down: PAC to TC</t>
  </si>
  <si>
    <t>508154, EIM Exp-7081 FRP Daily Down Uncert</t>
  </si>
  <si>
    <t>508052, EIM Exp-O/U Sched Chrg: Pac to TC</t>
  </si>
  <si>
    <t>508063, EIM Exp-Spin Reserve Neutral: w/CAISO</t>
  </si>
  <si>
    <t>508092, EIM Exp - Flexible Ramp Cost: PAC to TC</t>
  </si>
  <si>
    <t>508054, EIM Exp-O/U Sched Alloc: PAC to TC</t>
  </si>
  <si>
    <t>508162, EIM Exp-7076 Flex Ramp Alloc: PAC to TC</t>
  </si>
  <si>
    <t>508096, EIM Exp-Flex RampUp Cap No Pay: w/CAISO</t>
  </si>
  <si>
    <t>508095, EIM Exp-Flex RampUp Cap Pay: w/CAISO</t>
  </si>
  <si>
    <t>508156, EIM Exp-7078 FRP Month Up Uncert Alloc</t>
  </si>
  <si>
    <t>508157, EIM Exp-7087 FRP Daily Down Uncert Allo</t>
  </si>
  <si>
    <t>508155, EIM Exp-7077 FRP Daily Up Uncert Alloc</t>
  </si>
  <si>
    <t>508003, EIM Exp - FMM Assess: Pac Trans to C&amp;T</t>
  </si>
  <si>
    <t>508121, EIM Exp-RT BCR EIM Alloc: CAISO to Pac</t>
  </si>
  <si>
    <t>508112, EIM Exp-RT Imb Energy Offset: Pac to TC</t>
  </si>
  <si>
    <t>508023, EIM Exp - UIE (Load): Pac Trans to C&amp;T</t>
  </si>
  <si>
    <t>508021, EIM Exp - UIE (Load): CAISO to Pac</t>
  </si>
  <si>
    <t>508011, EIM Exp - RTD IIE: CAISO to Pac</t>
  </si>
  <si>
    <t>508101, EIM Exp-RT Unaccounted Energy: w/CAISO</t>
  </si>
  <si>
    <t>505227, Purch Power Exp Offset - Under Cap Lease</t>
  </si>
  <si>
    <t>514000, Broker Fees</t>
  </si>
  <si>
    <t>557 Other exp.</t>
  </si>
  <si>
    <t>514700, SB1149 Transition Adjustment Expense</t>
  </si>
  <si>
    <t>514511, DSM - Prog 20/20, 10/10, Irrigation, etc</t>
  </si>
  <si>
    <t>546530, ISO/PX Charges</t>
  </si>
  <si>
    <t>565 Transmission of electricity by others</t>
  </si>
  <si>
    <t>506802, EIM Wheeling Exp - GMC Bid Segment Fee</t>
  </si>
  <si>
    <t>506801, EIM Wheeling Exp-GMC Transaction Charge</t>
  </si>
  <si>
    <t>506952, I/C Wheeling Exp Estimate-Nevada Pwr</t>
  </si>
  <si>
    <t>506911, I/C S-T Firm Wheeling Exp-Sierra Pac</t>
  </si>
  <si>
    <t>506059, Wheeling Expense Estimate</t>
  </si>
  <si>
    <t>506912, I/C S-T Firm Wheeling Exp-Nevada Pwr</t>
  </si>
  <si>
    <t>506010, Short-Term Firm Wheeling</t>
  </si>
  <si>
    <t>506020, Non-Firm Wheeling Expense</t>
  </si>
  <si>
    <t>506922, I/C Non-Firm Wheeling Exp-Nevada Pwr</t>
  </si>
  <si>
    <t>506050, Firm Wheeling Expense</t>
  </si>
  <si>
    <t>505967, Transm Unreserved Use Penalty Expense</t>
  </si>
  <si>
    <t>566 Misc. transmission expenses</t>
  </si>
  <si>
    <t>505980, Transm Costs to Other TP for JO/Intercon</t>
  </si>
  <si>
    <t>505990, EIM T Exp-Forecasting Fee: CAISO to Pac</t>
  </si>
  <si>
    <t>F</t>
  </si>
  <si>
    <t>Revenue</t>
  </si>
  <si>
    <t>Expense</t>
  </si>
  <si>
    <t>Row Labels</t>
  </si>
  <si>
    <t>Grand Total</t>
  </si>
  <si>
    <t>456.1 Revenues from transmission of electricity of others</t>
  </si>
  <si>
    <t>Reconciliation to file: Attach EBA AFR 17 CONF.xlsx</t>
  </si>
  <si>
    <t>FERC 447, Sales for Resale</t>
  </si>
  <si>
    <t>Per GAAP</t>
  </si>
  <si>
    <t>A</t>
  </si>
  <si>
    <t>FERC 555, Purchase Power</t>
  </si>
  <si>
    <t xml:space="preserve">Add back: below the line costs </t>
  </si>
  <si>
    <t>Adjusted total - per NPC to SAP Recon 447, 555, 565 tab, FERC 555</t>
  </si>
  <si>
    <t xml:space="preserve">Per GAAP </t>
  </si>
  <si>
    <t>B</t>
  </si>
  <si>
    <t>Reconciling Items:</t>
  </si>
  <si>
    <t>FERC 565, Transmission of Electricity by Others</t>
  </si>
  <si>
    <t>C</t>
  </si>
  <si>
    <t>FERC 501, Fuel</t>
  </si>
  <si>
    <t>D</t>
  </si>
  <si>
    <t>Reconciling items:</t>
  </si>
  <si>
    <t>Less: Misc. Other Costs in GRID-Related FERC accounts (as amounts are not included in GAAP Energy Costs, but included in NPC to SAP Recon Fuel Accounts tab)</t>
  </si>
  <si>
    <t>Addback: Amort. of deferred overburden within Misc. Other Costs in GRID (as amount is included in Energy Costs for GAAP)</t>
  </si>
  <si>
    <t>Addback: Amort. of Deer Creek closure costs within Misc. Other Costs in GRID (as amount is included in Energy Costs for GAAP)</t>
  </si>
  <si>
    <t>Less: Non-Grid FERC Accts (as amount not included in GAAP Energy Costs, but included in NPC to SAP Recon Fuel Accounts tab)</t>
  </si>
  <si>
    <t>Addback:</t>
  </si>
  <si>
    <t>Addback: Bridger/Trapper profit included in Non-Grid FERC Accts (as amount is included in FERC 501 per FERC Order No. AC11-132 and offset in FERC 418.1, Equity in Earnings in Subsidiaries, resulting in no impact to Energy Costs for GAAP)</t>
  </si>
  <si>
    <t>FERC 503, Steam</t>
  </si>
  <si>
    <t>E</t>
  </si>
  <si>
    <t>Less: Non-NPC Accts (as amount is not included in GAAP Energy Costs, but included in NPC to SAP Recon Fuel Accounts tab)</t>
  </si>
  <si>
    <t>FERC 547, Other-Fuel</t>
  </si>
  <si>
    <t>Less: Subtotal Gadsby from 501 (as amount is not included in GAAP Energy Costs, but included in NPC to SAP Recon Fuel Accounts tab)</t>
  </si>
  <si>
    <t>PacifiCorp 12/31/2018 10-K, Operating Revenue financial line item</t>
  </si>
  <si>
    <t>CY 2018</t>
  </si>
  <si>
    <t>PacifiCorp 12/31/2017 10-K, Energy Costs financial line item</t>
  </si>
  <si>
    <t>Utah Public Service Commission, Docket 19-035-01, 2019 EBA Filing</t>
  </si>
  <si>
    <t>Reconciliation between PacifiCorp's 12/31/2018 10K Gross Margin and AFR 17 1st REVISED</t>
  </si>
  <si>
    <t>GL Account</t>
  </si>
  <si>
    <t>FERC Account</t>
  </si>
  <si>
    <t>Financial line item</t>
  </si>
  <si>
    <t>YTD 12/31/2018</t>
  </si>
  <si>
    <t>AFR 17, NPC to SAP Recon 447, 555, 565 tab</t>
  </si>
  <si>
    <t>AFR 17, NPC to SAP Recon 447, 555, 565 tab (excludes BTW items)</t>
  </si>
  <si>
    <t>Less: amounts not included in GAAP Energy Costs, but included in 
AFR 17, NPC to SAP Recon 447, 555, 565 tab</t>
  </si>
  <si>
    <t>AFR17, NPC to SAP Recon 447, 555, 565 tab</t>
  </si>
  <si>
    <t>AFR 17, NPC to SAP Recon Fuel Accounts tab (excludes BTW items)</t>
  </si>
  <si>
    <t>AFR 17, NPC to SAP Recon Fuel Accounts tab</t>
  </si>
  <si>
    <t>AFR 17, NPC to SAP Recon Fuel Accounts tab (including Gadsby)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</si>
</sst>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NumberFormat="1" applyFont="1" applyFill="1"/>
    <xf numFmtId="43" fontId="2" fillId="0" borderId="0" xfId="1" applyFont="1" applyFill="1"/>
    <xf numFmtId="0" fontId="2" fillId="0" borderId="0" xfId="0" applyFont="1"/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4" fontId="2" fillId="0" borderId="0" xfId="1" applyNumberFormat="1" applyFont="1"/>
    <xf numFmtId="164" fontId="2" fillId="0" borderId="0" xfId="0" applyNumberFormat="1" applyFont="1"/>
    <xf numFmtId="0" fontId="4" fillId="2" borderId="1" xfId="0" applyFont="1" applyFill="1" applyBorder="1" applyAlignment="1">
      <alignment horizontal="left"/>
    </xf>
    <xf numFmtId="164" fontId="2" fillId="2" borderId="2" xfId="0" applyNumberFormat="1" applyFont="1" applyFill="1" applyBorder="1"/>
    <xf numFmtId="0" fontId="4" fillId="0" borderId="0" xfId="0" applyFont="1"/>
    <xf numFmtId="0" fontId="2" fillId="0" borderId="0" xfId="0" applyFont="1" applyAlignment="1">
      <alignment wrapText="1"/>
    </xf>
    <xf numFmtId="164" fontId="2" fillId="0" borderId="3" xfId="1" applyNumberFormat="1" applyFont="1" applyBorder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164" fontId="2" fillId="0" borderId="0" xfId="1" applyNumberFormat="1" applyFont="1" applyBorder="1"/>
    <xf numFmtId="0" fontId="2" fillId="0" borderId="0" xfId="0" applyNumberFormat="1" applyFont="1" applyFill="1" applyAlignment="1">
      <alignment horizontal="left" wrapText="1" indent="2"/>
    </xf>
    <xf numFmtId="0" fontId="2" fillId="0" borderId="0" xfId="0" applyFont="1" applyAlignment="1">
      <alignment horizontal="left" wrapText="1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wrapText="1" indent="2"/>
    </xf>
    <xf numFmtId="43" fontId="2" fillId="0" borderId="0" xfId="1" applyNumberFormat="1" applyFont="1"/>
    <xf numFmtId="49" fontId="7" fillId="0" borderId="0" xfId="0" applyNumberFormat="1" applyFont="1" applyFill="1" applyBorder="1" applyAlignment="1">
      <alignment horizontal="left" indent="2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/>
    <xf numFmtId="0" fontId="3" fillId="0" borderId="0" xfId="0" applyFont="1"/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/>
    <xf numFmtId="43" fontId="2" fillId="0" borderId="3" xfId="1" applyFont="1" applyFill="1" applyBorder="1" applyAlignment="1">
      <alignment horizontal="left"/>
    </xf>
    <xf numFmtId="0" fontId="2" fillId="0" borderId="3" xfId="0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3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horizontal="center" readingOrder="0"/>
    </dxf>
    <dxf>
      <numFmt numFmtId="164" formatCode="_(* #,##0_);_(* \(#,##0\);_(* &quot;-&quot;??_);_(@_)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ttach%20EBA%20AFR%2019%201st%20SUPP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73.375320717591" createdVersion="5" refreshedVersion="5" minRefreshableVersion="3" recordCount="296">
  <cacheSource type="worksheet">
    <worksheetSource ref="A1:D1048576" sheet="Detail" r:id="rId2"/>
  </cacheSource>
  <cacheFields count="4">
    <cacheField name="GL Account" numFmtId="0">
      <sharedItems containsBlank="1"/>
    </cacheField>
    <cacheField name="FERC Account" numFmtId="0">
      <sharedItems containsBlank="1" count="29">
        <s v="411.8 Gains from disposition of allowances"/>
        <s v="415 Revenues from merchandising, jobbing and contract work"/>
        <s v="418 Nonoperating rental income"/>
        <s v="440 Residential sales"/>
        <s v="442 Commercial and industrial sales"/>
        <s v="444 Public street and highway lighting"/>
        <s v="447 Sales for resale"/>
        <s v="450 Forfeited discounts"/>
        <s v="451 Misc. service revenues"/>
        <s v="453 Sales of water and water power"/>
        <s v="454 Rent from electric property"/>
        <s v="456.1 Revenues from transmission of electricity of others"/>
        <s v="456 Other electric revenues"/>
        <s v="555 Purchased pwr"/>
        <s v="924 Property Insurance"/>
        <s v="925 Injuries and Damages"/>
        <s v="403 Depreciation expense"/>
        <s v="418.1 Equity in earnings of subsidiary companies"/>
        <s v="426.3 Penalties"/>
        <s v="426.5 Other deductions"/>
        <s v="431 Other interest expense"/>
        <s v="501 Fuel"/>
        <s v="503 Steam from other sources"/>
        <s v="506 Misc. steam pwr exp."/>
        <s v="547 Fuel"/>
        <s v="557 Other exp."/>
        <s v="565 Transmission of electricity by others"/>
        <s v="566 Misc. transmission expenses"/>
        <m/>
      </sharedItems>
    </cacheField>
    <cacheField name="YTD 12/31/2018" numFmtId="0">
      <sharedItems containsString="0" containsBlank="1" containsNumber="1" minValue="-1792107392.04" maxValue="747718894.63999999"/>
    </cacheField>
    <cacheField name="Financial line item" numFmtId="0">
      <sharedItems containsBlank="1" count="3">
        <s v="Revenue"/>
        <s v="Exp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6">
  <r>
    <s v="301947, Emissions and Allowances Revenue"/>
    <x v="0"/>
    <n v="-181.89"/>
    <x v="0"/>
  </r>
  <r>
    <s v="301938, Services Provided to Others - Revenue"/>
    <x v="1"/>
    <n v="-1215365.45"/>
    <x v="0"/>
  </r>
  <r>
    <s v="301876, Rent Revenue - Non-Utility - Electric"/>
    <x v="2"/>
    <n v="-323971.78999999998"/>
    <x v="0"/>
  </r>
  <r>
    <s v="301100, Electricity Income - Residential"/>
    <x v="3"/>
    <n v="-1792107392.04"/>
    <x v="0"/>
  </r>
  <r>
    <s v="301170, DSM Revenue - Residential"/>
    <x v="3"/>
    <n v="-30078073.300000001"/>
    <x v="0"/>
  </r>
  <r>
    <s v="301165, Solar Feed-In Revenue - Residential"/>
    <x v="3"/>
    <n v="-3947188.08"/>
    <x v="0"/>
  </r>
  <r>
    <s v="301180, Blue Sky Revenue - Residential"/>
    <x v="3"/>
    <n v="-2097667.09"/>
    <x v="0"/>
  </r>
  <r>
    <s v="301108, Residential Revenue Adj-Def NPC Mech"/>
    <x v="3"/>
    <n v="-499612.31"/>
    <x v="0"/>
  </r>
  <r>
    <s v="301106, Residential-Alt Revenue Program Adjs"/>
    <x v="3"/>
    <n v="-217345.38"/>
    <x v="0"/>
  </r>
  <r>
    <s v="301171, DSM Revenue - Residential Cat 2 Gen Svc"/>
    <x v="3"/>
    <n v="-40164.959999999999"/>
    <x v="0"/>
  </r>
  <r>
    <s v="301119, Unbilled Revenue-Uncollectible"/>
    <x v="3"/>
    <n v="-6000"/>
    <x v="0"/>
  </r>
  <r>
    <s v="301109, Unbilled Revenue-Residential"/>
    <x v="3"/>
    <n v="12547000"/>
    <x v="0"/>
  </r>
  <r>
    <s v="301107, Residential Revenue Acctg Adjustments"/>
    <x v="3"/>
    <n v="15456381.02"/>
    <x v="0"/>
  </r>
  <r>
    <s v="301110, Residential - Income Tax Deferral Adjs"/>
    <x v="3"/>
    <n v="26752961.719999999"/>
    <x v="0"/>
  </r>
  <r>
    <s v="301200, Electricity Income - Commercial"/>
    <x v="4"/>
    <n v="-1557014034.8099999"/>
    <x v="0"/>
  </r>
  <r>
    <s v="301270, DSM Revenue - Commercial"/>
    <x v="4"/>
    <n v="-22057417.48"/>
    <x v="0"/>
  </r>
  <r>
    <s v="301265, Solar Feed-In Revenue - Commercial"/>
    <x v="4"/>
    <n v="-4220151.29"/>
    <x v="0"/>
  </r>
  <r>
    <s v="301271, DSM Revenue - Small Commercial"/>
    <x v="4"/>
    <n v="-3200564.54"/>
    <x v="0"/>
  </r>
  <r>
    <s v="301280, Blue Sky Revenue - Commercial"/>
    <x v="4"/>
    <n v="-790112.17"/>
    <x v="0"/>
  </r>
  <r>
    <s v="301208, Commercial Revenue Adj-Def NPC Mech"/>
    <x v="4"/>
    <n v="-625067.44999999995"/>
    <x v="0"/>
  </r>
  <r>
    <s v="301272, DSM Revenue - Large Commercial"/>
    <x v="4"/>
    <n v="-60510.720000000001"/>
    <x v="0"/>
  </r>
  <r>
    <s v="301206, Commercial-Alt Revenue Program Adjs"/>
    <x v="4"/>
    <n v="2552753.9900000002"/>
    <x v="0"/>
  </r>
  <r>
    <s v="301209, Unbilled Revenue-Commercial"/>
    <x v="4"/>
    <n v="7429000"/>
    <x v="0"/>
  </r>
  <r>
    <s v="301207, Commercial Revenue Acctg Adjustments"/>
    <x v="4"/>
    <n v="12186492.08"/>
    <x v="0"/>
  </r>
  <r>
    <s v="301210, Commercial - Income Tax Deferral Adjs"/>
    <x v="4"/>
    <n v="24306893.969999999"/>
    <x v="0"/>
  </r>
  <r>
    <s v="301300, Electricity Income - Industrial"/>
    <x v="4"/>
    <n v="-973260066.02999997"/>
    <x v="0"/>
  </r>
  <r>
    <s v="301304, Special Contracts-Situs"/>
    <x v="4"/>
    <n v="-228018622.02000001"/>
    <x v="0"/>
  </r>
  <r>
    <s v="301370, DSM Revenue - Industrial"/>
    <x v="4"/>
    <n v="-5335242.4400000004"/>
    <x v="0"/>
  </r>
  <r>
    <s v="301365, Solar Feed-In Revenue - Industrial"/>
    <x v="4"/>
    <n v="-3380659.22"/>
    <x v="0"/>
  </r>
  <r>
    <s v="301372, DSM Revenue - Large Industrial"/>
    <x v="4"/>
    <n v="-1931097.25"/>
    <x v="0"/>
  </r>
  <r>
    <s v="301371, DSM Revenue - Small Industrial"/>
    <x v="4"/>
    <n v="-814511.05"/>
    <x v="0"/>
  </r>
  <r>
    <s v="301380, Blue Sky Revenue - Industrial"/>
    <x v="4"/>
    <n v="-371053.33"/>
    <x v="0"/>
  </r>
  <r>
    <s v="301308, Industrial Revenue Adj-Def NPC Mech"/>
    <x v="4"/>
    <n v="4051.83"/>
    <x v="0"/>
  </r>
  <r>
    <s v="301306, Industrial-Alt Revenue Program Adjs"/>
    <x v="4"/>
    <n v="169070.72"/>
    <x v="0"/>
  </r>
  <r>
    <s v="301307, Industrial Revenue Acctg Adjustments"/>
    <x v="4"/>
    <n v="5293824.29"/>
    <x v="0"/>
  </r>
  <r>
    <s v="301309, Unbilled Revenue-Industrial"/>
    <x v="4"/>
    <n v="7456000"/>
    <x v="0"/>
  </r>
  <r>
    <s v="301310, Industrial - Income Tax Deferral Adjs"/>
    <x v="4"/>
    <n v="15421504.859999999"/>
    <x v="0"/>
  </r>
  <r>
    <s v="301450, Electricity Income - Irrigation/Farm"/>
    <x v="4"/>
    <n v="-137171064.97"/>
    <x v="0"/>
  </r>
  <r>
    <s v="301470, DSM Revenue - Irrigation"/>
    <x v="4"/>
    <n v="-3005896.05"/>
    <x v="0"/>
  </r>
  <r>
    <s v="301459, Unbilled Revenue-Irrigation/Farm"/>
    <x v="4"/>
    <n v="-1817000"/>
    <x v="0"/>
  </r>
  <r>
    <s v="301465, Solar Feed-In Revenue - Irrigation"/>
    <x v="4"/>
    <n v="-114753.1"/>
    <x v="0"/>
  </r>
  <r>
    <s v="301458, Irrigation Revenue Adj-Def NPC Mech"/>
    <x v="4"/>
    <n v="-21093.89"/>
    <x v="0"/>
  </r>
  <r>
    <s v="301480, Blue Sky Revenue - Irrigation"/>
    <x v="4"/>
    <n v="-585.61"/>
    <x v="0"/>
  </r>
  <r>
    <s v="301456, Irrigation-Alt Revenue Program Adjs"/>
    <x v="4"/>
    <n v="315686.12"/>
    <x v="0"/>
  </r>
  <r>
    <s v="301457, Irrigation Revenue Acctg Adjustments"/>
    <x v="4"/>
    <n v="1784897.98"/>
    <x v="0"/>
  </r>
  <r>
    <s v="301455, Irrigation - Income Tax Deferral Adjs"/>
    <x v="4"/>
    <n v="2341165.19"/>
    <x v="0"/>
  </r>
  <r>
    <s v="301600, Electricity Income - Public St/Hwy Light"/>
    <x v="5"/>
    <n v="-18590629.82"/>
    <x v="0"/>
  </r>
  <r>
    <s v="301670, DSM Revenue - Street/Hwy Lighting"/>
    <x v="5"/>
    <n v="-314128.34999999998"/>
    <x v="0"/>
  </r>
  <r>
    <s v="301665, Solar Feed-In Revenue - St/Hwy Lighting"/>
    <x v="5"/>
    <n v="-31024.22"/>
    <x v="0"/>
  </r>
  <r>
    <s v="301608, Public St/Hwy Lgt Rev Adj-Def NPC Mech"/>
    <x v="5"/>
    <n v="-4703.16"/>
    <x v="0"/>
  </r>
  <r>
    <s v="301607, Public St/Hwy Lights Rev Acctg Adjustments"/>
    <x v="5"/>
    <n v="114904.77"/>
    <x v="0"/>
  </r>
  <r>
    <s v="301610, St&amp;Hwy Light - Income Tax Deferral Adjs"/>
    <x v="5"/>
    <n v="186129.49"/>
    <x v="0"/>
  </r>
  <r>
    <s v="301609, Unbilled Revenue-Public St/Hwy Light"/>
    <x v="5"/>
    <n v="484000"/>
    <x v="0"/>
  </r>
  <r>
    <s v="301443, On Sys Firm-Utah FERC Customers"/>
    <x v="6"/>
    <n v="-14525138.92"/>
    <x v="0"/>
  </r>
  <r>
    <s v="301445, On Sys Firm-Utah W/S Customers-Deferral"/>
    <x v="6"/>
    <n v="80166.22"/>
    <x v="0"/>
  </r>
  <r>
    <s v="301405, Firm Sales"/>
    <x v="6"/>
    <n v="-16608422.439999999"/>
    <x v="0"/>
  </r>
  <r>
    <s v="301406, Short-Term Firm Wholesale"/>
    <x v="6"/>
    <n v="-446430767.50999999"/>
    <x v="0"/>
  </r>
  <r>
    <s v="303028, Line Loss W/S Trading Revenue(In MW-PBS)"/>
    <x v="6"/>
    <n v="-6428298.6200000001"/>
    <x v="0"/>
  </r>
  <r>
    <s v="302752, I/C S-T Firm Wholesale Sales-Nevada Pwr"/>
    <x v="6"/>
    <n v="-408855.02"/>
    <x v="0"/>
  </r>
  <r>
    <s v="301409, Trading Sales Netted-Estimate"/>
    <x v="6"/>
    <n v="-60380"/>
    <x v="0"/>
  </r>
  <r>
    <s v="302772, I/C Line Loss Trading Revenue-Nevada Pwr"/>
    <x v="6"/>
    <n v="-25509.42"/>
    <x v="0"/>
  </r>
  <r>
    <s v="302751, I/C S-T Firm Wholesale Sales-Sierra Pac"/>
    <x v="6"/>
    <n v="-5465.66"/>
    <x v="0"/>
  </r>
  <r>
    <s v="301410, Trading Sales Netted"/>
    <x v="6"/>
    <n v="3103373"/>
    <x v="0"/>
  </r>
  <r>
    <s v="301412, Bookout Sales Netted-Estimate"/>
    <x v="6"/>
    <n v="11067289.68"/>
    <x v="0"/>
  </r>
  <r>
    <s v="301411, Bookout Sales Netted"/>
    <x v="6"/>
    <n v="234271483.59"/>
    <x v="0"/>
  </r>
  <r>
    <s v="301419, Sales for Resale Revenue Estimate"/>
    <x v="6"/>
    <n v="-8539547.4499999993"/>
    <x v="0"/>
  </r>
  <r>
    <s v="302762, I/C Wholesale Sales Estimate-Nevada Pwr"/>
    <x v="6"/>
    <n v="-30700"/>
    <x v="0"/>
  </r>
  <r>
    <s v="304101, Bookouts Netted-Gains"/>
    <x v="6"/>
    <n v="-8525248.7200000007"/>
    <x v="0"/>
  </r>
  <r>
    <s v="304102, Bookouts Netted-Estimated Gain"/>
    <x v="6"/>
    <n v="-851190.51"/>
    <x v="0"/>
  </r>
  <r>
    <s v="304201, Trading Netted-Gains"/>
    <x v="6"/>
    <n v="-216162.05"/>
    <x v="0"/>
  </r>
  <r>
    <s v="301428, Trans Serv-Utah FERC Customers"/>
    <x v="6"/>
    <n v="-81356.5"/>
    <x v="0"/>
  </r>
  <r>
    <s v="301820, Forfeited Discount Revenue-Residential"/>
    <x v="7"/>
    <n v="-7087447.8300000001"/>
    <x v="0"/>
  </r>
  <r>
    <s v="301821, Forfeited Discount Revenue-Commercial"/>
    <x v="7"/>
    <n v="-1819690.32"/>
    <x v="0"/>
  </r>
  <r>
    <s v="301822, Forfeited Discount Revenue-Industrial"/>
    <x v="7"/>
    <n v="-761097.12"/>
    <x v="0"/>
  </r>
  <r>
    <s v="301823, Forfeited Discount Revenue-All Other"/>
    <x v="7"/>
    <n v="-142963.21"/>
    <x v="0"/>
  </r>
  <r>
    <s v="301825, Misc Serv Rev-Acct Svc Charge - CSS"/>
    <x v="8"/>
    <n v="-3964405.19"/>
    <x v="0"/>
  </r>
  <r>
    <s v="301855, Misc Service Revenue - CSS (Non-FLT)"/>
    <x v="8"/>
    <n v="-1000598"/>
    <x v="0"/>
  </r>
  <r>
    <s v="301826, Tampering/Unauthorized Reconnection Chgs"/>
    <x v="8"/>
    <n v="-22787.54"/>
    <x v="0"/>
  </r>
  <r>
    <s v="301828, Miscellaneous Service Revenues-Other"/>
    <x v="8"/>
    <n v="-873886.34"/>
    <x v="0"/>
  </r>
  <r>
    <s v="301840, Miscellaneous Service Revenue"/>
    <x v="8"/>
    <n v="-309990.23"/>
    <x v="0"/>
  </r>
  <r>
    <s v="301836, Energy Finanswer (New Commercial)"/>
    <x v="8"/>
    <n v="-1319.6"/>
    <x v="0"/>
  </r>
  <r>
    <s v="358900, Sales of Water &amp; Water Power"/>
    <x v="9"/>
    <n v="-54615.19"/>
    <x v="0"/>
  </r>
  <r>
    <s v="301864, Revenue - Joint use of Poles"/>
    <x v="10"/>
    <n v="-6130582.3300000001"/>
    <x v="0"/>
  </r>
  <r>
    <s v="301860, Rent Revenue - CSS"/>
    <x v="10"/>
    <n v="-2216743.25"/>
    <x v="0"/>
  </r>
  <r>
    <s v="301872, Rent Revenue - Transmission"/>
    <x v="10"/>
    <n v="-1657396.5"/>
    <x v="0"/>
  </r>
  <r>
    <s v="301867, Joint Use Program Reimbursement Revenue"/>
    <x v="10"/>
    <n v="-1145601.98"/>
    <x v="0"/>
  </r>
  <r>
    <s v="301873, Rent Revenue - Distribution"/>
    <x v="10"/>
    <n v="-855634.53"/>
    <x v="0"/>
  </r>
  <r>
    <s v="301885, Rent Revenue - Subleases"/>
    <x v="10"/>
    <n v="-581256.46"/>
    <x v="0"/>
  </r>
  <r>
    <s v="301871, Rent Revenue - Hydro"/>
    <x v="10"/>
    <n v="-554822.43000000005"/>
    <x v="0"/>
  </r>
  <r>
    <s v="301879, Joint Use Contract Prog Reimb Revenue"/>
    <x v="10"/>
    <n v="-323421.8"/>
    <x v="0"/>
  </r>
  <r>
    <s v="301874, Rent Revenue - General"/>
    <x v="10"/>
    <n v="-209428.31"/>
    <x v="0"/>
  </r>
  <r>
    <s v="301870, Rent Revenue - Steam"/>
    <x v="10"/>
    <n v="-205164.42"/>
    <x v="0"/>
  </r>
  <r>
    <s v="301866, Joint Use Sanctions &amp; Fines Revenue"/>
    <x v="10"/>
    <n v="-400.03"/>
    <x v="0"/>
  </r>
  <r>
    <s v="301869, Uncollectible Revenue Joint Use"/>
    <x v="10"/>
    <n v="-14.09"/>
    <x v="0"/>
  </r>
  <r>
    <s v="301862, Rents - Non Common"/>
    <x v="10"/>
    <n v="-16898"/>
    <x v="0"/>
  </r>
  <r>
    <s v="301863, MCI Fiber Optic Ground Wire Revenues"/>
    <x v="10"/>
    <n v="-3347400.64"/>
    <x v="0"/>
  </r>
  <r>
    <s v="301974, Ancil Revenue Sch 3a-Regulation (C&amp;T)"/>
    <x v="11"/>
    <n v="-3409028.79"/>
    <x v="0"/>
  </r>
  <r>
    <s v="301969, Ancillary Revenue Sch 3 - Reg&amp;Freq (C&amp;T)"/>
    <x v="11"/>
    <n v="-3312293.8"/>
    <x v="0"/>
  </r>
  <r>
    <s v="301967, Ancillary Revenue Sch 1 - Scheduling"/>
    <x v="11"/>
    <n v="-2207493.9"/>
    <x v="0"/>
  </r>
  <r>
    <s v="301973, Ancillary Rev Sch 5-Spin (C&amp;T)"/>
    <x v="11"/>
    <n v="-1703426.35"/>
    <x v="0"/>
  </r>
  <r>
    <s v="301953, Ancillary Rev Sch 6-Supp (C&amp;T)"/>
    <x v="11"/>
    <n v="-1464255.21"/>
    <x v="0"/>
  </r>
  <r>
    <s v="302901, Use of Facility - Revenue"/>
    <x v="11"/>
    <n v="-992345.55"/>
    <x v="0"/>
  </r>
  <r>
    <s v="301963, Ancil Revenue Sch 2-Reactive (C&amp;T)"/>
    <x v="11"/>
    <n v="-963442.77"/>
    <x v="0"/>
  </r>
  <r>
    <s v="302982, Transmission Rev-Unreserved Use Charges"/>
    <x v="11"/>
    <n v="-841345.29"/>
    <x v="0"/>
  </r>
  <r>
    <s v="302981, Transmission Resales to Other Parties"/>
    <x v="11"/>
    <n v="-836267.28"/>
    <x v="0"/>
  </r>
  <r>
    <s v="301966, Primary Delivery and Distribution Sub Charges"/>
    <x v="11"/>
    <n v="-505058.21"/>
    <x v="0"/>
  </r>
  <r>
    <s v="302983, Transmission Revenue - Deferral Fees"/>
    <x v="11"/>
    <n v="-243533.84"/>
    <x v="0"/>
  </r>
  <r>
    <s v="302831, I/C Other Wheeling Revenue-Sierra Pac"/>
    <x v="11"/>
    <n v="-36159.120000000003"/>
    <x v="0"/>
  </r>
  <r>
    <s v="302082, I/C Anc Rev Sch 1-Scheduling-Nevada Pwr"/>
    <x v="11"/>
    <n v="-12285.41"/>
    <x v="0"/>
  </r>
  <r>
    <s v="302092, I/C Anc Rev Sch 2-Reactive-Nevada Pwr"/>
    <x v="11"/>
    <n v="-8436"/>
    <x v="0"/>
  </r>
  <r>
    <s v="302832, I/C Other Wheeling Revenue-Nevada Pwr"/>
    <x v="11"/>
    <n v="1034.77"/>
    <x v="0"/>
  </r>
  <r>
    <s v="301972, Ancillary Rev Sch 5-Spin (Transm)"/>
    <x v="11"/>
    <n v="288820.11"/>
    <x v="0"/>
  </r>
  <r>
    <s v="301952, Ancillary Rev Sch 6-Supp (Transm)"/>
    <x v="11"/>
    <n v="644588.22"/>
    <x v="0"/>
  </r>
  <r>
    <s v="301964, Ancil Revenue Sch 3a-Regulation (Trans)"/>
    <x v="11"/>
    <n v="929537.89"/>
    <x v="0"/>
  </r>
  <r>
    <s v="301968, Ancillary Revenue Sch 3 - Reg&amp;Freq (Transm)"/>
    <x v="11"/>
    <n v="1336242.56"/>
    <x v="0"/>
  </r>
  <r>
    <s v="301926, Short-Term Firm Wheeling"/>
    <x v="11"/>
    <n v="-2613682.9700000002"/>
    <x v="0"/>
  </r>
  <r>
    <s v="302812, I/C ST Firm Wheeling Revenue-Nevada Pwr"/>
    <x v="11"/>
    <n v="-481669.45"/>
    <x v="0"/>
  </r>
  <r>
    <s v="302980, Transmisson Point-to-Point Revenue"/>
    <x v="11"/>
    <n v="-31970395.359999999"/>
    <x v="0"/>
  </r>
  <r>
    <s v="301917, Pre-Merger Firm Wheeling Revenue - UPD"/>
    <x v="11"/>
    <n v="-22790945.859999999"/>
    <x v="0"/>
  </r>
  <r>
    <s v="301912, Firm Wheeling Revenue"/>
    <x v="11"/>
    <n v="-13015105.18"/>
    <x v="0"/>
  </r>
  <r>
    <s v="301916, Pre-Merger Firm Wheeling Revenue - PPD"/>
    <x v="11"/>
    <n v="-7696798.9800000004"/>
    <x v="0"/>
  </r>
  <r>
    <s v="302961, Transm Capacity Re-assignment Revenue"/>
    <x v="11"/>
    <n v="-835.78"/>
    <x v="0"/>
  </r>
  <r>
    <s v="301922, Non-Firm Wheeling Revenue"/>
    <x v="11"/>
    <n v="-15727026.689999999"/>
    <x v="0"/>
  </r>
  <r>
    <s v="302822, I/C Non-Firm Wheeling Revenue-Nevada Pwr"/>
    <x v="11"/>
    <n v="-9116.9"/>
    <x v="0"/>
  </r>
  <r>
    <s v="301913, Transmission Tariff True-up"/>
    <x v="11"/>
    <n v="-5776972.21"/>
    <x v="0"/>
  </r>
  <r>
    <s v="305930, Ancil Revenue Sch 3 - Subject to Refund"/>
    <x v="11"/>
    <n v="-1336242.56"/>
    <x v="0"/>
  </r>
  <r>
    <s v="305931, Ancil Revenue Sch 3a - Subject to Refund"/>
    <x v="11"/>
    <n v="-929537.89"/>
    <x v="0"/>
  </r>
  <r>
    <s v="305960, Ancil Revenue Sch 6 - Subject to Refund"/>
    <x v="11"/>
    <n v="-644588.22"/>
    <x v="0"/>
  </r>
  <r>
    <s v="305950, Ancil Revenue Sch 5 - Subject to Refund"/>
    <x v="11"/>
    <n v="-288820.11"/>
    <x v="0"/>
  </r>
  <r>
    <s v="301911, Income From Fish, Wildlife, &amp; Recreation"/>
    <x v="12"/>
    <n v="-23432.400000000001"/>
    <x v="0"/>
  </r>
  <r>
    <s v="301959, Wind-based Ancillary Services/Revenue"/>
    <x v="12"/>
    <n v="-10724162.560000001"/>
    <x v="0"/>
  </r>
  <r>
    <s v="301940, Flyash &amp; By-Product Sales"/>
    <x v="12"/>
    <n v="-4258230.0199999996"/>
    <x v="0"/>
  </r>
  <r>
    <s v="301915, Other Electric Rev (Excluding Wheeling)"/>
    <x v="12"/>
    <n v="-3330806.42"/>
    <x v="0"/>
  </r>
  <r>
    <s v="361000, Steam Sales"/>
    <x v="12"/>
    <n v="-689864.72"/>
    <x v="0"/>
  </r>
  <r>
    <s v="374400, Timber Sales - Utility Property"/>
    <x v="12"/>
    <n v="-506101.93"/>
    <x v="0"/>
  </r>
  <r>
    <s v="301951, Non-Wheeling System Revenue"/>
    <x v="12"/>
    <n v="-453589.55"/>
    <x v="0"/>
  </r>
  <r>
    <s v="301958, Wind-based Ancillary Services Estimate"/>
    <x v="12"/>
    <n v="-444920.32000000001"/>
    <x v="0"/>
  </r>
  <r>
    <s v="301949, 3rd Party Transmission O&amp;M - Revenue"/>
    <x v="12"/>
    <n v="-424758.73"/>
    <x v="0"/>
  </r>
  <r>
    <s v="301955, Other Rev-Wy Reg Recovery Fee-Kennecott"/>
    <x v="12"/>
    <n v="-225999.08"/>
    <x v="0"/>
  </r>
  <r>
    <s v="301900, Electricity Income - Other"/>
    <x v="12"/>
    <n v="-45664.61"/>
    <x v="0"/>
  </r>
  <r>
    <s v="302071, I/C Transmission O&amp;M Revenue-Sierra Pac"/>
    <x v="12"/>
    <n v="-8114.83"/>
    <x v="0"/>
  </r>
  <r>
    <s v="301939, Other Electric Revenue Estimate"/>
    <x v="12"/>
    <n v="1302.95"/>
    <x v="0"/>
  </r>
  <r>
    <s v="301901, Wash-Colstrip 3"/>
    <x v="12"/>
    <n v="52188"/>
    <x v="0"/>
  </r>
  <r>
    <s v="308001, EIM Rev-Forecasting Fee: Pac to TC"/>
    <x v="12"/>
    <n v="-14571.61"/>
    <x v="0"/>
  </r>
  <r>
    <s v="362950, M&amp;S Inventory Sales"/>
    <x v="12"/>
    <n v="-4006244.2"/>
    <x v="0"/>
  </r>
  <r>
    <s v="301945, Renewable Energy Credit Sales"/>
    <x v="12"/>
    <n v="-2305627.7000000002"/>
    <x v="0"/>
  </r>
  <r>
    <s v="301943, Renewable Energy Credit Sales-Deferral"/>
    <x v="12"/>
    <n v="-1262161.1200000001"/>
    <x v="0"/>
  </r>
  <r>
    <s v="352950, REC Sales - Wind Wake Loss Indemnity"/>
    <x v="12"/>
    <n v="-7909.9"/>
    <x v="0"/>
  </r>
  <r>
    <s v="352943, Renewable Energy Credit Sales-Amortz"/>
    <x v="12"/>
    <n v="86445.86"/>
    <x v="0"/>
  </r>
  <r>
    <s v="301944, Renewable Energy Credit Sales-Estimate"/>
    <x v="12"/>
    <n v="189046.12"/>
    <x v="0"/>
  </r>
  <r>
    <s v="352001, CA GHG Allowance Revenues"/>
    <x v="12"/>
    <n v="-11216802.869999999"/>
    <x v="0"/>
  </r>
  <r>
    <s v="352003, CA GHG Allowance Revenues-Amortz"/>
    <x v="12"/>
    <n v="-9577282.4800000004"/>
    <x v="0"/>
  </r>
  <r>
    <s v="352004, CA GHG Allow Revenues - SOMAH Amortz"/>
    <x v="12"/>
    <n v="-14369.89"/>
    <x v="0"/>
  </r>
  <r>
    <s v="352002, CA GHG Allowance Revenues - Deferral"/>
    <x v="12"/>
    <n v="11216802.869999999"/>
    <x v="0"/>
  </r>
  <r>
    <s v="305991, FERC Transmission Refund-Amortz"/>
    <x v="12"/>
    <n v="-6902560.9699999997"/>
    <x v="0"/>
  </r>
  <r>
    <s v="305990, FERC Transmission Refund-Deferral"/>
    <x v="12"/>
    <n v="11032248.23"/>
    <x v="0"/>
  </r>
  <r>
    <s v="304112, Bookouts Netted-Estimated Loss"/>
    <x v="13"/>
    <n v="9832456.6600000001"/>
    <x v="0"/>
  </r>
  <r>
    <s v="304111, Bookouts Netted-Losses"/>
    <x v="13"/>
    <n v="56959538.049999997"/>
    <x v="0"/>
  </r>
  <r>
    <s v="304213, Trading Netted-Estimate"/>
    <x v="13"/>
    <n v="-40265"/>
    <x v="0"/>
  </r>
  <r>
    <s v="367880, Revenue Adj Prop Insur - Irrigation"/>
    <x v="14"/>
    <n v="41846.699999999997"/>
    <x v="0"/>
  </r>
  <r>
    <s v="367780, Revenue Adj Prop Insur - Industrial"/>
    <x v="14"/>
    <n v="762082.27"/>
    <x v="0"/>
  </r>
  <r>
    <s v="367680, Revenue Adj Prop Insur - Commercial"/>
    <x v="14"/>
    <n v="823228.09"/>
    <x v="0"/>
  </r>
  <r>
    <s v="367580, Revenue Adj Prop Insur - Residential"/>
    <x v="14"/>
    <n v="869643.4"/>
    <x v="0"/>
  </r>
  <r>
    <s v="367870, Revenue Adj OR I&amp;D Reserve Irrigation"/>
    <x v="15"/>
    <n v="10338.51"/>
    <x v="0"/>
  </r>
  <r>
    <s v="367770, Revenue Adj OR I&amp;D Reserve Industrial"/>
    <x v="15"/>
    <n v="59953.41"/>
    <x v="0"/>
  </r>
  <r>
    <s v="367670, Revenue Adj OR I&amp;D Reserve Commercial"/>
    <x v="15"/>
    <n v="183322.89"/>
    <x v="0"/>
  </r>
  <r>
    <s v="367570, Revenue Adj OR I&amp;D Reserve Residential"/>
    <x v="15"/>
    <n v="241050.31"/>
    <x v="0"/>
  </r>
  <r>
    <s v="515202, Natural Gas Exp Offset - Cap Lease Depr"/>
    <x v="16"/>
    <n v="-471620.97"/>
    <x v="1"/>
  </r>
  <r>
    <s v="505228, Purch Power Exp Offset - Cap Lease Depr"/>
    <x v="16"/>
    <n v="-95730.01"/>
    <x v="1"/>
  </r>
  <r>
    <s v="515181, Fuel Exp-Bridger Coal-Profit (418.1)"/>
    <x v="17"/>
    <n v="-21424263.350000001"/>
    <x v="1"/>
  </r>
  <r>
    <s v="515183, Fuel Exp-Trapper Mining-Profit (418.1)"/>
    <x v="17"/>
    <n v="-432521.58"/>
    <x v="1"/>
  </r>
  <r>
    <s v="515115, Fuel Exp-MSHA Penalties &amp; Fines (426.3)"/>
    <x v="18"/>
    <n v="58391.33"/>
    <x v="1"/>
  </r>
  <r>
    <s v="515108, Coal Consumed - Deer Creek Abandonment"/>
    <x v="19"/>
    <n v="467622.25"/>
    <x v="1"/>
  </r>
  <r>
    <s v="514451, FAS 133 Unreal PP Exp - Loss"/>
    <x v="19"/>
    <n v="-941213.3"/>
    <x v="1"/>
  </r>
  <r>
    <s v="515203, Natural Gas Exp Offset - Cap Lease Int."/>
    <x v="20"/>
    <n v="-1521830.34"/>
    <x v="1"/>
  </r>
  <r>
    <s v="505229, Purch Power Exp Offset - Cap Lease Int"/>
    <x v="20"/>
    <n v="-302849.39"/>
    <x v="1"/>
  </r>
  <r>
    <s v="514950, M&amp;S Inventory Cost of Sales"/>
    <x v="12"/>
    <n v="3964271.76"/>
    <x v="1"/>
  </r>
  <r>
    <s v="515100, Coal Consumed for Generation"/>
    <x v="21"/>
    <n v="747718894.63999999"/>
    <x v="1"/>
  </r>
  <r>
    <s v="515102, Amortization of Deferred Overburden"/>
    <x v="21"/>
    <n v="-531150.52"/>
    <x v="1"/>
  </r>
  <r>
    <s v="515121, Contra Fuel Exp-Coal-Deer Creek Amortz"/>
    <x v="21"/>
    <n v="-2324179.98"/>
    <x v="1"/>
  </r>
  <r>
    <s v="515123, Fuel Exp-Coal-DCM Closure Cost to Fuel"/>
    <x v="21"/>
    <n v="7538435.21"/>
    <x v="1"/>
  </r>
  <r>
    <s v="515120, Fuel Exp-Coal-Deer Creek Amortz"/>
    <x v="21"/>
    <n v="18865225.800000001"/>
    <x v="1"/>
  </r>
  <r>
    <s v="515182, Fuel Exp-Trapper Mining-Profit (501)"/>
    <x v="21"/>
    <n v="432521.58"/>
    <x v="1"/>
  </r>
  <r>
    <s v="515180, Fuel Exp-Bridger Coal-Profit (501)"/>
    <x v="21"/>
    <n v="21424263.350000001"/>
    <x v="1"/>
  </r>
  <r>
    <s v="515270, Natural Gas Swaps-Gain/Loss-Accrual"/>
    <x v="21"/>
    <n v="-9505.7199999999993"/>
    <x v="1"/>
  </r>
  <r>
    <s v="515250, Natural Gas Expense - Accrual"/>
    <x v="21"/>
    <n v="9151.4699999999993"/>
    <x v="1"/>
  </r>
  <r>
    <s v="515220, Natural Gas Swaps - Gains/Losses"/>
    <x v="21"/>
    <n v="431456.28"/>
    <x v="1"/>
  </r>
  <r>
    <s v="515200, Natural Gas Consumed for Generation"/>
    <x v="21"/>
    <n v="3121336.92"/>
    <x v="1"/>
  </r>
  <r>
    <s v="515900, Steam Geothermal - Variable Lease"/>
    <x v="22"/>
    <n v="4191313.66"/>
    <x v="1"/>
  </r>
  <r>
    <s v="515110, Coal Billing Price Adjustment - Hunter"/>
    <x v="23"/>
    <n v="-8369491.2400000002"/>
    <x v="1"/>
  </r>
  <r>
    <s v="515122, Fuel Exp-Coal-DCM Closure Cost Amortz"/>
    <x v="23"/>
    <n v="3233528.28"/>
    <x v="1"/>
  </r>
  <r>
    <s v="515270, Natural Gas Swaps-Gain/Loss-Accrual"/>
    <x v="24"/>
    <n v="-24748876.77"/>
    <x v="1"/>
  </r>
  <r>
    <s v="505918, InterCo Natural Gas Accrual-Kern River"/>
    <x v="24"/>
    <n v="1833.63"/>
    <x v="1"/>
  </r>
  <r>
    <s v="515201, Natural Gas Exp - Under Capital Lease"/>
    <x v="24"/>
    <n v="1993452"/>
    <x v="1"/>
  </r>
  <r>
    <s v="505917, InterCo Natural Gas Consumed- Kern River"/>
    <x v="24"/>
    <n v="3072668.96"/>
    <x v="1"/>
  </r>
  <r>
    <s v="515250, Natural Gas Expense - Accrual"/>
    <x v="24"/>
    <n v="19438017.07"/>
    <x v="1"/>
  </r>
  <r>
    <s v="515220, Natural Gas Swaps - Gains/Losses"/>
    <x v="24"/>
    <n v="21267048.93"/>
    <x v="1"/>
  </r>
  <r>
    <s v="515200, Natural Gas Consumed for Generation"/>
    <x v="24"/>
    <n v="218107670.94999999"/>
    <x v="1"/>
  </r>
  <r>
    <s v="546537, WA REC Compliance Purchases"/>
    <x v="13"/>
    <n v="35478"/>
    <x v="1"/>
  </r>
  <r>
    <s v="546522, RPS Compliance Purchases - Deferral"/>
    <x v="13"/>
    <n v="-710201.93"/>
    <x v="1"/>
  </r>
  <r>
    <s v="546545, RPS Compliance Purchases"/>
    <x v="13"/>
    <n v="622952.76"/>
    <x v="1"/>
  </r>
  <r>
    <s v="546523, RPS Compliance Purchases-Amortz"/>
    <x v="13"/>
    <n v="804054.59"/>
    <x v="1"/>
  </r>
  <r>
    <s v="505216, Exchange Value Purchases"/>
    <x v="13"/>
    <n v="-5263772.6900000004"/>
    <x v="1"/>
  </r>
  <r>
    <s v="505942, I/C Purchased Power Exp Est-Nevada Pwr"/>
    <x v="13"/>
    <n v="10375"/>
    <x v="1"/>
  </r>
  <r>
    <s v="505190, OR Solar Incentive Purchases"/>
    <x v="13"/>
    <n v="621699.38"/>
    <x v="1"/>
  </r>
  <r>
    <s v="505217, Exchange Value Purchases Estimate"/>
    <x v="13"/>
    <n v="3928719.85"/>
    <x v="1"/>
  </r>
  <r>
    <s v="505206, Other Energy Purchases, Intchg Rec/Del"/>
    <x v="13"/>
    <n v="4944722.93"/>
    <x v="1"/>
  </r>
  <r>
    <s v="505219, Purchased Power Expense Estimate"/>
    <x v="13"/>
    <n v="17105129.210000001"/>
    <x v="1"/>
  </r>
  <r>
    <s v="505185, UT Solar-Net Meter Export Cred-Accrual"/>
    <x v="13"/>
    <n v="431477.22"/>
    <x v="1"/>
  </r>
  <r>
    <s v="505195, Purchased Power-UT Subscriber Solar"/>
    <x v="13"/>
    <n v="2710828.63"/>
    <x v="1"/>
  </r>
  <r>
    <s v="546500, Excess Net Power Costs-Deferral"/>
    <x v="13"/>
    <n v="-58314297.850000001"/>
    <x v="1"/>
  </r>
  <r>
    <s v="546527, CA GHG Retail Obligation - Deferral"/>
    <x v="13"/>
    <n v="-6531346.9800000004"/>
    <x v="1"/>
  </r>
  <r>
    <s v="546517, Production Tax Credit - NPC Deferral"/>
    <x v="13"/>
    <n v="-3261101.55"/>
    <x v="1"/>
  </r>
  <r>
    <s v="546521, REC Sales - NPC Deferral"/>
    <x v="13"/>
    <n v="-171435.4"/>
    <x v="1"/>
  </r>
  <r>
    <s v="546501, Excess Net Power Costs-Amortz"/>
    <x v="13"/>
    <n v="3914618.44"/>
    <x v="1"/>
  </r>
  <r>
    <s v="546528, CA GHG Retail Obligation - Amortz"/>
    <x v="13"/>
    <n v="5894797.04"/>
    <x v="1"/>
  </r>
  <r>
    <s v="546526, CA GHG Retail Obligation"/>
    <x v="13"/>
    <n v="6531346.9800000004"/>
    <x v="1"/>
  </r>
  <r>
    <s v="546524, Wheeling Revenues - NPC Deferral"/>
    <x v="13"/>
    <n v="8127843.6500000004"/>
    <x v="1"/>
  </r>
  <r>
    <s v="505931, I/C S-T Firm Purch Power Exp-Sierra Pac"/>
    <x v="13"/>
    <n v="14025.28"/>
    <x v="1"/>
  </r>
  <r>
    <s v="505932, I/C S-T Firm Purch Power Exp-Nevada Pwr"/>
    <x v="13"/>
    <n v="835008.33"/>
    <x v="1"/>
  </r>
  <r>
    <s v="505224, Short-Term Firm Wholesale Purchases"/>
    <x v="13"/>
    <n v="484501655.89999998"/>
    <x v="1"/>
  </r>
  <r>
    <s v="505214, Firm Energy Purchases"/>
    <x v="13"/>
    <n v="403360055.01999998"/>
    <x v="1"/>
  </r>
  <r>
    <s v="505218, Firm Demand Purchases"/>
    <x v="13"/>
    <n v="43435978.890000001"/>
    <x v="1"/>
  </r>
  <r>
    <s v="505221, Bookout Purchases Netted"/>
    <x v="13"/>
    <n v="-282705772.92000002"/>
    <x v="1"/>
  </r>
  <r>
    <s v="505222, Bookout Purchases Netted-Estimate"/>
    <x v="13"/>
    <n v="-20048555.829999998"/>
    <x v="1"/>
  </r>
  <r>
    <s v="505220, Trading Purchases Netted"/>
    <x v="13"/>
    <n v="-2887210.95"/>
    <x v="1"/>
  </r>
  <r>
    <s v="505215, Post-Merger Imbalance Charges(In MV-PBS)"/>
    <x v="13"/>
    <n v="20734.68"/>
    <x v="1"/>
  </r>
  <r>
    <s v="505223, Trading Purchases Netted-Estimate"/>
    <x v="13"/>
    <n v="100645"/>
    <x v="1"/>
  </r>
  <r>
    <s v="546516, CA GHG Wholesale Obligation"/>
    <x v="13"/>
    <n v="1358297.45"/>
    <x v="1"/>
  </r>
  <r>
    <s v="546520, Operating Reserves Expense"/>
    <x v="13"/>
    <n v="32813565.66"/>
    <x v="1"/>
  </r>
  <r>
    <s v="508001, EIM Exp - FMM IIE: CAISO to Pac"/>
    <x v="13"/>
    <n v="-79550748.879999995"/>
    <x v="1"/>
  </r>
  <r>
    <s v="508111, EIM Exp-RT Imb Energy Offset: w/CAISO"/>
    <x v="13"/>
    <n v="-27732048.73"/>
    <x v="1"/>
  </r>
  <r>
    <s v="508015, EIM Exp - GHG Em Cost Rev: CAISO to Pac"/>
    <x v="13"/>
    <n v="-7708630.4699999997"/>
    <x v="1"/>
  </r>
  <r>
    <s v="508141, EIM Exp-RT Marginal Loss: CAISO to Pac"/>
    <x v="13"/>
    <n v="-5179227"/>
    <x v="1"/>
  </r>
  <r>
    <s v="508131, EIM Exp-RT Congestion OS: CAISO to Pac"/>
    <x v="13"/>
    <n v="-5075469.41"/>
    <x v="1"/>
  </r>
  <r>
    <s v="508013, EIM Exp - RTD Assess: Pac Trans to C&amp;T"/>
    <x v="13"/>
    <n v="-2679623.38"/>
    <x v="1"/>
  </r>
  <r>
    <s v="508132, EIM Exp-RT Congestion OS: Pac to TC"/>
    <x v="13"/>
    <n v="-1840029.65"/>
    <x v="1"/>
  </r>
  <r>
    <s v="508031, EIM Exp - UIE (Gen): CAISO to Pac"/>
    <x v="13"/>
    <n v="-1430591.94"/>
    <x v="1"/>
  </r>
  <r>
    <s v="508153, EIM Exp-7071 FRP Daily Up Uncert"/>
    <x v="13"/>
    <n v="-1407876.48"/>
    <x v="1"/>
  </r>
  <r>
    <s v="508122, EIM Exp-RT BCR EIM Alloc: Pac to TC"/>
    <x v="13"/>
    <n v="-442771.02"/>
    <x v="1"/>
  </r>
  <r>
    <s v="508125, EIM Exp-RTM BCR EIM Set: CAISO to Pac"/>
    <x v="13"/>
    <n v="-370194.27"/>
    <x v="1"/>
  </r>
  <r>
    <s v="508165, EIM Exp 7077 Daily Up: PAC to TC"/>
    <x v="13"/>
    <n v="-365533.65"/>
    <x v="1"/>
  </r>
  <r>
    <s v="508151, EIM Exp-7070 FRP Forecast Mvmt"/>
    <x v="13"/>
    <n v="-273836.48"/>
    <x v="1"/>
  </r>
  <r>
    <s v="508062, EIM Exp-Spinning Reserve Oblig: w/CAISO"/>
    <x v="13"/>
    <n v="-112321.75"/>
    <x v="1"/>
  </r>
  <r>
    <s v="508142, EIM Exp-Neutrality Adjust CAISO to Pac"/>
    <x v="13"/>
    <n v="-98953.33"/>
    <x v="1"/>
  </r>
  <r>
    <s v="508152, EIM Exp-7076 FRP Forecast Mvmt Alloc"/>
    <x v="13"/>
    <n v="-90388.6"/>
    <x v="1"/>
  </r>
  <r>
    <s v="508161, EIM Exp-7070 Flex Ramp F/C: PAC to TC"/>
    <x v="13"/>
    <n v="-89046.52"/>
    <x v="1"/>
  </r>
  <r>
    <s v="508053, EIM Exp - O/U Sched Alloc: w/CAISO"/>
    <x v="13"/>
    <n v="-57044.47"/>
    <x v="1"/>
  </r>
  <r>
    <s v="508051, EIM Exp - O/U Sched Charge: w/CAISO"/>
    <x v="13"/>
    <n v="-52526.720000000001"/>
    <x v="1"/>
  </r>
  <r>
    <s v="508064, EIM Exp-Non-Spin Reserve Oblig: w/CAISO"/>
    <x v="13"/>
    <n v="-51181.27"/>
    <x v="1"/>
  </r>
  <r>
    <s v="508033, EIM Exp - UIE (Gen): Pac Trans to C&amp;T"/>
    <x v="13"/>
    <n v="-34543.58"/>
    <x v="1"/>
  </r>
  <r>
    <s v="508091, EIM Exp - Flexible Ramp Cost: w/CAISO"/>
    <x v="13"/>
    <n v="-33227.410000000003"/>
    <x v="1"/>
  </r>
  <r>
    <s v="508167, EIM Exp-7087 Daily Down: PAC to TC"/>
    <x v="13"/>
    <n v="-11766.56"/>
    <x v="1"/>
  </r>
  <r>
    <s v="508158, EIM Exp-7088 FRP Month Down Uncert Allo"/>
    <x v="13"/>
    <n v="-9387.6200000000008"/>
    <x v="1"/>
  </r>
  <r>
    <s v="508071, EIM Exp - RT Bid Cost Recovery: w/CAISO"/>
    <x v="13"/>
    <n v="-8721.66"/>
    <x v="1"/>
  </r>
  <r>
    <s v="508166, EIM Exp-7078 Month Up: PAC to TC"/>
    <x v="13"/>
    <n v="525.85"/>
    <x v="1"/>
  </r>
  <r>
    <s v="508065, EIM Exp-Non-Spin Reserve Neut: w/CAISO"/>
    <x v="13"/>
    <n v="1159.8599999999999"/>
    <x v="1"/>
  </r>
  <r>
    <s v="508168, EIM Exp-7088 Month Down: PAC to TC"/>
    <x v="13"/>
    <n v="4097.04"/>
    <x v="1"/>
  </r>
  <r>
    <s v="508154, EIM Exp-7081 FRP Daily Down Uncert"/>
    <x v="13"/>
    <n v="9435.77"/>
    <x v="1"/>
  </r>
  <r>
    <s v="508052, EIM Exp-O/U Sched Chrg: Pac to TC"/>
    <x v="13"/>
    <n v="9495.7099999999991"/>
    <x v="1"/>
  </r>
  <r>
    <s v="508063, EIM Exp-Spin Reserve Neutral: w/CAISO"/>
    <x v="13"/>
    <n v="10722.8"/>
    <x v="1"/>
  </r>
  <r>
    <s v="508092, EIM Exp - Flexible Ramp Cost: PAC to TC"/>
    <x v="13"/>
    <n v="11605.55"/>
    <x v="1"/>
  </r>
  <r>
    <s v="508054, EIM Exp-O/U Sched Alloc: PAC to TC"/>
    <x v="13"/>
    <n v="20674.25"/>
    <x v="1"/>
  </r>
  <r>
    <s v="508162, EIM Exp-7076 Flex Ramp Alloc: PAC to TC"/>
    <x v="13"/>
    <n v="31747.47"/>
    <x v="1"/>
  </r>
  <r>
    <s v="508096, EIM Exp-Flex RampUp Cap No Pay: w/CAISO"/>
    <x v="13"/>
    <n v="36994.33"/>
    <x v="1"/>
  </r>
  <r>
    <s v="508095, EIM Exp-Flex RampUp Cap Pay: w/CAISO"/>
    <x v="13"/>
    <n v="37158.269999999997"/>
    <x v="1"/>
  </r>
  <r>
    <s v="508156, EIM Exp-7078 FRP Month Up Uncert Alloc"/>
    <x v="13"/>
    <n v="57839.48"/>
    <x v="1"/>
  </r>
  <r>
    <s v="508157, EIM Exp-7087 FRP Daily Down Uncert Allo"/>
    <x v="13"/>
    <n v="62240.9"/>
    <x v="1"/>
  </r>
  <r>
    <s v="508155, EIM Exp-7077 FRP Daily Up Uncert Alloc"/>
    <x v="13"/>
    <n v="1221882.18"/>
    <x v="1"/>
  </r>
  <r>
    <s v="508003, EIM Exp - FMM Assess: Pac Trans to C&amp;T"/>
    <x v="13"/>
    <n v="2794320.91"/>
    <x v="1"/>
  </r>
  <r>
    <s v="508121, EIM Exp-RT BCR EIM Alloc: CAISO to Pac"/>
    <x v="13"/>
    <n v="3184126.73"/>
    <x v="1"/>
  </r>
  <r>
    <s v="508112, EIM Exp-RT Imb Energy Offset: Pac to TC"/>
    <x v="13"/>
    <n v="3718163.64"/>
    <x v="1"/>
  </r>
  <r>
    <s v="508023, EIM Exp - UIE (Load): Pac Trans to C&amp;T"/>
    <x v="13"/>
    <n v="10221587.33"/>
    <x v="1"/>
  </r>
  <r>
    <s v="508021, EIM Exp - UIE (Load): CAISO to Pac"/>
    <x v="13"/>
    <n v="17417439.300000001"/>
    <x v="1"/>
  </r>
  <r>
    <s v="508011, EIM Exp - RTD IIE: CAISO to Pac"/>
    <x v="13"/>
    <n v="24655987.920000002"/>
    <x v="1"/>
  </r>
  <r>
    <s v="508101, EIM Exp-RT Unaccounted Energy: w/CAISO"/>
    <x v="13"/>
    <n v="29251966.280000001"/>
    <x v="1"/>
  </r>
  <r>
    <s v="505227, Purch Power Exp Offset - Under Cap Lease"/>
    <x v="13"/>
    <n v="398579.4"/>
    <x v="1"/>
  </r>
  <r>
    <s v="514000, Broker Fees"/>
    <x v="25"/>
    <n v="357843.06"/>
    <x v="1"/>
  </r>
  <r>
    <s v="514700, SB1149 Transition Adjustment Expense"/>
    <x v="25"/>
    <n v="1221220.94"/>
    <x v="1"/>
  </r>
  <r>
    <s v="514511, DSM - Prog 20/20, 10/10, Irrigation, etc"/>
    <x v="25"/>
    <n v="3688942.12"/>
    <x v="1"/>
  </r>
  <r>
    <s v="546530, ISO/PX Charges"/>
    <x v="26"/>
    <n v="50674.6"/>
    <x v="1"/>
  </r>
  <r>
    <s v="506802, EIM Wheeling Exp - GMC Bid Segment Fee"/>
    <x v="26"/>
    <n v="10974"/>
    <x v="1"/>
  </r>
  <r>
    <s v="506801, EIM Wheeling Exp-GMC Transaction Charge"/>
    <x v="26"/>
    <n v="1749541.38"/>
    <x v="1"/>
  </r>
  <r>
    <s v="506952, I/C Wheeling Exp Estimate-Nevada Pwr"/>
    <x v="26"/>
    <n v="-99739.05"/>
    <x v="1"/>
  </r>
  <r>
    <s v="506911, I/C S-T Firm Wheeling Exp-Sierra Pac"/>
    <x v="26"/>
    <n v="356702.5"/>
    <x v="1"/>
  </r>
  <r>
    <s v="506059, Wheeling Expense Estimate"/>
    <x v="26"/>
    <n v="414231.68"/>
    <x v="1"/>
  </r>
  <r>
    <s v="506912, I/C S-T Firm Wheeling Exp-Nevada Pwr"/>
    <x v="26"/>
    <n v="1567075.57"/>
    <x v="1"/>
  </r>
  <r>
    <s v="506010, Short-Term Firm Wheeling"/>
    <x v="26"/>
    <n v="3992138.27"/>
    <x v="1"/>
  </r>
  <r>
    <s v="506020, Non-Firm Wheeling Expense"/>
    <x v="26"/>
    <n v="-893263.98"/>
    <x v="1"/>
  </r>
  <r>
    <s v="506922, I/C Non-Firm Wheeling Exp-Nevada Pwr"/>
    <x v="26"/>
    <n v="235743.78"/>
    <x v="1"/>
  </r>
  <r>
    <s v="506050, Firm Wheeling Expense"/>
    <x v="26"/>
    <n v="127637518.44"/>
    <x v="1"/>
  </r>
  <r>
    <s v="505967, Transm Unreserved Use Penalty Expense"/>
    <x v="27"/>
    <n v="58225.59"/>
    <x v="1"/>
  </r>
  <r>
    <s v="505980, Transm Costs to Other TP for JO/Intercon"/>
    <x v="27"/>
    <n v="2176792.77"/>
    <x v="1"/>
  </r>
  <r>
    <s v="505990, EIM T Exp-Forecasting Fee: CAISO to Pac"/>
    <x v="27"/>
    <n v="9675.86"/>
    <x v="1"/>
  </r>
  <r>
    <m/>
    <x v="28"/>
    <m/>
    <x v="2"/>
  </r>
  <r>
    <m/>
    <x v="28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B38" firstHeaderRow="1" firstDataRow="1" firstDataCol="1"/>
  <pivotFields count="4">
    <pivotField showAll="0"/>
    <pivotField axis="axisRow" showAll="0">
      <items count="30">
        <item x="16"/>
        <item x="0"/>
        <item x="1"/>
        <item x="2"/>
        <item x="17"/>
        <item x="18"/>
        <item x="19"/>
        <item x="20"/>
        <item x="3"/>
        <item x="4"/>
        <item x="5"/>
        <item x="6"/>
        <item x="7"/>
        <item x="8"/>
        <item x="9"/>
        <item x="10"/>
        <item x="12"/>
        <item x="11"/>
        <item x="21"/>
        <item x="22"/>
        <item x="23"/>
        <item x="24"/>
        <item x="13"/>
        <item x="25"/>
        <item x="26"/>
        <item x="27"/>
        <item x="14"/>
        <item x="15"/>
        <item x="28"/>
        <item t="default"/>
      </items>
    </pivotField>
    <pivotField dataField="1" showAll="0"/>
    <pivotField axis="axisRow" showAll="0">
      <items count="4">
        <item n="PacifiCorp 12/31/2018 10-K, Operating Revenue financial line item" x="0"/>
        <item n="PacifiCorp 12/31/2017 10-K, Energy Costs financial line item" x="1"/>
        <item h="1" x="2"/>
        <item t="default"/>
      </items>
    </pivotField>
  </pivotFields>
  <rowFields count="2">
    <field x="3"/>
    <field x="1"/>
  </rowFields>
  <rowItems count="33">
    <i>
      <x/>
    </i>
    <i r="1">
      <x v="1"/>
    </i>
    <i r="1">
      <x v="2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2"/>
    </i>
    <i r="1">
      <x v="26"/>
    </i>
    <i r="1">
      <x v="27"/>
    </i>
    <i>
      <x v="1"/>
    </i>
    <i r="1">
      <x/>
    </i>
    <i r="1">
      <x v="4"/>
    </i>
    <i r="1">
      <x v="5"/>
    </i>
    <i r="1">
      <x v="6"/>
    </i>
    <i r="1">
      <x v="7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grand">
      <x/>
    </i>
  </rowItems>
  <colItems count="1">
    <i/>
  </colItems>
  <dataFields count="1">
    <dataField name="CY 2018" fld="2" baseField="3" baseItem="0" numFmtId="164"/>
  </dataField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3" type="button" dataOnly="0" labelOnly="1" outline="0" axis="axisRow" fieldPosition="0"/>
    </format>
    <format dxfId="9">
      <pivotArea dataOnly="0" labelOnly="1" outline="0" axis="axisValues" fieldPosition="0"/>
    </format>
    <format dxfId="8">
      <pivotArea dataOnly="0" labelOnly="1" fieldPosition="0">
        <references count="1">
          <reference field="3" count="0"/>
        </references>
      </pivotArea>
    </format>
    <format dxfId="7">
      <pivotArea dataOnly="0" labelOnly="1" grandRow="1" outline="0" fieldPosition="0"/>
    </format>
    <format dxfId="6">
      <pivotArea dataOnly="0" labelOnly="1" fieldPosition="0">
        <references count="2">
          <reference field="1" count="0"/>
          <reference field="3" count="1" selected="0">
            <x v="1"/>
          </reference>
        </references>
      </pivotArea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collapsedLevelsAreSubtotals="1" fieldPosition="0">
        <references count="1">
          <reference field="3" count="1">
            <x v="0"/>
          </reference>
        </references>
      </pivotArea>
    </format>
    <format dxfId="2">
      <pivotArea dataOnly="0" labelOnly="1" fieldPosition="0">
        <references count="1">
          <reference field="3" count="1">
            <x v="0"/>
          </reference>
        </references>
      </pivotArea>
    </format>
    <format dxfId="1">
      <pivotArea dataOnly="0" labelOnly="1" fieldPosition="0">
        <references count="1">
          <reference field="3" count="1">
            <x v="1"/>
          </reference>
        </references>
      </pivotArea>
    </format>
    <format dxfId="0">
      <pivotArea collapsedLevelsAreSubtotals="1" fieldPosition="0">
        <references count="1"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workbookViewId="0"/>
  </sheetViews>
  <sheetFormatPr defaultColWidth="9.140625" defaultRowHeight="11.25" x14ac:dyDescent="0.2"/>
  <cols>
    <col min="1" max="1" width="48.7109375" style="3" customWidth="1"/>
    <col min="2" max="2" width="13.140625" style="3" bestFit="1" customWidth="1"/>
    <col min="3" max="16384" width="9.140625" style="3"/>
  </cols>
  <sheetData>
    <row r="1" spans="1:3" x14ac:dyDescent="0.2">
      <c r="A1" s="28" t="s">
        <v>352</v>
      </c>
      <c r="B1" s="7"/>
    </row>
    <row r="2" spans="1:3" x14ac:dyDescent="0.2">
      <c r="A2" s="28"/>
      <c r="B2" s="7"/>
    </row>
    <row r="3" spans="1:3" x14ac:dyDescent="0.2">
      <c r="A3" s="28" t="s">
        <v>353</v>
      </c>
      <c r="B3" s="7"/>
    </row>
    <row r="4" spans="1:3" x14ac:dyDescent="0.2">
      <c r="B4" s="7"/>
    </row>
    <row r="5" spans="1:3" x14ac:dyDescent="0.2">
      <c r="A5" s="4" t="s">
        <v>320</v>
      </c>
      <c r="B5" s="33" t="s">
        <v>350</v>
      </c>
    </row>
    <row r="6" spans="1:3" x14ac:dyDescent="0.2">
      <c r="A6" s="26" t="s">
        <v>349</v>
      </c>
      <c r="B6" s="27">
        <v>-5026117361.6199989</v>
      </c>
    </row>
    <row r="7" spans="1:3" x14ac:dyDescent="0.2">
      <c r="A7" s="6" t="s">
        <v>1</v>
      </c>
      <c r="B7" s="8">
        <v>-181.89</v>
      </c>
    </row>
    <row r="8" spans="1:3" x14ac:dyDescent="0.2">
      <c r="A8" s="6" t="s">
        <v>3</v>
      </c>
      <c r="B8" s="8">
        <v>-1215365.45</v>
      </c>
    </row>
    <row r="9" spans="1:3" x14ac:dyDescent="0.2">
      <c r="A9" s="6" t="s">
        <v>5</v>
      </c>
      <c r="B9" s="8">
        <v>-323971.78999999998</v>
      </c>
    </row>
    <row r="10" spans="1:3" x14ac:dyDescent="0.2">
      <c r="A10" s="6" t="s">
        <v>7</v>
      </c>
      <c r="B10" s="8">
        <v>-1774237100.4199998</v>
      </c>
    </row>
    <row r="11" spans="1:3" x14ac:dyDescent="0.2">
      <c r="A11" s="6" t="s">
        <v>19</v>
      </c>
      <c r="B11" s="8">
        <v>-2863948162.3899999</v>
      </c>
    </row>
    <row r="12" spans="1:3" x14ac:dyDescent="0.2">
      <c r="A12" s="6" t="s">
        <v>52</v>
      </c>
      <c r="B12" s="8">
        <v>-18155451.290000003</v>
      </c>
    </row>
    <row r="13" spans="1:3" x14ac:dyDescent="0.2">
      <c r="A13" s="6" t="s">
        <v>60</v>
      </c>
      <c r="B13" s="8">
        <v>-254214730.32999998</v>
      </c>
      <c r="C13" s="19" t="s">
        <v>326</v>
      </c>
    </row>
    <row r="14" spans="1:3" x14ac:dyDescent="0.2">
      <c r="A14" s="6" t="s">
        <v>79</v>
      </c>
      <c r="B14" s="8">
        <v>-9811198.4800000004</v>
      </c>
    </row>
    <row r="15" spans="1:3" x14ac:dyDescent="0.2">
      <c r="A15" s="6" t="s">
        <v>84</v>
      </c>
      <c r="B15" s="8">
        <v>-6172986.8999999985</v>
      </c>
    </row>
    <row r="16" spans="1:3" x14ac:dyDescent="0.2">
      <c r="A16" s="6" t="s">
        <v>91</v>
      </c>
      <c r="B16" s="8">
        <v>-54615.19</v>
      </c>
    </row>
    <row r="17" spans="1:3" x14ac:dyDescent="0.2">
      <c r="A17" s="6" t="s">
        <v>93</v>
      </c>
      <c r="B17" s="8">
        <v>-17244764.77</v>
      </c>
    </row>
    <row r="18" spans="1:3" x14ac:dyDescent="0.2">
      <c r="A18" s="6" t="s">
        <v>108</v>
      </c>
      <c r="B18" s="8">
        <v>-33865141.879999995</v>
      </c>
    </row>
    <row r="19" spans="1:3" x14ac:dyDescent="0.2">
      <c r="A19" s="6" t="s">
        <v>322</v>
      </c>
      <c r="B19" s="8">
        <v>-116616886.13</v>
      </c>
    </row>
    <row r="20" spans="1:3" x14ac:dyDescent="0.2">
      <c r="A20" s="6" t="s">
        <v>169</v>
      </c>
      <c r="B20" s="8">
        <v>66751729.709999993</v>
      </c>
    </row>
    <row r="21" spans="1:3" x14ac:dyDescent="0.2">
      <c r="A21" s="6" t="s">
        <v>173</v>
      </c>
      <c r="B21" s="8">
        <v>2496800.46</v>
      </c>
    </row>
    <row r="22" spans="1:3" x14ac:dyDescent="0.2">
      <c r="A22" s="6" t="s">
        <v>178</v>
      </c>
      <c r="B22" s="8">
        <v>494665.12</v>
      </c>
    </row>
    <row r="23" spans="1:3" x14ac:dyDescent="0.2">
      <c r="A23" s="26" t="s">
        <v>351</v>
      </c>
      <c r="B23" s="27">
        <v>1757380542.3399994</v>
      </c>
    </row>
    <row r="24" spans="1:3" x14ac:dyDescent="0.2">
      <c r="A24" s="6" t="s">
        <v>183</v>
      </c>
      <c r="B24" s="8">
        <v>-567350.98</v>
      </c>
    </row>
    <row r="25" spans="1:3" x14ac:dyDescent="0.2">
      <c r="A25" s="6" t="s">
        <v>186</v>
      </c>
      <c r="B25" s="8">
        <v>-21856784.93</v>
      </c>
    </row>
    <row r="26" spans="1:3" x14ac:dyDescent="0.2">
      <c r="A26" s="6" t="s">
        <v>189</v>
      </c>
      <c r="B26" s="8">
        <v>58391.33</v>
      </c>
    </row>
    <row r="27" spans="1:3" x14ac:dyDescent="0.2">
      <c r="A27" s="6" t="s">
        <v>191</v>
      </c>
      <c r="B27" s="8">
        <v>-473591.05000000005</v>
      </c>
    </row>
    <row r="28" spans="1:3" x14ac:dyDescent="0.2">
      <c r="A28" s="6" t="s">
        <v>194</v>
      </c>
      <c r="B28" s="8">
        <v>-1824679.73</v>
      </c>
    </row>
    <row r="29" spans="1:3" x14ac:dyDescent="0.2">
      <c r="A29" s="6" t="s">
        <v>108</v>
      </c>
      <c r="B29" s="8">
        <v>3964271.76</v>
      </c>
    </row>
    <row r="30" spans="1:3" x14ac:dyDescent="0.2">
      <c r="A30" s="6" t="s">
        <v>198</v>
      </c>
      <c r="B30" s="8">
        <v>796676449.02999997</v>
      </c>
      <c r="C30" s="19" t="s">
        <v>336</v>
      </c>
    </row>
    <row r="31" spans="1:3" x14ac:dyDescent="0.2">
      <c r="A31" s="6" t="s">
        <v>210</v>
      </c>
      <c r="B31" s="8">
        <v>4191313.66</v>
      </c>
      <c r="C31" s="19" t="s">
        <v>345</v>
      </c>
    </row>
    <row r="32" spans="1:3" x14ac:dyDescent="0.2">
      <c r="A32" s="6" t="s">
        <v>212</v>
      </c>
      <c r="B32" s="8">
        <v>-5135962.9600000009</v>
      </c>
    </row>
    <row r="33" spans="1:3" x14ac:dyDescent="0.2">
      <c r="A33" s="6" t="s">
        <v>214</v>
      </c>
      <c r="B33" s="8">
        <v>239131814.76999998</v>
      </c>
      <c r="C33" s="19" t="s">
        <v>317</v>
      </c>
    </row>
    <row r="34" spans="1:3" x14ac:dyDescent="0.2">
      <c r="A34" s="6" t="s">
        <v>169</v>
      </c>
      <c r="B34" s="8">
        <v>600682373.90999973</v>
      </c>
      <c r="C34" s="19" t="s">
        <v>331</v>
      </c>
    </row>
    <row r="35" spans="1:3" x14ac:dyDescent="0.2">
      <c r="A35" s="6" t="s">
        <v>298</v>
      </c>
      <c r="B35" s="8">
        <v>5268006.12</v>
      </c>
    </row>
    <row r="36" spans="1:3" x14ac:dyDescent="0.2">
      <c r="A36" s="6" t="s">
        <v>302</v>
      </c>
      <c r="B36" s="8">
        <v>135021597.19</v>
      </c>
      <c r="C36" s="19" t="s">
        <v>334</v>
      </c>
    </row>
    <row r="37" spans="1:3" x14ac:dyDescent="0.2">
      <c r="A37" s="6" t="s">
        <v>314</v>
      </c>
      <c r="B37" s="8">
        <v>2244694.2199999997</v>
      </c>
    </row>
    <row r="38" spans="1:3" x14ac:dyDescent="0.2">
      <c r="A38" s="5" t="s">
        <v>321</v>
      </c>
      <c r="B38" s="8">
        <v>-3268736819.2799993</v>
      </c>
    </row>
    <row r="39" spans="1:3" ht="15" x14ac:dyDescent="0.25">
      <c r="A39"/>
      <c r="B39"/>
    </row>
    <row r="40" spans="1:3" ht="15" x14ac:dyDescent="0.25">
      <c r="A40"/>
      <c r="B40"/>
    </row>
    <row r="41" spans="1:3" x14ac:dyDescent="0.2">
      <c r="A41" s="9" t="s">
        <v>323</v>
      </c>
      <c r="B41" s="10"/>
      <c r="C41" s="34"/>
    </row>
    <row r="42" spans="1:3" x14ac:dyDescent="0.2">
      <c r="A42" s="11" t="s">
        <v>324</v>
      </c>
      <c r="B42" s="8"/>
      <c r="C42" s="34"/>
    </row>
    <row r="43" spans="1:3" x14ac:dyDescent="0.2">
      <c r="A43" s="12" t="s">
        <v>358</v>
      </c>
      <c r="B43" s="7">
        <v>-254214730.33000001</v>
      </c>
      <c r="C43" s="5"/>
    </row>
    <row r="44" spans="1:3" x14ac:dyDescent="0.2">
      <c r="A44" s="12" t="s">
        <v>325</v>
      </c>
      <c r="B44" s="13">
        <f>B13</f>
        <v>-254214730.32999998</v>
      </c>
      <c r="C44" s="19" t="s">
        <v>326</v>
      </c>
    </row>
    <row r="45" spans="1:3" x14ac:dyDescent="0.2">
      <c r="A45" s="12"/>
      <c r="B45" s="7">
        <f>B43-B44</f>
        <v>0</v>
      </c>
      <c r="C45" s="5"/>
    </row>
    <row r="46" spans="1:3" x14ac:dyDescent="0.2">
      <c r="B46" s="7"/>
    </row>
    <row r="47" spans="1:3" x14ac:dyDescent="0.2">
      <c r="A47" s="14" t="s">
        <v>327</v>
      </c>
      <c r="B47" s="7"/>
      <c r="C47" s="19"/>
    </row>
    <row r="48" spans="1:3" x14ac:dyDescent="0.2">
      <c r="A48" s="12" t="s">
        <v>359</v>
      </c>
      <c r="B48" s="7">
        <v>666681820.20000005</v>
      </c>
      <c r="C48" s="19"/>
    </row>
    <row r="49" spans="1:3" x14ac:dyDescent="0.2">
      <c r="A49" s="12" t="s">
        <v>328</v>
      </c>
      <c r="B49" s="7"/>
      <c r="C49" s="5"/>
    </row>
    <row r="50" spans="1:3" x14ac:dyDescent="0.2">
      <c r="A50" s="15" t="s">
        <v>219</v>
      </c>
      <c r="B50" s="16">
        <f>VLOOKUP(A50,Detail!A:C,3,FALSE)</f>
        <v>-710201.93</v>
      </c>
      <c r="C50" s="5"/>
    </row>
    <row r="51" spans="1:3" x14ac:dyDescent="0.2">
      <c r="A51" s="15" t="s">
        <v>221</v>
      </c>
      <c r="B51" s="16">
        <f>VLOOKUP(A51,Detail!A:C,3,FALSE)</f>
        <v>804054.59</v>
      </c>
      <c r="C51" s="5"/>
    </row>
    <row r="52" spans="1:3" x14ac:dyDescent="0.2">
      <c r="A52" s="15" t="s">
        <v>220</v>
      </c>
      <c r="B52" s="16">
        <f>VLOOKUP(A52,Detail!A:C,3,FALSE)</f>
        <v>622952.76</v>
      </c>
      <c r="C52" s="5"/>
    </row>
    <row r="53" spans="1:3" x14ac:dyDescent="0.2">
      <c r="A53" s="17" t="s">
        <v>218</v>
      </c>
      <c r="B53" s="13">
        <f>VLOOKUP(A53,Detail!A:C,3,FALSE)</f>
        <v>35478</v>
      </c>
      <c r="C53" s="5"/>
    </row>
    <row r="54" spans="1:3" x14ac:dyDescent="0.2">
      <c r="A54" s="18" t="s">
        <v>329</v>
      </c>
      <c r="B54" s="7">
        <f>SUM(B48:B53)</f>
        <v>667434103.62000012</v>
      </c>
      <c r="C54" s="5"/>
    </row>
    <row r="55" spans="1:3" x14ac:dyDescent="0.2">
      <c r="A55" s="18" t="s">
        <v>330</v>
      </c>
      <c r="B55" s="13">
        <f>B34</f>
        <v>600682373.90999973</v>
      </c>
      <c r="C55" s="19" t="s">
        <v>331</v>
      </c>
    </row>
    <row r="56" spans="1:3" x14ac:dyDescent="0.2">
      <c r="A56" s="20" t="s">
        <v>332</v>
      </c>
      <c r="B56" s="7">
        <f>B54-B55</f>
        <v>66751729.710000396</v>
      </c>
      <c r="C56" s="19"/>
    </row>
    <row r="57" spans="1:3" ht="22.5" x14ac:dyDescent="0.2">
      <c r="A57" s="21" t="s">
        <v>360</v>
      </c>
      <c r="B57" s="7"/>
      <c r="C57" s="19"/>
    </row>
    <row r="58" spans="1:3" x14ac:dyDescent="0.2">
      <c r="A58" s="15" t="s">
        <v>170</v>
      </c>
      <c r="B58" s="16">
        <f>VLOOKUP(A58,Detail!A:C,3,FALSE)</f>
        <v>56959538.049999997</v>
      </c>
      <c r="C58" s="19"/>
    </row>
    <row r="59" spans="1:3" x14ac:dyDescent="0.2">
      <c r="A59" s="15" t="s">
        <v>168</v>
      </c>
      <c r="B59" s="16">
        <f>VLOOKUP(A59,Detail!A:C,3,FALSE)</f>
        <v>9832456.6600000001</v>
      </c>
      <c r="C59" s="19"/>
    </row>
    <row r="60" spans="1:3" x14ac:dyDescent="0.2">
      <c r="A60" s="22" t="s">
        <v>171</v>
      </c>
      <c r="B60" s="13">
        <f>VLOOKUP(A60,Detail!A:C,3,FALSE)</f>
        <v>-40265</v>
      </c>
      <c r="C60" s="19"/>
    </row>
    <row r="61" spans="1:3" x14ac:dyDescent="0.2">
      <c r="A61" s="12"/>
      <c r="B61" s="23">
        <f>B56-SUM(B58:B60)</f>
        <v>4.0233135223388672E-7</v>
      </c>
      <c r="C61" s="5"/>
    </row>
    <row r="62" spans="1:3" x14ac:dyDescent="0.2">
      <c r="B62" s="7"/>
    </row>
    <row r="63" spans="1:3" x14ac:dyDescent="0.2">
      <c r="A63" s="14" t="s">
        <v>333</v>
      </c>
      <c r="B63" s="7"/>
      <c r="C63" s="5"/>
    </row>
    <row r="64" spans="1:3" x14ac:dyDescent="0.2">
      <c r="A64" s="12" t="s">
        <v>361</v>
      </c>
      <c r="B64" s="7">
        <v>135021597.19</v>
      </c>
      <c r="C64" s="5"/>
    </row>
    <row r="65" spans="1:3" x14ac:dyDescent="0.2">
      <c r="A65" s="12" t="s">
        <v>330</v>
      </c>
      <c r="B65" s="13">
        <f>B36</f>
        <v>135021597.19</v>
      </c>
      <c r="C65" s="19" t="s">
        <v>334</v>
      </c>
    </row>
    <row r="66" spans="1:3" x14ac:dyDescent="0.2">
      <c r="A66" s="12"/>
      <c r="B66" s="7">
        <f>B64-B65</f>
        <v>0</v>
      </c>
      <c r="C66" s="5"/>
    </row>
    <row r="67" spans="1:3" x14ac:dyDescent="0.2">
      <c r="B67" s="7"/>
    </row>
    <row r="68" spans="1:3" x14ac:dyDescent="0.2">
      <c r="A68" s="14" t="s">
        <v>335</v>
      </c>
      <c r="B68" s="7"/>
      <c r="C68" s="5"/>
    </row>
    <row r="69" spans="1:3" x14ac:dyDescent="0.2">
      <c r="A69" s="12" t="s">
        <v>362</v>
      </c>
      <c r="B69" s="7">
        <v>793359133.55999994</v>
      </c>
      <c r="C69" s="5"/>
    </row>
    <row r="70" spans="1:3" x14ac:dyDescent="0.2">
      <c r="A70" s="12" t="s">
        <v>328</v>
      </c>
      <c r="B70" s="7"/>
      <c r="C70" s="5"/>
    </row>
    <row r="71" spans="1:3" x14ac:dyDescent="0.2">
      <c r="A71" s="22" t="s">
        <v>204</v>
      </c>
      <c r="B71" s="16">
        <f>VLOOKUP(A71,Detail!A:C,3,FALSE)</f>
        <v>21424263.350000001</v>
      </c>
      <c r="C71" s="5"/>
    </row>
    <row r="72" spans="1:3" x14ac:dyDescent="0.2">
      <c r="A72" s="22" t="s">
        <v>203</v>
      </c>
      <c r="B72" s="16">
        <f>VLOOKUP(A72,Detail!A:C,3,FALSE)</f>
        <v>432521.58</v>
      </c>
      <c r="C72" s="5"/>
    </row>
    <row r="73" spans="1:3" x14ac:dyDescent="0.2">
      <c r="A73" s="18" t="s">
        <v>330</v>
      </c>
      <c r="B73" s="13">
        <f>B30</f>
        <v>796676449.02999997</v>
      </c>
      <c r="C73" s="19" t="s">
        <v>336</v>
      </c>
    </row>
    <row r="74" spans="1:3" x14ac:dyDescent="0.2">
      <c r="A74" s="20" t="s">
        <v>337</v>
      </c>
      <c r="B74" s="7">
        <f>SUM(B69:B72)-B73</f>
        <v>18539469.460000038</v>
      </c>
      <c r="C74" s="5"/>
    </row>
    <row r="75" spans="1:3" ht="33.75" x14ac:dyDescent="0.2">
      <c r="A75" s="21" t="s">
        <v>338</v>
      </c>
      <c r="B75" s="7">
        <v>-834700.59</v>
      </c>
      <c r="C75" s="5"/>
    </row>
    <row r="76" spans="1:3" ht="22.5" x14ac:dyDescent="0.2">
      <c r="A76" s="21" t="s">
        <v>339</v>
      </c>
      <c r="B76" s="7"/>
      <c r="C76" s="5"/>
    </row>
    <row r="77" spans="1:3" x14ac:dyDescent="0.2">
      <c r="A77" s="22" t="s">
        <v>199</v>
      </c>
      <c r="B77" s="16">
        <f>VLOOKUP(A77,Detail!A:C,3,FALSE)</f>
        <v>-531150.52</v>
      </c>
      <c r="C77" s="5"/>
    </row>
    <row r="78" spans="1:3" ht="22.5" x14ac:dyDescent="0.2">
      <c r="A78" s="21" t="s">
        <v>340</v>
      </c>
      <c r="B78" s="7"/>
      <c r="C78" s="5"/>
    </row>
    <row r="79" spans="1:3" x14ac:dyDescent="0.2">
      <c r="A79" s="24" t="s">
        <v>202</v>
      </c>
      <c r="B79" s="16">
        <f>VLOOKUP(A79,Detail!A:C,3,FALSE)</f>
        <v>18865225.800000001</v>
      </c>
      <c r="C79" s="5"/>
    </row>
    <row r="80" spans="1:3" x14ac:dyDescent="0.2">
      <c r="A80" s="24" t="s">
        <v>200</v>
      </c>
      <c r="B80" s="16">
        <f>VLOOKUP(A80,Detail!A:C,3,FALSE)</f>
        <v>-2324179.98</v>
      </c>
      <c r="C80" s="5"/>
    </row>
    <row r="81" spans="1:3" ht="22.5" x14ac:dyDescent="0.2">
      <c r="A81" s="25" t="s">
        <v>341</v>
      </c>
      <c r="B81" s="16">
        <v>64779285.490000002</v>
      </c>
      <c r="C81" s="5"/>
    </row>
    <row r="82" spans="1:3" x14ac:dyDescent="0.2">
      <c r="A82" s="25" t="s">
        <v>342</v>
      </c>
      <c r="B82" s="16"/>
      <c r="C82" s="5"/>
    </row>
    <row r="83" spans="1:3" x14ac:dyDescent="0.2">
      <c r="A83" s="15" t="s">
        <v>201</v>
      </c>
      <c r="B83" s="16">
        <f>VLOOKUP(A83,Detail!A:C,3,FALSE)</f>
        <v>7538435.21</v>
      </c>
      <c r="C83" s="5"/>
    </row>
    <row r="84" spans="1:3" ht="45" x14ac:dyDescent="0.2">
      <c r="A84" s="21" t="s">
        <v>343</v>
      </c>
      <c r="B84" s="13">
        <f>SUM(B71:B72)</f>
        <v>21856784.93</v>
      </c>
      <c r="C84" s="5"/>
    </row>
    <row r="85" spans="1:3" x14ac:dyDescent="0.2">
      <c r="A85" s="12"/>
      <c r="B85" s="23">
        <f>B74-B75+B77+B79+B80-B81+B83+B84</f>
        <v>4.4703483581542969E-8</v>
      </c>
      <c r="C85" s="5"/>
    </row>
    <row r="86" spans="1:3" x14ac:dyDescent="0.2">
      <c r="B86" s="7"/>
    </row>
    <row r="87" spans="1:3" x14ac:dyDescent="0.2">
      <c r="A87" s="14" t="s">
        <v>344</v>
      </c>
      <c r="B87" s="7"/>
      <c r="C87" s="5"/>
    </row>
    <row r="88" spans="1:3" x14ac:dyDescent="0.2">
      <c r="A88" s="12" t="s">
        <v>363</v>
      </c>
      <c r="B88" s="7">
        <v>4714445.63</v>
      </c>
      <c r="C88" s="5"/>
    </row>
    <row r="89" spans="1:3" x14ac:dyDescent="0.2">
      <c r="A89" s="12" t="s">
        <v>330</v>
      </c>
      <c r="B89" s="13">
        <f>B31</f>
        <v>4191313.66</v>
      </c>
      <c r="C89" s="19" t="s">
        <v>345</v>
      </c>
    </row>
    <row r="90" spans="1:3" x14ac:dyDescent="0.2">
      <c r="A90" s="20" t="s">
        <v>337</v>
      </c>
      <c r="B90" s="7">
        <f>B88-B89</f>
        <v>523131.96999999974</v>
      </c>
      <c r="C90" s="5"/>
    </row>
    <row r="91" spans="1:3" ht="22.5" x14ac:dyDescent="0.2">
      <c r="A91" s="25" t="s">
        <v>346</v>
      </c>
      <c r="B91" s="13">
        <v>523131.97</v>
      </c>
      <c r="C91" s="5"/>
    </row>
    <row r="92" spans="1:3" x14ac:dyDescent="0.2">
      <c r="A92" s="12"/>
      <c r="B92" s="7">
        <f>B90-B91</f>
        <v>0</v>
      </c>
      <c r="C92" s="5"/>
    </row>
    <row r="93" spans="1:3" x14ac:dyDescent="0.2">
      <c r="A93" s="12"/>
      <c r="B93" s="7"/>
      <c r="C93" s="5"/>
    </row>
    <row r="94" spans="1:3" x14ac:dyDescent="0.2">
      <c r="A94" s="14" t="s">
        <v>347</v>
      </c>
      <c r="B94" s="7"/>
      <c r="C94" s="5"/>
    </row>
    <row r="95" spans="1:3" x14ac:dyDescent="0.2">
      <c r="A95" s="12" t="s">
        <v>364</v>
      </c>
      <c r="B95" s="7">
        <v>242380180.05000001</v>
      </c>
      <c r="C95" s="5"/>
    </row>
    <row r="96" spans="1:3" x14ac:dyDescent="0.2">
      <c r="A96" s="12" t="s">
        <v>330</v>
      </c>
      <c r="B96" s="13">
        <f>B33</f>
        <v>239131814.76999998</v>
      </c>
      <c r="C96" s="19" t="s">
        <v>317</v>
      </c>
    </row>
    <row r="97" spans="1:3" x14ac:dyDescent="0.2">
      <c r="A97" s="20" t="s">
        <v>337</v>
      </c>
      <c r="B97" s="7">
        <f>B95-B96</f>
        <v>3248365.280000031</v>
      </c>
      <c r="C97" s="5"/>
    </row>
    <row r="98" spans="1:3" ht="22.5" x14ac:dyDescent="0.2">
      <c r="A98" s="25" t="s">
        <v>348</v>
      </c>
      <c r="B98" s="13">
        <v>3248365.28</v>
      </c>
    </row>
    <row r="99" spans="1:3" x14ac:dyDescent="0.2">
      <c r="B99" s="23">
        <f>B97-B98</f>
        <v>3.119930624961853E-8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tabSelected="1" workbookViewId="0"/>
  </sheetViews>
  <sheetFormatPr defaultColWidth="9.140625" defaultRowHeight="11.25" x14ac:dyDescent="0.2"/>
  <cols>
    <col min="1" max="1" width="38.7109375" style="3" bestFit="1" customWidth="1"/>
    <col min="2" max="2" width="43.42578125" style="3" bestFit="1" customWidth="1"/>
    <col min="3" max="3" width="14.7109375" style="3" bestFit="1" customWidth="1"/>
    <col min="4" max="4" width="15.7109375" style="3" bestFit="1" customWidth="1"/>
    <col min="5" max="16384" width="9.140625" style="3"/>
  </cols>
  <sheetData>
    <row r="1" spans="1:4" x14ac:dyDescent="0.2">
      <c r="A1" s="29" t="s">
        <v>354</v>
      </c>
      <c r="B1" s="30" t="s">
        <v>355</v>
      </c>
      <c r="C1" s="31" t="s">
        <v>357</v>
      </c>
      <c r="D1" s="32" t="s">
        <v>356</v>
      </c>
    </row>
    <row r="2" spans="1:4" x14ac:dyDescent="0.2">
      <c r="A2" s="1" t="s">
        <v>0</v>
      </c>
      <c r="B2" s="1" t="s">
        <v>1</v>
      </c>
      <c r="C2" s="2">
        <v>-181.89</v>
      </c>
      <c r="D2" s="3" t="s">
        <v>318</v>
      </c>
    </row>
    <row r="3" spans="1:4" x14ac:dyDescent="0.2">
      <c r="A3" s="1" t="s">
        <v>2</v>
      </c>
      <c r="B3" s="1" t="s">
        <v>3</v>
      </c>
      <c r="C3" s="2">
        <v>-1215365.45</v>
      </c>
      <c r="D3" s="3" t="s">
        <v>318</v>
      </c>
    </row>
    <row r="4" spans="1:4" x14ac:dyDescent="0.2">
      <c r="A4" s="1" t="s">
        <v>4</v>
      </c>
      <c r="B4" s="1" t="s">
        <v>5</v>
      </c>
      <c r="C4" s="2">
        <v>-323971.78999999998</v>
      </c>
      <c r="D4" s="3" t="s">
        <v>318</v>
      </c>
    </row>
    <row r="5" spans="1:4" x14ac:dyDescent="0.2">
      <c r="A5" s="1" t="s">
        <v>6</v>
      </c>
      <c r="B5" s="1" t="s">
        <v>7</v>
      </c>
      <c r="C5" s="2">
        <v>-1792107392.04</v>
      </c>
      <c r="D5" s="3" t="s">
        <v>318</v>
      </c>
    </row>
    <row r="6" spans="1:4" x14ac:dyDescent="0.2">
      <c r="A6" s="1" t="s">
        <v>8</v>
      </c>
      <c r="B6" s="1" t="s">
        <v>7</v>
      </c>
      <c r="C6" s="2">
        <v>-30078073.300000001</v>
      </c>
      <c r="D6" s="3" t="s">
        <v>318</v>
      </c>
    </row>
    <row r="7" spans="1:4" x14ac:dyDescent="0.2">
      <c r="A7" s="1" t="s">
        <v>9</v>
      </c>
      <c r="B7" s="1" t="s">
        <v>7</v>
      </c>
      <c r="C7" s="2">
        <v>-3947188.08</v>
      </c>
      <c r="D7" s="3" t="s">
        <v>318</v>
      </c>
    </row>
    <row r="8" spans="1:4" x14ac:dyDescent="0.2">
      <c r="A8" s="1" t="s">
        <v>10</v>
      </c>
      <c r="B8" s="1" t="s">
        <v>7</v>
      </c>
      <c r="C8" s="2">
        <v>-2097667.09</v>
      </c>
      <c r="D8" s="3" t="s">
        <v>318</v>
      </c>
    </row>
    <row r="9" spans="1:4" x14ac:dyDescent="0.2">
      <c r="A9" s="1" t="s">
        <v>11</v>
      </c>
      <c r="B9" s="1" t="s">
        <v>7</v>
      </c>
      <c r="C9" s="2">
        <v>-499612.31</v>
      </c>
      <c r="D9" s="3" t="s">
        <v>318</v>
      </c>
    </row>
    <row r="10" spans="1:4" x14ac:dyDescent="0.2">
      <c r="A10" s="1" t="s">
        <v>12</v>
      </c>
      <c r="B10" s="1" t="s">
        <v>7</v>
      </c>
      <c r="C10" s="2">
        <v>-217345.38</v>
      </c>
      <c r="D10" s="3" t="s">
        <v>318</v>
      </c>
    </row>
    <row r="11" spans="1:4" x14ac:dyDescent="0.2">
      <c r="A11" s="1" t="s">
        <v>13</v>
      </c>
      <c r="B11" s="1" t="s">
        <v>7</v>
      </c>
      <c r="C11" s="2">
        <v>-40164.959999999999</v>
      </c>
      <c r="D11" s="3" t="s">
        <v>318</v>
      </c>
    </row>
    <row r="12" spans="1:4" x14ac:dyDescent="0.2">
      <c r="A12" s="1" t="s">
        <v>14</v>
      </c>
      <c r="B12" s="1" t="s">
        <v>7</v>
      </c>
      <c r="C12" s="2">
        <v>-6000</v>
      </c>
      <c r="D12" s="3" t="s">
        <v>318</v>
      </c>
    </row>
    <row r="13" spans="1:4" x14ac:dyDescent="0.2">
      <c r="A13" s="1" t="s">
        <v>15</v>
      </c>
      <c r="B13" s="1" t="s">
        <v>7</v>
      </c>
      <c r="C13" s="2">
        <v>12547000</v>
      </c>
      <c r="D13" s="3" t="s">
        <v>318</v>
      </c>
    </row>
    <row r="14" spans="1:4" x14ac:dyDescent="0.2">
      <c r="A14" s="1" t="s">
        <v>16</v>
      </c>
      <c r="B14" s="1" t="s">
        <v>7</v>
      </c>
      <c r="C14" s="2">
        <v>15456381.02</v>
      </c>
      <c r="D14" s="3" t="s">
        <v>318</v>
      </c>
    </row>
    <row r="15" spans="1:4" x14ac:dyDescent="0.2">
      <c r="A15" s="1" t="s">
        <v>17</v>
      </c>
      <c r="B15" s="1" t="s">
        <v>7</v>
      </c>
      <c r="C15" s="2">
        <v>26752961.719999999</v>
      </c>
      <c r="D15" s="3" t="s">
        <v>318</v>
      </c>
    </row>
    <row r="16" spans="1:4" x14ac:dyDescent="0.2">
      <c r="A16" s="1" t="s">
        <v>18</v>
      </c>
      <c r="B16" s="1" t="s">
        <v>19</v>
      </c>
      <c r="C16" s="2">
        <v>-1557014034.8099999</v>
      </c>
      <c r="D16" s="3" t="s">
        <v>318</v>
      </c>
    </row>
    <row r="17" spans="1:4" x14ac:dyDescent="0.2">
      <c r="A17" s="1" t="s">
        <v>20</v>
      </c>
      <c r="B17" s="1" t="s">
        <v>19</v>
      </c>
      <c r="C17" s="2">
        <v>-22057417.48</v>
      </c>
      <c r="D17" s="3" t="s">
        <v>318</v>
      </c>
    </row>
    <row r="18" spans="1:4" x14ac:dyDescent="0.2">
      <c r="A18" s="1" t="s">
        <v>21</v>
      </c>
      <c r="B18" s="1" t="s">
        <v>19</v>
      </c>
      <c r="C18" s="2">
        <v>-4220151.29</v>
      </c>
      <c r="D18" s="3" t="s">
        <v>318</v>
      </c>
    </row>
    <row r="19" spans="1:4" x14ac:dyDescent="0.2">
      <c r="A19" s="1" t="s">
        <v>22</v>
      </c>
      <c r="B19" s="1" t="s">
        <v>19</v>
      </c>
      <c r="C19" s="2">
        <v>-3200564.54</v>
      </c>
      <c r="D19" s="3" t="s">
        <v>318</v>
      </c>
    </row>
    <row r="20" spans="1:4" x14ac:dyDescent="0.2">
      <c r="A20" s="1" t="s">
        <v>23</v>
      </c>
      <c r="B20" s="1" t="s">
        <v>19</v>
      </c>
      <c r="C20" s="2">
        <v>-790112.17</v>
      </c>
      <c r="D20" s="3" t="s">
        <v>318</v>
      </c>
    </row>
    <row r="21" spans="1:4" x14ac:dyDescent="0.2">
      <c r="A21" s="1" t="s">
        <v>24</v>
      </c>
      <c r="B21" s="1" t="s">
        <v>19</v>
      </c>
      <c r="C21" s="2">
        <v>-625067.44999999995</v>
      </c>
      <c r="D21" s="3" t="s">
        <v>318</v>
      </c>
    </row>
    <row r="22" spans="1:4" x14ac:dyDescent="0.2">
      <c r="A22" s="1" t="s">
        <v>25</v>
      </c>
      <c r="B22" s="1" t="s">
        <v>19</v>
      </c>
      <c r="C22" s="2">
        <v>-60510.720000000001</v>
      </c>
      <c r="D22" s="3" t="s">
        <v>318</v>
      </c>
    </row>
    <row r="23" spans="1:4" x14ac:dyDescent="0.2">
      <c r="A23" s="1" t="s">
        <v>26</v>
      </c>
      <c r="B23" s="1" t="s">
        <v>19</v>
      </c>
      <c r="C23" s="2">
        <v>2552753.9900000002</v>
      </c>
      <c r="D23" s="3" t="s">
        <v>318</v>
      </c>
    </row>
    <row r="24" spans="1:4" x14ac:dyDescent="0.2">
      <c r="A24" s="1" t="s">
        <v>27</v>
      </c>
      <c r="B24" s="1" t="s">
        <v>19</v>
      </c>
      <c r="C24" s="2">
        <v>7429000</v>
      </c>
      <c r="D24" s="3" t="s">
        <v>318</v>
      </c>
    </row>
    <row r="25" spans="1:4" x14ac:dyDescent="0.2">
      <c r="A25" s="1" t="s">
        <v>28</v>
      </c>
      <c r="B25" s="1" t="s">
        <v>19</v>
      </c>
      <c r="C25" s="2">
        <v>12186492.08</v>
      </c>
      <c r="D25" s="3" t="s">
        <v>318</v>
      </c>
    </row>
    <row r="26" spans="1:4" x14ac:dyDescent="0.2">
      <c r="A26" s="1" t="s">
        <v>29</v>
      </c>
      <c r="B26" s="1" t="s">
        <v>19</v>
      </c>
      <c r="C26" s="2">
        <v>24306893.969999999</v>
      </c>
      <c r="D26" s="3" t="s">
        <v>318</v>
      </c>
    </row>
    <row r="27" spans="1:4" x14ac:dyDescent="0.2">
      <c r="A27" s="1" t="s">
        <v>30</v>
      </c>
      <c r="B27" s="1" t="s">
        <v>19</v>
      </c>
      <c r="C27" s="2">
        <v>-973260066.02999997</v>
      </c>
      <c r="D27" s="3" t="s">
        <v>318</v>
      </c>
    </row>
    <row r="28" spans="1:4" x14ac:dyDescent="0.2">
      <c r="A28" s="1" t="s">
        <v>31</v>
      </c>
      <c r="B28" s="1" t="s">
        <v>19</v>
      </c>
      <c r="C28" s="2">
        <v>-228018622.02000001</v>
      </c>
      <c r="D28" s="3" t="s">
        <v>318</v>
      </c>
    </row>
    <row r="29" spans="1:4" x14ac:dyDescent="0.2">
      <c r="A29" s="1" t="s">
        <v>32</v>
      </c>
      <c r="B29" s="1" t="s">
        <v>19</v>
      </c>
      <c r="C29" s="2">
        <v>-5335242.4400000004</v>
      </c>
      <c r="D29" s="3" t="s">
        <v>318</v>
      </c>
    </row>
    <row r="30" spans="1:4" x14ac:dyDescent="0.2">
      <c r="A30" s="1" t="s">
        <v>33</v>
      </c>
      <c r="B30" s="1" t="s">
        <v>19</v>
      </c>
      <c r="C30" s="2">
        <v>-3380659.22</v>
      </c>
      <c r="D30" s="3" t="s">
        <v>318</v>
      </c>
    </row>
    <row r="31" spans="1:4" x14ac:dyDescent="0.2">
      <c r="A31" s="1" t="s">
        <v>34</v>
      </c>
      <c r="B31" s="1" t="s">
        <v>19</v>
      </c>
      <c r="C31" s="2">
        <v>-1931097.25</v>
      </c>
      <c r="D31" s="3" t="s">
        <v>318</v>
      </c>
    </row>
    <row r="32" spans="1:4" x14ac:dyDescent="0.2">
      <c r="A32" s="1" t="s">
        <v>35</v>
      </c>
      <c r="B32" s="1" t="s">
        <v>19</v>
      </c>
      <c r="C32" s="2">
        <v>-814511.05</v>
      </c>
      <c r="D32" s="3" t="s">
        <v>318</v>
      </c>
    </row>
    <row r="33" spans="1:4" x14ac:dyDescent="0.2">
      <c r="A33" s="1" t="s">
        <v>36</v>
      </c>
      <c r="B33" s="1" t="s">
        <v>19</v>
      </c>
      <c r="C33" s="2">
        <v>-371053.33</v>
      </c>
      <c r="D33" s="3" t="s">
        <v>318</v>
      </c>
    </row>
    <row r="34" spans="1:4" x14ac:dyDescent="0.2">
      <c r="A34" s="1" t="s">
        <v>37</v>
      </c>
      <c r="B34" s="1" t="s">
        <v>19</v>
      </c>
      <c r="C34" s="2">
        <v>4051.83</v>
      </c>
      <c r="D34" s="3" t="s">
        <v>318</v>
      </c>
    </row>
    <row r="35" spans="1:4" x14ac:dyDescent="0.2">
      <c r="A35" s="1" t="s">
        <v>38</v>
      </c>
      <c r="B35" s="1" t="s">
        <v>19</v>
      </c>
      <c r="C35" s="2">
        <v>169070.72</v>
      </c>
      <c r="D35" s="3" t="s">
        <v>318</v>
      </c>
    </row>
    <row r="36" spans="1:4" x14ac:dyDescent="0.2">
      <c r="A36" s="1" t="s">
        <v>39</v>
      </c>
      <c r="B36" s="1" t="s">
        <v>19</v>
      </c>
      <c r="C36" s="2">
        <v>5293824.29</v>
      </c>
      <c r="D36" s="3" t="s">
        <v>318</v>
      </c>
    </row>
    <row r="37" spans="1:4" x14ac:dyDescent="0.2">
      <c r="A37" s="1" t="s">
        <v>40</v>
      </c>
      <c r="B37" s="1" t="s">
        <v>19</v>
      </c>
      <c r="C37" s="2">
        <v>7456000</v>
      </c>
      <c r="D37" s="3" t="s">
        <v>318</v>
      </c>
    </row>
    <row r="38" spans="1:4" x14ac:dyDescent="0.2">
      <c r="A38" s="1" t="s">
        <v>41</v>
      </c>
      <c r="B38" s="1" t="s">
        <v>19</v>
      </c>
      <c r="C38" s="2">
        <v>15421504.859999999</v>
      </c>
      <c r="D38" s="3" t="s">
        <v>318</v>
      </c>
    </row>
    <row r="39" spans="1:4" x14ac:dyDescent="0.2">
      <c r="A39" s="1" t="s">
        <v>42</v>
      </c>
      <c r="B39" s="1" t="s">
        <v>19</v>
      </c>
      <c r="C39" s="2">
        <v>-137171064.97</v>
      </c>
      <c r="D39" s="3" t="s">
        <v>318</v>
      </c>
    </row>
    <row r="40" spans="1:4" x14ac:dyDescent="0.2">
      <c r="A40" s="1" t="s">
        <v>43</v>
      </c>
      <c r="B40" s="1" t="s">
        <v>19</v>
      </c>
      <c r="C40" s="2">
        <v>-3005896.05</v>
      </c>
      <c r="D40" s="3" t="s">
        <v>318</v>
      </c>
    </row>
    <row r="41" spans="1:4" x14ac:dyDescent="0.2">
      <c r="A41" s="1" t="s">
        <v>44</v>
      </c>
      <c r="B41" s="1" t="s">
        <v>19</v>
      </c>
      <c r="C41" s="2">
        <v>-1817000</v>
      </c>
      <c r="D41" s="3" t="s">
        <v>318</v>
      </c>
    </row>
    <row r="42" spans="1:4" x14ac:dyDescent="0.2">
      <c r="A42" s="1" t="s">
        <v>45</v>
      </c>
      <c r="B42" s="1" t="s">
        <v>19</v>
      </c>
      <c r="C42" s="2">
        <v>-114753.1</v>
      </c>
      <c r="D42" s="3" t="s">
        <v>318</v>
      </c>
    </row>
    <row r="43" spans="1:4" x14ac:dyDescent="0.2">
      <c r="A43" s="1" t="s">
        <v>46</v>
      </c>
      <c r="B43" s="1" t="s">
        <v>19</v>
      </c>
      <c r="C43" s="2">
        <v>-21093.89</v>
      </c>
      <c r="D43" s="3" t="s">
        <v>318</v>
      </c>
    </row>
    <row r="44" spans="1:4" x14ac:dyDescent="0.2">
      <c r="A44" s="1" t="s">
        <v>47</v>
      </c>
      <c r="B44" s="1" t="s">
        <v>19</v>
      </c>
      <c r="C44" s="2">
        <v>-585.61</v>
      </c>
      <c r="D44" s="3" t="s">
        <v>318</v>
      </c>
    </row>
    <row r="45" spans="1:4" x14ac:dyDescent="0.2">
      <c r="A45" s="1" t="s">
        <v>48</v>
      </c>
      <c r="B45" s="1" t="s">
        <v>19</v>
      </c>
      <c r="C45" s="2">
        <v>315686.12</v>
      </c>
      <c r="D45" s="3" t="s">
        <v>318</v>
      </c>
    </row>
    <row r="46" spans="1:4" x14ac:dyDescent="0.2">
      <c r="A46" s="1" t="s">
        <v>49</v>
      </c>
      <c r="B46" s="1" t="s">
        <v>19</v>
      </c>
      <c r="C46" s="2">
        <v>1784897.98</v>
      </c>
      <c r="D46" s="3" t="s">
        <v>318</v>
      </c>
    </row>
    <row r="47" spans="1:4" x14ac:dyDescent="0.2">
      <c r="A47" s="1" t="s">
        <v>50</v>
      </c>
      <c r="B47" s="1" t="s">
        <v>19</v>
      </c>
      <c r="C47" s="2">
        <v>2341165.19</v>
      </c>
      <c r="D47" s="3" t="s">
        <v>318</v>
      </c>
    </row>
    <row r="48" spans="1:4" x14ac:dyDescent="0.2">
      <c r="A48" s="1" t="s">
        <v>51</v>
      </c>
      <c r="B48" s="1" t="s">
        <v>52</v>
      </c>
      <c r="C48" s="2">
        <v>-18590629.82</v>
      </c>
      <c r="D48" s="3" t="s">
        <v>318</v>
      </c>
    </row>
    <row r="49" spans="1:4" x14ac:dyDescent="0.2">
      <c r="A49" s="1" t="s">
        <v>53</v>
      </c>
      <c r="B49" s="1" t="s">
        <v>52</v>
      </c>
      <c r="C49" s="2">
        <v>-314128.34999999998</v>
      </c>
      <c r="D49" s="3" t="s">
        <v>318</v>
      </c>
    </row>
    <row r="50" spans="1:4" x14ac:dyDescent="0.2">
      <c r="A50" s="1" t="s">
        <v>54</v>
      </c>
      <c r="B50" s="1" t="s">
        <v>52</v>
      </c>
      <c r="C50" s="2">
        <v>-31024.22</v>
      </c>
      <c r="D50" s="3" t="s">
        <v>318</v>
      </c>
    </row>
    <row r="51" spans="1:4" x14ac:dyDescent="0.2">
      <c r="A51" s="1" t="s">
        <v>55</v>
      </c>
      <c r="B51" s="1" t="s">
        <v>52</v>
      </c>
      <c r="C51" s="2">
        <v>-4703.16</v>
      </c>
      <c r="D51" s="3" t="s">
        <v>318</v>
      </c>
    </row>
    <row r="52" spans="1:4" x14ac:dyDescent="0.2">
      <c r="A52" s="1" t="s">
        <v>56</v>
      </c>
      <c r="B52" s="1" t="s">
        <v>52</v>
      </c>
      <c r="C52" s="2">
        <v>114904.77</v>
      </c>
      <c r="D52" s="3" t="s">
        <v>318</v>
      </c>
    </row>
    <row r="53" spans="1:4" x14ac:dyDescent="0.2">
      <c r="A53" s="1" t="s">
        <v>57</v>
      </c>
      <c r="B53" s="1" t="s">
        <v>52</v>
      </c>
      <c r="C53" s="2">
        <v>186129.49</v>
      </c>
      <c r="D53" s="3" t="s">
        <v>318</v>
      </c>
    </row>
    <row r="54" spans="1:4" x14ac:dyDescent="0.2">
      <c r="A54" s="1" t="s">
        <v>58</v>
      </c>
      <c r="B54" s="1" t="s">
        <v>52</v>
      </c>
      <c r="C54" s="2">
        <v>484000</v>
      </c>
      <c r="D54" s="3" t="s">
        <v>318</v>
      </c>
    </row>
    <row r="55" spans="1:4" x14ac:dyDescent="0.2">
      <c r="A55" s="1" t="s">
        <v>59</v>
      </c>
      <c r="B55" s="1" t="s">
        <v>60</v>
      </c>
      <c r="C55" s="2">
        <v>-14525138.92</v>
      </c>
      <c r="D55" s="3" t="s">
        <v>318</v>
      </c>
    </row>
    <row r="56" spans="1:4" x14ac:dyDescent="0.2">
      <c r="A56" s="1" t="s">
        <v>61</v>
      </c>
      <c r="B56" s="1" t="s">
        <v>60</v>
      </c>
      <c r="C56" s="2">
        <v>80166.22</v>
      </c>
      <c r="D56" s="3" t="s">
        <v>318</v>
      </c>
    </row>
    <row r="57" spans="1:4" x14ac:dyDescent="0.2">
      <c r="A57" s="1" t="s">
        <v>62</v>
      </c>
      <c r="B57" s="1" t="s">
        <v>60</v>
      </c>
      <c r="C57" s="2">
        <v>-16608422.439999999</v>
      </c>
      <c r="D57" s="3" t="s">
        <v>318</v>
      </c>
    </row>
    <row r="58" spans="1:4" x14ac:dyDescent="0.2">
      <c r="A58" s="1" t="s">
        <v>63</v>
      </c>
      <c r="B58" s="1" t="s">
        <v>60</v>
      </c>
      <c r="C58" s="2">
        <v>-446430767.50999999</v>
      </c>
      <c r="D58" s="3" t="s">
        <v>318</v>
      </c>
    </row>
    <row r="59" spans="1:4" x14ac:dyDescent="0.2">
      <c r="A59" s="1" t="s">
        <v>64</v>
      </c>
      <c r="B59" s="1" t="s">
        <v>60</v>
      </c>
      <c r="C59" s="2">
        <v>-6428298.6200000001</v>
      </c>
      <c r="D59" s="3" t="s">
        <v>318</v>
      </c>
    </row>
    <row r="60" spans="1:4" x14ac:dyDescent="0.2">
      <c r="A60" s="1" t="s">
        <v>65</v>
      </c>
      <c r="B60" s="1" t="s">
        <v>60</v>
      </c>
      <c r="C60" s="2">
        <v>-408855.02</v>
      </c>
      <c r="D60" s="3" t="s">
        <v>318</v>
      </c>
    </row>
    <row r="61" spans="1:4" x14ac:dyDescent="0.2">
      <c r="A61" s="1" t="s">
        <v>66</v>
      </c>
      <c r="B61" s="1" t="s">
        <v>60</v>
      </c>
      <c r="C61" s="2">
        <v>-60380</v>
      </c>
      <c r="D61" s="3" t="s">
        <v>318</v>
      </c>
    </row>
    <row r="62" spans="1:4" x14ac:dyDescent="0.2">
      <c r="A62" s="1" t="s">
        <v>67</v>
      </c>
      <c r="B62" s="1" t="s">
        <v>60</v>
      </c>
      <c r="C62" s="2">
        <v>-25509.42</v>
      </c>
      <c r="D62" s="3" t="s">
        <v>318</v>
      </c>
    </row>
    <row r="63" spans="1:4" x14ac:dyDescent="0.2">
      <c r="A63" s="1" t="s">
        <v>68</v>
      </c>
      <c r="B63" s="1" t="s">
        <v>60</v>
      </c>
      <c r="C63" s="2">
        <v>-5465.66</v>
      </c>
      <c r="D63" s="3" t="s">
        <v>318</v>
      </c>
    </row>
    <row r="64" spans="1:4" x14ac:dyDescent="0.2">
      <c r="A64" s="1" t="s">
        <v>69</v>
      </c>
      <c r="B64" s="1" t="s">
        <v>60</v>
      </c>
      <c r="C64" s="2">
        <v>3103373</v>
      </c>
      <c r="D64" s="3" t="s">
        <v>318</v>
      </c>
    </row>
    <row r="65" spans="1:4" x14ac:dyDescent="0.2">
      <c r="A65" s="1" t="s">
        <v>70</v>
      </c>
      <c r="B65" s="1" t="s">
        <v>60</v>
      </c>
      <c r="C65" s="2">
        <v>11067289.68</v>
      </c>
      <c r="D65" s="3" t="s">
        <v>318</v>
      </c>
    </row>
    <row r="66" spans="1:4" x14ac:dyDescent="0.2">
      <c r="A66" s="1" t="s">
        <v>71</v>
      </c>
      <c r="B66" s="1" t="s">
        <v>60</v>
      </c>
      <c r="C66" s="2">
        <v>234271483.59</v>
      </c>
      <c r="D66" s="3" t="s">
        <v>318</v>
      </c>
    </row>
    <row r="67" spans="1:4" x14ac:dyDescent="0.2">
      <c r="A67" s="1" t="s">
        <v>72</v>
      </c>
      <c r="B67" s="1" t="s">
        <v>60</v>
      </c>
      <c r="C67" s="2">
        <v>-8539547.4499999993</v>
      </c>
      <c r="D67" s="3" t="s">
        <v>318</v>
      </c>
    </row>
    <row r="68" spans="1:4" x14ac:dyDescent="0.2">
      <c r="A68" s="1" t="s">
        <v>73</v>
      </c>
      <c r="B68" s="1" t="s">
        <v>60</v>
      </c>
      <c r="C68" s="2">
        <v>-30700</v>
      </c>
      <c r="D68" s="3" t="s">
        <v>318</v>
      </c>
    </row>
    <row r="69" spans="1:4" x14ac:dyDescent="0.2">
      <c r="A69" s="1" t="s">
        <v>74</v>
      </c>
      <c r="B69" s="1" t="s">
        <v>60</v>
      </c>
      <c r="C69" s="2">
        <v>-8525248.7200000007</v>
      </c>
      <c r="D69" s="3" t="s">
        <v>318</v>
      </c>
    </row>
    <row r="70" spans="1:4" x14ac:dyDescent="0.2">
      <c r="A70" s="1" t="s">
        <v>75</v>
      </c>
      <c r="B70" s="1" t="s">
        <v>60</v>
      </c>
      <c r="C70" s="2">
        <v>-851190.51</v>
      </c>
      <c r="D70" s="3" t="s">
        <v>318</v>
      </c>
    </row>
    <row r="71" spans="1:4" x14ac:dyDescent="0.2">
      <c r="A71" s="1" t="s">
        <v>76</v>
      </c>
      <c r="B71" s="1" t="s">
        <v>60</v>
      </c>
      <c r="C71" s="2">
        <v>-216162.05</v>
      </c>
      <c r="D71" s="3" t="s">
        <v>318</v>
      </c>
    </row>
    <row r="72" spans="1:4" x14ac:dyDescent="0.2">
      <c r="A72" s="1" t="s">
        <v>77</v>
      </c>
      <c r="B72" s="1" t="s">
        <v>60</v>
      </c>
      <c r="C72" s="2">
        <v>-81356.5</v>
      </c>
      <c r="D72" s="3" t="s">
        <v>318</v>
      </c>
    </row>
    <row r="73" spans="1:4" x14ac:dyDescent="0.2">
      <c r="A73" s="1" t="s">
        <v>78</v>
      </c>
      <c r="B73" s="1" t="s">
        <v>79</v>
      </c>
      <c r="C73" s="2">
        <v>-7087447.8300000001</v>
      </c>
      <c r="D73" s="3" t="s">
        <v>318</v>
      </c>
    </row>
    <row r="74" spans="1:4" x14ac:dyDescent="0.2">
      <c r="A74" s="1" t="s">
        <v>80</v>
      </c>
      <c r="B74" s="1" t="s">
        <v>79</v>
      </c>
      <c r="C74" s="2">
        <v>-1819690.32</v>
      </c>
      <c r="D74" s="3" t="s">
        <v>318</v>
      </c>
    </row>
    <row r="75" spans="1:4" x14ac:dyDescent="0.2">
      <c r="A75" s="1" t="s">
        <v>81</v>
      </c>
      <c r="B75" s="1" t="s">
        <v>79</v>
      </c>
      <c r="C75" s="2">
        <v>-761097.12</v>
      </c>
      <c r="D75" s="3" t="s">
        <v>318</v>
      </c>
    </row>
    <row r="76" spans="1:4" x14ac:dyDescent="0.2">
      <c r="A76" s="1" t="s">
        <v>82</v>
      </c>
      <c r="B76" s="1" t="s">
        <v>79</v>
      </c>
      <c r="C76" s="2">
        <v>-142963.21</v>
      </c>
      <c r="D76" s="3" t="s">
        <v>318</v>
      </c>
    </row>
    <row r="77" spans="1:4" x14ac:dyDescent="0.2">
      <c r="A77" s="1" t="s">
        <v>83</v>
      </c>
      <c r="B77" s="1" t="s">
        <v>84</v>
      </c>
      <c r="C77" s="2">
        <v>-3964405.19</v>
      </c>
      <c r="D77" s="3" t="s">
        <v>318</v>
      </c>
    </row>
    <row r="78" spans="1:4" x14ac:dyDescent="0.2">
      <c r="A78" s="1" t="s">
        <v>85</v>
      </c>
      <c r="B78" s="1" t="s">
        <v>84</v>
      </c>
      <c r="C78" s="2">
        <v>-1000598</v>
      </c>
      <c r="D78" s="3" t="s">
        <v>318</v>
      </c>
    </row>
    <row r="79" spans="1:4" x14ac:dyDescent="0.2">
      <c r="A79" s="1" t="s">
        <v>86</v>
      </c>
      <c r="B79" s="1" t="s">
        <v>84</v>
      </c>
      <c r="C79" s="2">
        <v>-22787.54</v>
      </c>
      <c r="D79" s="3" t="s">
        <v>318</v>
      </c>
    </row>
    <row r="80" spans="1:4" x14ac:dyDescent="0.2">
      <c r="A80" s="1" t="s">
        <v>87</v>
      </c>
      <c r="B80" s="1" t="s">
        <v>84</v>
      </c>
      <c r="C80" s="2">
        <v>-873886.34</v>
      </c>
      <c r="D80" s="3" t="s">
        <v>318</v>
      </c>
    </row>
    <row r="81" spans="1:4" x14ac:dyDescent="0.2">
      <c r="A81" s="1" t="s">
        <v>88</v>
      </c>
      <c r="B81" s="1" t="s">
        <v>84</v>
      </c>
      <c r="C81" s="2">
        <v>-309990.23</v>
      </c>
      <c r="D81" s="3" t="s">
        <v>318</v>
      </c>
    </row>
    <row r="82" spans="1:4" x14ac:dyDescent="0.2">
      <c r="A82" s="1" t="s">
        <v>89</v>
      </c>
      <c r="B82" s="1" t="s">
        <v>84</v>
      </c>
      <c r="C82" s="2">
        <v>-1319.6</v>
      </c>
      <c r="D82" s="3" t="s">
        <v>318</v>
      </c>
    </row>
    <row r="83" spans="1:4" x14ac:dyDescent="0.2">
      <c r="A83" s="1" t="s">
        <v>90</v>
      </c>
      <c r="B83" s="1" t="s">
        <v>91</v>
      </c>
      <c r="C83" s="2">
        <v>-54615.19</v>
      </c>
      <c r="D83" s="3" t="s">
        <v>318</v>
      </c>
    </row>
    <row r="84" spans="1:4" x14ac:dyDescent="0.2">
      <c r="A84" s="1" t="s">
        <v>92</v>
      </c>
      <c r="B84" s="1" t="s">
        <v>93</v>
      </c>
      <c r="C84" s="2">
        <v>-6130582.3300000001</v>
      </c>
      <c r="D84" s="3" t="s">
        <v>318</v>
      </c>
    </row>
    <row r="85" spans="1:4" x14ac:dyDescent="0.2">
      <c r="A85" s="1" t="s">
        <v>94</v>
      </c>
      <c r="B85" s="1" t="s">
        <v>93</v>
      </c>
      <c r="C85" s="2">
        <v>-2216743.25</v>
      </c>
      <c r="D85" s="3" t="s">
        <v>318</v>
      </c>
    </row>
    <row r="86" spans="1:4" x14ac:dyDescent="0.2">
      <c r="A86" s="1" t="s">
        <v>95</v>
      </c>
      <c r="B86" s="1" t="s">
        <v>93</v>
      </c>
      <c r="C86" s="2">
        <v>-1657396.5</v>
      </c>
      <c r="D86" s="3" t="s">
        <v>318</v>
      </c>
    </row>
    <row r="87" spans="1:4" x14ac:dyDescent="0.2">
      <c r="A87" s="1" t="s">
        <v>96</v>
      </c>
      <c r="B87" s="1" t="s">
        <v>93</v>
      </c>
      <c r="C87" s="2">
        <v>-1145601.98</v>
      </c>
      <c r="D87" s="3" t="s">
        <v>318</v>
      </c>
    </row>
    <row r="88" spans="1:4" x14ac:dyDescent="0.2">
      <c r="A88" s="1" t="s">
        <v>97</v>
      </c>
      <c r="B88" s="1" t="s">
        <v>93</v>
      </c>
      <c r="C88" s="2">
        <v>-855634.53</v>
      </c>
      <c r="D88" s="3" t="s">
        <v>318</v>
      </c>
    </row>
    <row r="89" spans="1:4" x14ac:dyDescent="0.2">
      <c r="A89" s="1" t="s">
        <v>98</v>
      </c>
      <c r="B89" s="1" t="s">
        <v>93</v>
      </c>
      <c r="C89" s="2">
        <v>-581256.46</v>
      </c>
      <c r="D89" s="3" t="s">
        <v>318</v>
      </c>
    </row>
    <row r="90" spans="1:4" x14ac:dyDescent="0.2">
      <c r="A90" s="1" t="s">
        <v>99</v>
      </c>
      <c r="B90" s="1" t="s">
        <v>93</v>
      </c>
      <c r="C90" s="2">
        <v>-554822.43000000005</v>
      </c>
      <c r="D90" s="3" t="s">
        <v>318</v>
      </c>
    </row>
    <row r="91" spans="1:4" x14ac:dyDescent="0.2">
      <c r="A91" s="1" t="s">
        <v>100</v>
      </c>
      <c r="B91" s="1" t="s">
        <v>93</v>
      </c>
      <c r="C91" s="2">
        <v>-323421.8</v>
      </c>
      <c r="D91" s="3" t="s">
        <v>318</v>
      </c>
    </row>
    <row r="92" spans="1:4" x14ac:dyDescent="0.2">
      <c r="A92" s="1" t="s">
        <v>101</v>
      </c>
      <c r="B92" s="1" t="s">
        <v>93</v>
      </c>
      <c r="C92" s="2">
        <v>-209428.31</v>
      </c>
      <c r="D92" s="3" t="s">
        <v>318</v>
      </c>
    </row>
    <row r="93" spans="1:4" x14ac:dyDescent="0.2">
      <c r="A93" s="1" t="s">
        <v>102</v>
      </c>
      <c r="B93" s="1" t="s">
        <v>93</v>
      </c>
      <c r="C93" s="2">
        <v>-205164.42</v>
      </c>
      <c r="D93" s="3" t="s">
        <v>318</v>
      </c>
    </row>
    <row r="94" spans="1:4" x14ac:dyDescent="0.2">
      <c r="A94" s="1" t="s">
        <v>103</v>
      </c>
      <c r="B94" s="1" t="s">
        <v>93</v>
      </c>
      <c r="C94" s="2">
        <v>-400.03</v>
      </c>
      <c r="D94" s="3" t="s">
        <v>318</v>
      </c>
    </row>
    <row r="95" spans="1:4" x14ac:dyDescent="0.2">
      <c r="A95" s="1" t="s">
        <v>104</v>
      </c>
      <c r="B95" s="1" t="s">
        <v>93</v>
      </c>
      <c r="C95" s="2">
        <v>-14.09</v>
      </c>
      <c r="D95" s="3" t="s">
        <v>318</v>
      </c>
    </row>
    <row r="96" spans="1:4" x14ac:dyDescent="0.2">
      <c r="A96" s="1" t="s">
        <v>105</v>
      </c>
      <c r="B96" s="1" t="s">
        <v>93</v>
      </c>
      <c r="C96" s="2">
        <v>-16898</v>
      </c>
      <c r="D96" s="3" t="s">
        <v>318</v>
      </c>
    </row>
    <row r="97" spans="1:4" x14ac:dyDescent="0.2">
      <c r="A97" s="1" t="s">
        <v>106</v>
      </c>
      <c r="B97" s="1" t="s">
        <v>93</v>
      </c>
      <c r="C97" s="2">
        <v>-3347400.64</v>
      </c>
      <c r="D97" s="3" t="s">
        <v>318</v>
      </c>
    </row>
    <row r="98" spans="1:4" x14ac:dyDescent="0.2">
      <c r="A98" s="1" t="s">
        <v>107</v>
      </c>
      <c r="B98" s="1" t="s">
        <v>322</v>
      </c>
      <c r="C98" s="2">
        <v>-3409028.79</v>
      </c>
      <c r="D98" s="3" t="s">
        <v>318</v>
      </c>
    </row>
    <row r="99" spans="1:4" x14ac:dyDescent="0.2">
      <c r="A99" s="1" t="s">
        <v>109</v>
      </c>
      <c r="B99" s="1" t="s">
        <v>322</v>
      </c>
      <c r="C99" s="2">
        <v>-3312293.8</v>
      </c>
      <c r="D99" s="3" t="s">
        <v>318</v>
      </c>
    </row>
    <row r="100" spans="1:4" x14ac:dyDescent="0.2">
      <c r="A100" s="1" t="s">
        <v>110</v>
      </c>
      <c r="B100" s="1" t="s">
        <v>322</v>
      </c>
      <c r="C100" s="2">
        <v>-2207493.9</v>
      </c>
      <c r="D100" s="3" t="s">
        <v>318</v>
      </c>
    </row>
    <row r="101" spans="1:4" x14ac:dyDescent="0.2">
      <c r="A101" s="1" t="s">
        <v>111</v>
      </c>
      <c r="B101" s="1" t="s">
        <v>322</v>
      </c>
      <c r="C101" s="2">
        <v>-1703426.35</v>
      </c>
      <c r="D101" s="3" t="s">
        <v>318</v>
      </c>
    </row>
    <row r="102" spans="1:4" x14ac:dyDescent="0.2">
      <c r="A102" s="1" t="s">
        <v>112</v>
      </c>
      <c r="B102" s="1" t="s">
        <v>322</v>
      </c>
      <c r="C102" s="2">
        <v>-1464255.21</v>
      </c>
      <c r="D102" s="3" t="s">
        <v>318</v>
      </c>
    </row>
    <row r="103" spans="1:4" x14ac:dyDescent="0.2">
      <c r="A103" s="1" t="s">
        <v>113</v>
      </c>
      <c r="B103" s="1" t="s">
        <v>322</v>
      </c>
      <c r="C103" s="2">
        <v>-992345.55</v>
      </c>
      <c r="D103" s="3" t="s">
        <v>318</v>
      </c>
    </row>
    <row r="104" spans="1:4" x14ac:dyDescent="0.2">
      <c r="A104" s="1" t="s">
        <v>114</v>
      </c>
      <c r="B104" s="1" t="s">
        <v>322</v>
      </c>
      <c r="C104" s="2">
        <v>-963442.77</v>
      </c>
      <c r="D104" s="3" t="s">
        <v>318</v>
      </c>
    </row>
    <row r="105" spans="1:4" x14ac:dyDescent="0.2">
      <c r="A105" s="1" t="s">
        <v>115</v>
      </c>
      <c r="B105" s="1" t="s">
        <v>322</v>
      </c>
      <c r="C105" s="2">
        <v>-841345.29</v>
      </c>
      <c r="D105" s="3" t="s">
        <v>318</v>
      </c>
    </row>
    <row r="106" spans="1:4" x14ac:dyDescent="0.2">
      <c r="A106" s="1" t="s">
        <v>116</v>
      </c>
      <c r="B106" s="1" t="s">
        <v>322</v>
      </c>
      <c r="C106" s="2">
        <v>-836267.28</v>
      </c>
      <c r="D106" s="3" t="s">
        <v>318</v>
      </c>
    </row>
    <row r="107" spans="1:4" x14ac:dyDescent="0.2">
      <c r="A107" s="1" t="s">
        <v>117</v>
      </c>
      <c r="B107" s="1" t="s">
        <v>322</v>
      </c>
      <c r="C107" s="2">
        <v>-505058.21</v>
      </c>
      <c r="D107" s="3" t="s">
        <v>318</v>
      </c>
    </row>
    <row r="108" spans="1:4" x14ac:dyDescent="0.2">
      <c r="A108" s="1" t="s">
        <v>118</v>
      </c>
      <c r="B108" s="1" t="s">
        <v>322</v>
      </c>
      <c r="C108" s="2">
        <v>-243533.84</v>
      </c>
      <c r="D108" s="3" t="s">
        <v>318</v>
      </c>
    </row>
    <row r="109" spans="1:4" x14ac:dyDescent="0.2">
      <c r="A109" s="1" t="s">
        <v>119</v>
      </c>
      <c r="B109" s="1" t="s">
        <v>322</v>
      </c>
      <c r="C109" s="2">
        <v>-36159.120000000003</v>
      </c>
      <c r="D109" s="3" t="s">
        <v>318</v>
      </c>
    </row>
    <row r="110" spans="1:4" x14ac:dyDescent="0.2">
      <c r="A110" s="1" t="s">
        <v>120</v>
      </c>
      <c r="B110" s="1" t="s">
        <v>322</v>
      </c>
      <c r="C110" s="2">
        <v>-12285.41</v>
      </c>
      <c r="D110" s="3" t="s">
        <v>318</v>
      </c>
    </row>
    <row r="111" spans="1:4" x14ac:dyDescent="0.2">
      <c r="A111" s="1" t="s">
        <v>121</v>
      </c>
      <c r="B111" s="1" t="s">
        <v>322</v>
      </c>
      <c r="C111" s="2">
        <v>-8436</v>
      </c>
      <c r="D111" s="3" t="s">
        <v>318</v>
      </c>
    </row>
    <row r="112" spans="1:4" x14ac:dyDescent="0.2">
      <c r="A112" s="1" t="s">
        <v>122</v>
      </c>
      <c r="B112" s="1" t="s">
        <v>322</v>
      </c>
      <c r="C112" s="2">
        <v>1034.77</v>
      </c>
      <c r="D112" s="3" t="s">
        <v>318</v>
      </c>
    </row>
    <row r="113" spans="1:4" x14ac:dyDescent="0.2">
      <c r="A113" s="1" t="s">
        <v>123</v>
      </c>
      <c r="B113" s="1" t="s">
        <v>322</v>
      </c>
      <c r="C113" s="2">
        <v>288820.11</v>
      </c>
      <c r="D113" s="3" t="s">
        <v>318</v>
      </c>
    </row>
    <row r="114" spans="1:4" x14ac:dyDescent="0.2">
      <c r="A114" s="1" t="s">
        <v>124</v>
      </c>
      <c r="B114" s="1" t="s">
        <v>322</v>
      </c>
      <c r="C114" s="2">
        <v>644588.22</v>
      </c>
      <c r="D114" s="3" t="s">
        <v>318</v>
      </c>
    </row>
    <row r="115" spans="1:4" x14ac:dyDescent="0.2">
      <c r="A115" s="1" t="s">
        <v>125</v>
      </c>
      <c r="B115" s="1" t="s">
        <v>322</v>
      </c>
      <c r="C115" s="2">
        <v>929537.89</v>
      </c>
      <c r="D115" s="3" t="s">
        <v>318</v>
      </c>
    </row>
    <row r="116" spans="1:4" x14ac:dyDescent="0.2">
      <c r="A116" s="1" t="s">
        <v>126</v>
      </c>
      <c r="B116" s="1" t="s">
        <v>322</v>
      </c>
      <c r="C116" s="2">
        <v>1336242.56</v>
      </c>
      <c r="D116" s="3" t="s">
        <v>318</v>
      </c>
    </row>
    <row r="117" spans="1:4" x14ac:dyDescent="0.2">
      <c r="A117" s="1" t="s">
        <v>127</v>
      </c>
      <c r="B117" s="1" t="s">
        <v>322</v>
      </c>
      <c r="C117" s="2">
        <v>-2613682.9700000002</v>
      </c>
      <c r="D117" s="3" t="s">
        <v>318</v>
      </c>
    </row>
    <row r="118" spans="1:4" x14ac:dyDescent="0.2">
      <c r="A118" s="1" t="s">
        <v>128</v>
      </c>
      <c r="B118" s="1" t="s">
        <v>322</v>
      </c>
      <c r="C118" s="2">
        <v>-481669.45</v>
      </c>
      <c r="D118" s="3" t="s">
        <v>318</v>
      </c>
    </row>
    <row r="119" spans="1:4" x14ac:dyDescent="0.2">
      <c r="A119" s="1" t="s">
        <v>129</v>
      </c>
      <c r="B119" s="1" t="s">
        <v>322</v>
      </c>
      <c r="C119" s="2">
        <v>-31970395.359999999</v>
      </c>
      <c r="D119" s="3" t="s">
        <v>318</v>
      </c>
    </row>
    <row r="120" spans="1:4" x14ac:dyDescent="0.2">
      <c r="A120" s="1" t="s">
        <v>130</v>
      </c>
      <c r="B120" s="1" t="s">
        <v>322</v>
      </c>
      <c r="C120" s="2">
        <v>-22790945.859999999</v>
      </c>
      <c r="D120" s="3" t="s">
        <v>318</v>
      </c>
    </row>
    <row r="121" spans="1:4" x14ac:dyDescent="0.2">
      <c r="A121" s="1" t="s">
        <v>131</v>
      </c>
      <c r="B121" s="1" t="s">
        <v>322</v>
      </c>
      <c r="C121" s="2">
        <v>-13015105.18</v>
      </c>
      <c r="D121" s="3" t="s">
        <v>318</v>
      </c>
    </row>
    <row r="122" spans="1:4" x14ac:dyDescent="0.2">
      <c r="A122" s="1" t="s">
        <v>132</v>
      </c>
      <c r="B122" s="1" t="s">
        <v>322</v>
      </c>
      <c r="C122" s="2">
        <v>-7696798.9800000004</v>
      </c>
      <c r="D122" s="3" t="s">
        <v>318</v>
      </c>
    </row>
    <row r="123" spans="1:4" x14ac:dyDescent="0.2">
      <c r="A123" s="1" t="s">
        <v>133</v>
      </c>
      <c r="B123" s="1" t="s">
        <v>322</v>
      </c>
      <c r="C123" s="2">
        <v>-835.78</v>
      </c>
      <c r="D123" s="3" t="s">
        <v>318</v>
      </c>
    </row>
    <row r="124" spans="1:4" x14ac:dyDescent="0.2">
      <c r="A124" s="1" t="s">
        <v>134</v>
      </c>
      <c r="B124" s="1" t="s">
        <v>322</v>
      </c>
      <c r="C124" s="2">
        <v>-15727026.689999999</v>
      </c>
      <c r="D124" s="3" t="s">
        <v>318</v>
      </c>
    </row>
    <row r="125" spans="1:4" x14ac:dyDescent="0.2">
      <c r="A125" s="1" t="s">
        <v>135</v>
      </c>
      <c r="B125" s="1" t="s">
        <v>322</v>
      </c>
      <c r="C125" s="2">
        <v>-9116.9</v>
      </c>
      <c r="D125" s="3" t="s">
        <v>318</v>
      </c>
    </row>
    <row r="126" spans="1:4" x14ac:dyDescent="0.2">
      <c r="A126" s="1" t="s">
        <v>136</v>
      </c>
      <c r="B126" s="1" t="s">
        <v>322</v>
      </c>
      <c r="C126" s="2">
        <v>-5776972.21</v>
      </c>
      <c r="D126" s="3" t="s">
        <v>318</v>
      </c>
    </row>
    <row r="127" spans="1:4" x14ac:dyDescent="0.2">
      <c r="A127" s="1" t="s">
        <v>137</v>
      </c>
      <c r="B127" s="1" t="s">
        <v>322</v>
      </c>
      <c r="C127" s="2">
        <v>-1336242.56</v>
      </c>
      <c r="D127" s="3" t="s">
        <v>318</v>
      </c>
    </row>
    <row r="128" spans="1:4" x14ac:dyDescent="0.2">
      <c r="A128" s="1" t="s">
        <v>138</v>
      </c>
      <c r="B128" s="1" t="s">
        <v>322</v>
      </c>
      <c r="C128" s="2">
        <v>-929537.89</v>
      </c>
      <c r="D128" s="3" t="s">
        <v>318</v>
      </c>
    </row>
    <row r="129" spans="1:4" x14ac:dyDescent="0.2">
      <c r="A129" s="1" t="s">
        <v>139</v>
      </c>
      <c r="B129" s="1" t="s">
        <v>322</v>
      </c>
      <c r="C129" s="2">
        <v>-644588.22</v>
      </c>
      <c r="D129" s="3" t="s">
        <v>318</v>
      </c>
    </row>
    <row r="130" spans="1:4" x14ac:dyDescent="0.2">
      <c r="A130" s="1" t="s">
        <v>140</v>
      </c>
      <c r="B130" s="1" t="s">
        <v>322</v>
      </c>
      <c r="C130" s="2">
        <v>-288820.11</v>
      </c>
      <c r="D130" s="3" t="s">
        <v>318</v>
      </c>
    </row>
    <row r="131" spans="1:4" x14ac:dyDescent="0.2">
      <c r="A131" s="1" t="s">
        <v>141</v>
      </c>
      <c r="B131" s="1" t="s">
        <v>108</v>
      </c>
      <c r="C131" s="2">
        <v>-23432.400000000001</v>
      </c>
      <c r="D131" s="3" t="s">
        <v>318</v>
      </c>
    </row>
    <row r="132" spans="1:4" x14ac:dyDescent="0.2">
      <c r="A132" s="1" t="s">
        <v>142</v>
      </c>
      <c r="B132" s="1" t="s">
        <v>108</v>
      </c>
      <c r="C132" s="2">
        <v>-10724162.560000001</v>
      </c>
      <c r="D132" s="3" t="s">
        <v>318</v>
      </c>
    </row>
    <row r="133" spans="1:4" x14ac:dyDescent="0.2">
      <c r="A133" s="1" t="s">
        <v>143</v>
      </c>
      <c r="B133" s="1" t="s">
        <v>108</v>
      </c>
      <c r="C133" s="2">
        <v>-4258230.0199999996</v>
      </c>
      <c r="D133" s="3" t="s">
        <v>318</v>
      </c>
    </row>
    <row r="134" spans="1:4" x14ac:dyDescent="0.2">
      <c r="A134" s="1" t="s">
        <v>144</v>
      </c>
      <c r="B134" s="1" t="s">
        <v>108</v>
      </c>
      <c r="C134" s="2">
        <v>-3330806.42</v>
      </c>
      <c r="D134" s="3" t="s">
        <v>318</v>
      </c>
    </row>
    <row r="135" spans="1:4" x14ac:dyDescent="0.2">
      <c r="A135" s="1" t="s">
        <v>145</v>
      </c>
      <c r="B135" s="1" t="s">
        <v>108</v>
      </c>
      <c r="C135" s="2">
        <v>-689864.72</v>
      </c>
      <c r="D135" s="3" t="s">
        <v>318</v>
      </c>
    </row>
    <row r="136" spans="1:4" x14ac:dyDescent="0.2">
      <c r="A136" s="1" t="s">
        <v>146</v>
      </c>
      <c r="B136" s="1" t="s">
        <v>108</v>
      </c>
      <c r="C136" s="2">
        <v>-506101.93</v>
      </c>
      <c r="D136" s="3" t="s">
        <v>318</v>
      </c>
    </row>
    <row r="137" spans="1:4" x14ac:dyDescent="0.2">
      <c r="A137" s="1" t="s">
        <v>147</v>
      </c>
      <c r="B137" s="1" t="s">
        <v>108</v>
      </c>
      <c r="C137" s="2">
        <v>-453589.55</v>
      </c>
      <c r="D137" s="3" t="s">
        <v>318</v>
      </c>
    </row>
    <row r="138" spans="1:4" x14ac:dyDescent="0.2">
      <c r="A138" s="1" t="s">
        <v>148</v>
      </c>
      <c r="B138" s="1" t="s">
        <v>108</v>
      </c>
      <c r="C138" s="2">
        <v>-444920.32000000001</v>
      </c>
      <c r="D138" s="3" t="s">
        <v>318</v>
      </c>
    </row>
    <row r="139" spans="1:4" x14ac:dyDescent="0.2">
      <c r="A139" s="1" t="s">
        <v>149</v>
      </c>
      <c r="B139" s="1" t="s">
        <v>108</v>
      </c>
      <c r="C139" s="2">
        <v>-424758.73</v>
      </c>
      <c r="D139" s="3" t="s">
        <v>318</v>
      </c>
    </row>
    <row r="140" spans="1:4" x14ac:dyDescent="0.2">
      <c r="A140" s="1" t="s">
        <v>150</v>
      </c>
      <c r="B140" s="1" t="s">
        <v>108</v>
      </c>
      <c r="C140" s="2">
        <v>-225999.08</v>
      </c>
      <c r="D140" s="3" t="s">
        <v>318</v>
      </c>
    </row>
    <row r="141" spans="1:4" x14ac:dyDescent="0.2">
      <c r="A141" s="1" t="s">
        <v>151</v>
      </c>
      <c r="B141" s="1" t="s">
        <v>108</v>
      </c>
      <c r="C141" s="2">
        <v>-45664.61</v>
      </c>
      <c r="D141" s="3" t="s">
        <v>318</v>
      </c>
    </row>
    <row r="142" spans="1:4" x14ac:dyDescent="0.2">
      <c r="A142" s="1" t="s">
        <v>152</v>
      </c>
      <c r="B142" s="1" t="s">
        <v>108</v>
      </c>
      <c r="C142" s="2">
        <v>-8114.83</v>
      </c>
      <c r="D142" s="3" t="s">
        <v>318</v>
      </c>
    </row>
    <row r="143" spans="1:4" x14ac:dyDescent="0.2">
      <c r="A143" s="1" t="s">
        <v>153</v>
      </c>
      <c r="B143" s="1" t="s">
        <v>108</v>
      </c>
      <c r="C143" s="2">
        <v>1302.95</v>
      </c>
      <c r="D143" s="3" t="s">
        <v>318</v>
      </c>
    </row>
    <row r="144" spans="1:4" x14ac:dyDescent="0.2">
      <c r="A144" s="1" t="s">
        <v>154</v>
      </c>
      <c r="B144" s="1" t="s">
        <v>108</v>
      </c>
      <c r="C144" s="2">
        <v>52188</v>
      </c>
      <c r="D144" s="3" t="s">
        <v>318</v>
      </c>
    </row>
    <row r="145" spans="1:4" x14ac:dyDescent="0.2">
      <c r="A145" s="1" t="s">
        <v>155</v>
      </c>
      <c r="B145" s="1" t="s">
        <v>108</v>
      </c>
      <c r="C145" s="2">
        <v>-14571.61</v>
      </c>
      <c r="D145" s="3" t="s">
        <v>318</v>
      </c>
    </row>
    <row r="146" spans="1:4" x14ac:dyDescent="0.2">
      <c r="A146" s="1" t="s">
        <v>156</v>
      </c>
      <c r="B146" s="1" t="s">
        <v>108</v>
      </c>
      <c r="C146" s="2">
        <v>-4006244.2</v>
      </c>
      <c r="D146" s="3" t="s">
        <v>318</v>
      </c>
    </row>
    <row r="147" spans="1:4" x14ac:dyDescent="0.2">
      <c r="A147" s="1" t="s">
        <v>157</v>
      </c>
      <c r="B147" s="1" t="s">
        <v>108</v>
      </c>
      <c r="C147" s="2">
        <v>-2305627.7000000002</v>
      </c>
      <c r="D147" s="3" t="s">
        <v>318</v>
      </c>
    </row>
    <row r="148" spans="1:4" x14ac:dyDescent="0.2">
      <c r="A148" s="1" t="s">
        <v>158</v>
      </c>
      <c r="B148" s="1" t="s">
        <v>108</v>
      </c>
      <c r="C148" s="2">
        <v>-1262161.1200000001</v>
      </c>
      <c r="D148" s="3" t="s">
        <v>318</v>
      </c>
    </row>
    <row r="149" spans="1:4" x14ac:dyDescent="0.2">
      <c r="A149" s="1" t="s">
        <v>159</v>
      </c>
      <c r="B149" s="1" t="s">
        <v>108</v>
      </c>
      <c r="C149" s="2">
        <v>-7909.9</v>
      </c>
      <c r="D149" s="3" t="s">
        <v>318</v>
      </c>
    </row>
    <row r="150" spans="1:4" x14ac:dyDescent="0.2">
      <c r="A150" s="1" t="s">
        <v>160</v>
      </c>
      <c r="B150" s="1" t="s">
        <v>108</v>
      </c>
      <c r="C150" s="2">
        <v>86445.86</v>
      </c>
      <c r="D150" s="3" t="s">
        <v>318</v>
      </c>
    </row>
    <row r="151" spans="1:4" x14ac:dyDescent="0.2">
      <c r="A151" s="1" t="s">
        <v>161</v>
      </c>
      <c r="B151" s="1" t="s">
        <v>108</v>
      </c>
      <c r="C151" s="2">
        <v>189046.12</v>
      </c>
      <c r="D151" s="3" t="s">
        <v>318</v>
      </c>
    </row>
    <row r="152" spans="1:4" x14ac:dyDescent="0.2">
      <c r="A152" s="1" t="s">
        <v>162</v>
      </c>
      <c r="B152" s="1" t="s">
        <v>108</v>
      </c>
      <c r="C152" s="2">
        <v>-11216802.869999999</v>
      </c>
      <c r="D152" s="3" t="s">
        <v>318</v>
      </c>
    </row>
    <row r="153" spans="1:4" x14ac:dyDescent="0.2">
      <c r="A153" s="1" t="s">
        <v>163</v>
      </c>
      <c r="B153" s="1" t="s">
        <v>108</v>
      </c>
      <c r="C153" s="2">
        <v>-9577282.4800000004</v>
      </c>
      <c r="D153" s="3" t="s">
        <v>318</v>
      </c>
    </row>
    <row r="154" spans="1:4" x14ac:dyDescent="0.2">
      <c r="A154" s="1" t="s">
        <v>164</v>
      </c>
      <c r="B154" s="1" t="s">
        <v>108</v>
      </c>
      <c r="C154" s="2">
        <v>-14369.89</v>
      </c>
      <c r="D154" s="3" t="s">
        <v>318</v>
      </c>
    </row>
    <row r="155" spans="1:4" x14ac:dyDescent="0.2">
      <c r="A155" s="1" t="s">
        <v>165</v>
      </c>
      <c r="B155" s="1" t="s">
        <v>108</v>
      </c>
      <c r="C155" s="2">
        <v>11216802.869999999</v>
      </c>
      <c r="D155" s="3" t="s">
        <v>318</v>
      </c>
    </row>
    <row r="156" spans="1:4" x14ac:dyDescent="0.2">
      <c r="A156" s="1" t="s">
        <v>166</v>
      </c>
      <c r="B156" s="1" t="s">
        <v>108</v>
      </c>
      <c r="C156" s="2">
        <v>-6902560.9699999997</v>
      </c>
      <c r="D156" s="3" t="s">
        <v>318</v>
      </c>
    </row>
    <row r="157" spans="1:4" x14ac:dyDescent="0.2">
      <c r="A157" s="1" t="s">
        <v>167</v>
      </c>
      <c r="B157" s="1" t="s">
        <v>108</v>
      </c>
      <c r="C157" s="2">
        <v>11032248.23</v>
      </c>
      <c r="D157" s="3" t="s">
        <v>318</v>
      </c>
    </row>
    <row r="158" spans="1:4" x14ac:dyDescent="0.2">
      <c r="A158" s="1" t="s">
        <v>168</v>
      </c>
      <c r="B158" s="1" t="s">
        <v>169</v>
      </c>
      <c r="C158" s="2">
        <v>9832456.6600000001</v>
      </c>
      <c r="D158" s="3" t="s">
        <v>318</v>
      </c>
    </row>
    <row r="159" spans="1:4" x14ac:dyDescent="0.2">
      <c r="A159" s="1" t="s">
        <v>170</v>
      </c>
      <c r="B159" s="1" t="s">
        <v>169</v>
      </c>
      <c r="C159" s="2">
        <v>56959538.049999997</v>
      </c>
      <c r="D159" s="3" t="s">
        <v>318</v>
      </c>
    </row>
    <row r="160" spans="1:4" x14ac:dyDescent="0.2">
      <c r="A160" s="1" t="s">
        <v>171</v>
      </c>
      <c r="B160" s="1" t="s">
        <v>169</v>
      </c>
      <c r="C160" s="2">
        <v>-40265</v>
      </c>
      <c r="D160" s="3" t="s">
        <v>318</v>
      </c>
    </row>
    <row r="161" spans="1:4" x14ac:dyDescent="0.2">
      <c r="A161" s="1" t="s">
        <v>172</v>
      </c>
      <c r="B161" s="1" t="s">
        <v>173</v>
      </c>
      <c r="C161" s="2">
        <v>41846.699999999997</v>
      </c>
      <c r="D161" s="3" t="s">
        <v>318</v>
      </c>
    </row>
    <row r="162" spans="1:4" x14ac:dyDescent="0.2">
      <c r="A162" s="1" t="s">
        <v>174</v>
      </c>
      <c r="B162" s="1" t="s">
        <v>173</v>
      </c>
      <c r="C162" s="2">
        <v>762082.27</v>
      </c>
      <c r="D162" s="3" t="s">
        <v>318</v>
      </c>
    </row>
    <row r="163" spans="1:4" x14ac:dyDescent="0.2">
      <c r="A163" s="1" t="s">
        <v>175</v>
      </c>
      <c r="B163" s="1" t="s">
        <v>173</v>
      </c>
      <c r="C163" s="2">
        <v>823228.09</v>
      </c>
      <c r="D163" s="3" t="s">
        <v>318</v>
      </c>
    </row>
    <row r="164" spans="1:4" x14ac:dyDescent="0.2">
      <c r="A164" s="1" t="s">
        <v>176</v>
      </c>
      <c r="B164" s="1" t="s">
        <v>173</v>
      </c>
      <c r="C164" s="2">
        <v>869643.4</v>
      </c>
      <c r="D164" s="3" t="s">
        <v>318</v>
      </c>
    </row>
    <row r="165" spans="1:4" x14ac:dyDescent="0.2">
      <c r="A165" s="1" t="s">
        <v>177</v>
      </c>
      <c r="B165" s="1" t="s">
        <v>178</v>
      </c>
      <c r="C165" s="2">
        <v>10338.51</v>
      </c>
      <c r="D165" s="3" t="s">
        <v>318</v>
      </c>
    </row>
    <row r="166" spans="1:4" x14ac:dyDescent="0.2">
      <c r="A166" s="1" t="s">
        <v>179</v>
      </c>
      <c r="B166" s="1" t="s">
        <v>178</v>
      </c>
      <c r="C166" s="2">
        <v>59953.41</v>
      </c>
      <c r="D166" s="3" t="s">
        <v>318</v>
      </c>
    </row>
    <row r="167" spans="1:4" x14ac:dyDescent="0.2">
      <c r="A167" s="1" t="s">
        <v>180</v>
      </c>
      <c r="B167" s="1" t="s">
        <v>178</v>
      </c>
      <c r="C167" s="2">
        <v>183322.89</v>
      </c>
      <c r="D167" s="3" t="s">
        <v>318</v>
      </c>
    </row>
    <row r="168" spans="1:4" x14ac:dyDescent="0.2">
      <c r="A168" s="1" t="s">
        <v>181</v>
      </c>
      <c r="B168" s="1" t="s">
        <v>178</v>
      </c>
      <c r="C168" s="2">
        <v>241050.31</v>
      </c>
      <c r="D168" s="3" t="s">
        <v>318</v>
      </c>
    </row>
    <row r="169" spans="1:4" x14ac:dyDescent="0.2">
      <c r="A169" s="1" t="s">
        <v>182</v>
      </c>
      <c r="B169" s="1" t="s">
        <v>183</v>
      </c>
      <c r="C169" s="2">
        <v>-471620.97</v>
      </c>
      <c r="D169" s="3" t="s">
        <v>319</v>
      </c>
    </row>
    <row r="170" spans="1:4" x14ac:dyDescent="0.2">
      <c r="A170" s="1" t="s">
        <v>184</v>
      </c>
      <c r="B170" s="1" t="s">
        <v>183</v>
      </c>
      <c r="C170" s="2">
        <v>-95730.01</v>
      </c>
      <c r="D170" s="3" t="s">
        <v>319</v>
      </c>
    </row>
    <row r="171" spans="1:4" x14ac:dyDescent="0.2">
      <c r="A171" s="1" t="s">
        <v>185</v>
      </c>
      <c r="B171" s="1" t="s">
        <v>186</v>
      </c>
      <c r="C171" s="2">
        <v>-21424263.350000001</v>
      </c>
      <c r="D171" s="3" t="s">
        <v>319</v>
      </c>
    </row>
    <row r="172" spans="1:4" x14ac:dyDescent="0.2">
      <c r="A172" s="1" t="s">
        <v>187</v>
      </c>
      <c r="B172" s="1" t="s">
        <v>186</v>
      </c>
      <c r="C172" s="2">
        <v>-432521.58</v>
      </c>
      <c r="D172" s="3" t="s">
        <v>319</v>
      </c>
    </row>
    <row r="173" spans="1:4" x14ac:dyDescent="0.2">
      <c r="A173" s="1" t="s">
        <v>188</v>
      </c>
      <c r="B173" s="1" t="s">
        <v>189</v>
      </c>
      <c r="C173" s="2">
        <v>58391.33</v>
      </c>
      <c r="D173" s="3" t="s">
        <v>319</v>
      </c>
    </row>
    <row r="174" spans="1:4" x14ac:dyDescent="0.2">
      <c r="A174" s="1" t="s">
        <v>190</v>
      </c>
      <c r="B174" s="1" t="s">
        <v>191</v>
      </c>
      <c r="C174" s="2">
        <v>467622.25</v>
      </c>
      <c r="D174" s="3" t="s">
        <v>319</v>
      </c>
    </row>
    <row r="175" spans="1:4" x14ac:dyDescent="0.2">
      <c r="A175" s="1" t="s">
        <v>192</v>
      </c>
      <c r="B175" s="1" t="s">
        <v>191</v>
      </c>
      <c r="C175" s="2">
        <v>-941213.3</v>
      </c>
      <c r="D175" s="3" t="s">
        <v>319</v>
      </c>
    </row>
    <row r="176" spans="1:4" x14ac:dyDescent="0.2">
      <c r="A176" s="1" t="s">
        <v>193</v>
      </c>
      <c r="B176" s="1" t="s">
        <v>194</v>
      </c>
      <c r="C176" s="2">
        <v>-1521830.34</v>
      </c>
      <c r="D176" s="3" t="s">
        <v>319</v>
      </c>
    </row>
    <row r="177" spans="1:4" x14ac:dyDescent="0.2">
      <c r="A177" s="1" t="s">
        <v>195</v>
      </c>
      <c r="B177" s="1" t="s">
        <v>194</v>
      </c>
      <c r="C177" s="2">
        <v>-302849.39</v>
      </c>
      <c r="D177" s="3" t="s">
        <v>319</v>
      </c>
    </row>
    <row r="178" spans="1:4" x14ac:dyDescent="0.2">
      <c r="A178" s="1" t="s">
        <v>196</v>
      </c>
      <c r="B178" s="1" t="s">
        <v>108</v>
      </c>
      <c r="C178" s="2">
        <v>3964271.76</v>
      </c>
      <c r="D178" s="3" t="s">
        <v>319</v>
      </c>
    </row>
    <row r="179" spans="1:4" x14ac:dyDescent="0.2">
      <c r="A179" s="1" t="s">
        <v>197</v>
      </c>
      <c r="B179" s="1" t="s">
        <v>198</v>
      </c>
      <c r="C179" s="2">
        <v>747718894.63999999</v>
      </c>
      <c r="D179" s="3" t="s">
        <v>319</v>
      </c>
    </row>
    <row r="180" spans="1:4" x14ac:dyDescent="0.2">
      <c r="A180" s="1" t="s">
        <v>199</v>
      </c>
      <c r="B180" s="1" t="s">
        <v>198</v>
      </c>
      <c r="C180" s="2">
        <v>-531150.52</v>
      </c>
      <c r="D180" s="3" t="s">
        <v>319</v>
      </c>
    </row>
    <row r="181" spans="1:4" x14ac:dyDescent="0.2">
      <c r="A181" s="1" t="s">
        <v>200</v>
      </c>
      <c r="B181" s="1" t="s">
        <v>198</v>
      </c>
      <c r="C181" s="2">
        <v>-2324179.98</v>
      </c>
      <c r="D181" s="3" t="s">
        <v>319</v>
      </c>
    </row>
    <row r="182" spans="1:4" x14ac:dyDescent="0.2">
      <c r="A182" s="1" t="s">
        <v>201</v>
      </c>
      <c r="B182" s="1" t="s">
        <v>198</v>
      </c>
      <c r="C182" s="2">
        <v>7538435.21</v>
      </c>
      <c r="D182" s="3" t="s">
        <v>319</v>
      </c>
    </row>
    <row r="183" spans="1:4" x14ac:dyDescent="0.2">
      <c r="A183" s="1" t="s">
        <v>202</v>
      </c>
      <c r="B183" s="1" t="s">
        <v>198</v>
      </c>
      <c r="C183" s="2">
        <v>18865225.800000001</v>
      </c>
      <c r="D183" s="3" t="s">
        <v>319</v>
      </c>
    </row>
    <row r="184" spans="1:4" x14ac:dyDescent="0.2">
      <c r="A184" s="1" t="s">
        <v>203</v>
      </c>
      <c r="B184" s="1" t="s">
        <v>198</v>
      </c>
      <c r="C184" s="2">
        <v>432521.58</v>
      </c>
      <c r="D184" s="3" t="s">
        <v>319</v>
      </c>
    </row>
    <row r="185" spans="1:4" x14ac:dyDescent="0.2">
      <c r="A185" s="1" t="s">
        <v>204</v>
      </c>
      <c r="B185" s="1" t="s">
        <v>198</v>
      </c>
      <c r="C185" s="2">
        <v>21424263.350000001</v>
      </c>
      <c r="D185" s="3" t="s">
        <v>319</v>
      </c>
    </row>
    <row r="186" spans="1:4" x14ac:dyDescent="0.2">
      <c r="A186" s="1" t="s">
        <v>205</v>
      </c>
      <c r="B186" s="1" t="s">
        <v>198</v>
      </c>
      <c r="C186" s="2">
        <v>-9505.7199999999993</v>
      </c>
      <c r="D186" s="3" t="s">
        <v>319</v>
      </c>
    </row>
    <row r="187" spans="1:4" x14ac:dyDescent="0.2">
      <c r="A187" s="1" t="s">
        <v>206</v>
      </c>
      <c r="B187" s="1" t="s">
        <v>198</v>
      </c>
      <c r="C187" s="2">
        <v>9151.4699999999993</v>
      </c>
      <c r="D187" s="3" t="s">
        <v>319</v>
      </c>
    </row>
    <row r="188" spans="1:4" x14ac:dyDescent="0.2">
      <c r="A188" s="1" t="s">
        <v>207</v>
      </c>
      <c r="B188" s="1" t="s">
        <v>198</v>
      </c>
      <c r="C188" s="2">
        <v>431456.28</v>
      </c>
      <c r="D188" s="3" t="s">
        <v>319</v>
      </c>
    </row>
    <row r="189" spans="1:4" x14ac:dyDescent="0.2">
      <c r="A189" s="1" t="s">
        <v>208</v>
      </c>
      <c r="B189" s="1" t="s">
        <v>198</v>
      </c>
      <c r="C189" s="2">
        <v>3121336.92</v>
      </c>
      <c r="D189" s="3" t="s">
        <v>319</v>
      </c>
    </row>
    <row r="190" spans="1:4" x14ac:dyDescent="0.2">
      <c r="A190" s="1" t="s">
        <v>209</v>
      </c>
      <c r="B190" s="1" t="s">
        <v>210</v>
      </c>
      <c r="C190" s="2">
        <v>4191313.66</v>
      </c>
      <c r="D190" s="3" t="s">
        <v>319</v>
      </c>
    </row>
    <row r="191" spans="1:4" x14ac:dyDescent="0.2">
      <c r="A191" s="1" t="s">
        <v>211</v>
      </c>
      <c r="B191" s="1" t="s">
        <v>212</v>
      </c>
      <c r="C191" s="2">
        <v>-8369491.2400000002</v>
      </c>
      <c r="D191" s="3" t="s">
        <v>319</v>
      </c>
    </row>
    <row r="192" spans="1:4" x14ac:dyDescent="0.2">
      <c r="A192" s="1" t="s">
        <v>213</v>
      </c>
      <c r="B192" s="1" t="s">
        <v>212</v>
      </c>
      <c r="C192" s="2">
        <v>3233528.28</v>
      </c>
      <c r="D192" s="3" t="s">
        <v>319</v>
      </c>
    </row>
    <row r="193" spans="1:4" x14ac:dyDescent="0.2">
      <c r="A193" s="1" t="s">
        <v>205</v>
      </c>
      <c r="B193" s="1" t="s">
        <v>214</v>
      </c>
      <c r="C193" s="2">
        <v>-24748876.77</v>
      </c>
      <c r="D193" s="3" t="s">
        <v>319</v>
      </c>
    </row>
    <row r="194" spans="1:4" x14ac:dyDescent="0.2">
      <c r="A194" s="1" t="s">
        <v>215</v>
      </c>
      <c r="B194" s="1" t="s">
        <v>214</v>
      </c>
      <c r="C194" s="2">
        <v>1833.63</v>
      </c>
      <c r="D194" s="3" t="s">
        <v>319</v>
      </c>
    </row>
    <row r="195" spans="1:4" x14ac:dyDescent="0.2">
      <c r="A195" s="1" t="s">
        <v>216</v>
      </c>
      <c r="B195" s="1" t="s">
        <v>214</v>
      </c>
      <c r="C195" s="2">
        <v>1993452</v>
      </c>
      <c r="D195" s="3" t="s">
        <v>319</v>
      </c>
    </row>
    <row r="196" spans="1:4" x14ac:dyDescent="0.2">
      <c r="A196" s="1" t="s">
        <v>217</v>
      </c>
      <c r="B196" s="1" t="s">
        <v>214</v>
      </c>
      <c r="C196" s="2">
        <v>3072668.96</v>
      </c>
      <c r="D196" s="3" t="s">
        <v>319</v>
      </c>
    </row>
    <row r="197" spans="1:4" x14ac:dyDescent="0.2">
      <c r="A197" s="1" t="s">
        <v>206</v>
      </c>
      <c r="B197" s="1" t="s">
        <v>214</v>
      </c>
      <c r="C197" s="2">
        <v>19438017.07</v>
      </c>
      <c r="D197" s="3" t="s">
        <v>319</v>
      </c>
    </row>
    <row r="198" spans="1:4" x14ac:dyDescent="0.2">
      <c r="A198" s="1" t="s">
        <v>207</v>
      </c>
      <c r="B198" s="1" t="s">
        <v>214</v>
      </c>
      <c r="C198" s="2">
        <v>21267048.93</v>
      </c>
      <c r="D198" s="3" t="s">
        <v>319</v>
      </c>
    </row>
    <row r="199" spans="1:4" x14ac:dyDescent="0.2">
      <c r="A199" s="1" t="s">
        <v>208</v>
      </c>
      <c r="B199" s="1" t="s">
        <v>214</v>
      </c>
      <c r="C199" s="2">
        <v>218107670.94999999</v>
      </c>
      <c r="D199" s="3" t="s">
        <v>319</v>
      </c>
    </row>
    <row r="200" spans="1:4" x14ac:dyDescent="0.2">
      <c r="A200" s="1" t="s">
        <v>218</v>
      </c>
      <c r="B200" s="1" t="s">
        <v>169</v>
      </c>
      <c r="C200" s="2">
        <v>35478</v>
      </c>
      <c r="D200" s="3" t="s">
        <v>319</v>
      </c>
    </row>
    <row r="201" spans="1:4" x14ac:dyDescent="0.2">
      <c r="A201" s="1" t="s">
        <v>219</v>
      </c>
      <c r="B201" s="1" t="s">
        <v>169</v>
      </c>
      <c r="C201" s="2">
        <v>-710201.93</v>
      </c>
      <c r="D201" s="3" t="s">
        <v>319</v>
      </c>
    </row>
    <row r="202" spans="1:4" x14ac:dyDescent="0.2">
      <c r="A202" s="1" t="s">
        <v>220</v>
      </c>
      <c r="B202" s="1" t="s">
        <v>169</v>
      </c>
      <c r="C202" s="2">
        <v>622952.76</v>
      </c>
      <c r="D202" s="3" t="s">
        <v>319</v>
      </c>
    </row>
    <row r="203" spans="1:4" x14ac:dyDescent="0.2">
      <c r="A203" s="1" t="s">
        <v>221</v>
      </c>
      <c r="B203" s="1" t="s">
        <v>169</v>
      </c>
      <c r="C203" s="2">
        <v>804054.59</v>
      </c>
      <c r="D203" s="3" t="s">
        <v>319</v>
      </c>
    </row>
    <row r="204" spans="1:4" x14ac:dyDescent="0.2">
      <c r="A204" s="1" t="s">
        <v>222</v>
      </c>
      <c r="B204" s="1" t="s">
        <v>169</v>
      </c>
      <c r="C204" s="2">
        <v>-5263772.6900000004</v>
      </c>
      <c r="D204" s="3" t="s">
        <v>319</v>
      </c>
    </row>
    <row r="205" spans="1:4" x14ac:dyDescent="0.2">
      <c r="A205" s="1" t="s">
        <v>223</v>
      </c>
      <c r="B205" s="1" t="s">
        <v>169</v>
      </c>
      <c r="C205" s="2">
        <v>10375</v>
      </c>
      <c r="D205" s="3" t="s">
        <v>319</v>
      </c>
    </row>
    <row r="206" spans="1:4" x14ac:dyDescent="0.2">
      <c r="A206" s="1" t="s">
        <v>224</v>
      </c>
      <c r="B206" s="1" t="s">
        <v>169</v>
      </c>
      <c r="C206" s="2">
        <v>621699.38</v>
      </c>
      <c r="D206" s="3" t="s">
        <v>319</v>
      </c>
    </row>
    <row r="207" spans="1:4" x14ac:dyDescent="0.2">
      <c r="A207" s="1" t="s">
        <v>225</v>
      </c>
      <c r="B207" s="1" t="s">
        <v>169</v>
      </c>
      <c r="C207" s="2">
        <v>3928719.85</v>
      </c>
      <c r="D207" s="3" t="s">
        <v>319</v>
      </c>
    </row>
    <row r="208" spans="1:4" x14ac:dyDescent="0.2">
      <c r="A208" s="1" t="s">
        <v>226</v>
      </c>
      <c r="B208" s="1" t="s">
        <v>169</v>
      </c>
      <c r="C208" s="2">
        <v>4944722.93</v>
      </c>
      <c r="D208" s="3" t="s">
        <v>319</v>
      </c>
    </row>
    <row r="209" spans="1:4" x14ac:dyDescent="0.2">
      <c r="A209" s="1" t="s">
        <v>227</v>
      </c>
      <c r="B209" s="1" t="s">
        <v>169</v>
      </c>
      <c r="C209" s="2">
        <v>17105129.210000001</v>
      </c>
      <c r="D209" s="3" t="s">
        <v>319</v>
      </c>
    </row>
    <row r="210" spans="1:4" x14ac:dyDescent="0.2">
      <c r="A210" s="1" t="s">
        <v>228</v>
      </c>
      <c r="B210" s="1" t="s">
        <v>169</v>
      </c>
      <c r="C210" s="2">
        <v>431477.22</v>
      </c>
      <c r="D210" s="3" t="s">
        <v>319</v>
      </c>
    </row>
    <row r="211" spans="1:4" x14ac:dyDescent="0.2">
      <c r="A211" s="1" t="s">
        <v>229</v>
      </c>
      <c r="B211" s="1" t="s">
        <v>169</v>
      </c>
      <c r="C211" s="2">
        <v>2710828.63</v>
      </c>
      <c r="D211" s="3" t="s">
        <v>319</v>
      </c>
    </row>
    <row r="212" spans="1:4" x14ac:dyDescent="0.2">
      <c r="A212" s="1" t="s">
        <v>230</v>
      </c>
      <c r="B212" s="1" t="s">
        <v>169</v>
      </c>
      <c r="C212" s="2">
        <v>-58314297.850000001</v>
      </c>
      <c r="D212" s="3" t="s">
        <v>319</v>
      </c>
    </row>
    <row r="213" spans="1:4" x14ac:dyDescent="0.2">
      <c r="A213" s="1" t="s">
        <v>231</v>
      </c>
      <c r="B213" s="1" t="s">
        <v>169</v>
      </c>
      <c r="C213" s="2">
        <v>-6531346.9800000004</v>
      </c>
      <c r="D213" s="3" t="s">
        <v>319</v>
      </c>
    </row>
    <row r="214" spans="1:4" x14ac:dyDescent="0.2">
      <c r="A214" s="1" t="s">
        <v>232</v>
      </c>
      <c r="B214" s="1" t="s">
        <v>169</v>
      </c>
      <c r="C214" s="2">
        <v>-3261101.55</v>
      </c>
      <c r="D214" s="3" t="s">
        <v>319</v>
      </c>
    </row>
    <row r="215" spans="1:4" x14ac:dyDescent="0.2">
      <c r="A215" s="1" t="s">
        <v>233</v>
      </c>
      <c r="B215" s="1" t="s">
        <v>169</v>
      </c>
      <c r="C215" s="2">
        <v>-171435.4</v>
      </c>
      <c r="D215" s="3" t="s">
        <v>319</v>
      </c>
    </row>
    <row r="216" spans="1:4" x14ac:dyDescent="0.2">
      <c r="A216" s="1" t="s">
        <v>234</v>
      </c>
      <c r="B216" s="1" t="s">
        <v>169</v>
      </c>
      <c r="C216" s="2">
        <v>3914618.44</v>
      </c>
      <c r="D216" s="3" t="s">
        <v>319</v>
      </c>
    </row>
    <row r="217" spans="1:4" x14ac:dyDescent="0.2">
      <c r="A217" s="1" t="s">
        <v>235</v>
      </c>
      <c r="B217" s="1" t="s">
        <v>169</v>
      </c>
      <c r="C217" s="2">
        <v>5894797.04</v>
      </c>
      <c r="D217" s="3" t="s">
        <v>319</v>
      </c>
    </row>
    <row r="218" spans="1:4" x14ac:dyDescent="0.2">
      <c r="A218" s="1" t="s">
        <v>236</v>
      </c>
      <c r="B218" s="1" t="s">
        <v>169</v>
      </c>
      <c r="C218" s="2">
        <v>6531346.9800000004</v>
      </c>
      <c r="D218" s="3" t="s">
        <v>319</v>
      </c>
    </row>
    <row r="219" spans="1:4" x14ac:dyDescent="0.2">
      <c r="A219" s="1" t="s">
        <v>237</v>
      </c>
      <c r="B219" s="1" t="s">
        <v>169</v>
      </c>
      <c r="C219" s="2">
        <v>8127843.6500000004</v>
      </c>
      <c r="D219" s="3" t="s">
        <v>319</v>
      </c>
    </row>
    <row r="220" spans="1:4" x14ac:dyDescent="0.2">
      <c r="A220" s="1" t="s">
        <v>238</v>
      </c>
      <c r="B220" s="1" t="s">
        <v>169</v>
      </c>
      <c r="C220" s="2">
        <v>14025.28</v>
      </c>
      <c r="D220" s="3" t="s">
        <v>319</v>
      </c>
    </row>
    <row r="221" spans="1:4" x14ac:dyDescent="0.2">
      <c r="A221" s="1" t="s">
        <v>239</v>
      </c>
      <c r="B221" s="1" t="s">
        <v>169</v>
      </c>
      <c r="C221" s="2">
        <v>835008.33</v>
      </c>
      <c r="D221" s="3" t="s">
        <v>319</v>
      </c>
    </row>
    <row r="222" spans="1:4" x14ac:dyDescent="0.2">
      <c r="A222" s="1" t="s">
        <v>240</v>
      </c>
      <c r="B222" s="1" t="s">
        <v>169</v>
      </c>
      <c r="C222" s="2">
        <v>484501655.89999998</v>
      </c>
      <c r="D222" s="3" t="s">
        <v>319</v>
      </c>
    </row>
    <row r="223" spans="1:4" x14ac:dyDescent="0.2">
      <c r="A223" s="1" t="s">
        <v>241</v>
      </c>
      <c r="B223" s="1" t="s">
        <v>169</v>
      </c>
      <c r="C223" s="2">
        <v>403360055.01999998</v>
      </c>
      <c r="D223" s="3" t="s">
        <v>319</v>
      </c>
    </row>
    <row r="224" spans="1:4" x14ac:dyDescent="0.2">
      <c r="A224" s="1" t="s">
        <v>242</v>
      </c>
      <c r="B224" s="1" t="s">
        <v>169</v>
      </c>
      <c r="C224" s="2">
        <v>43435978.890000001</v>
      </c>
      <c r="D224" s="3" t="s">
        <v>319</v>
      </c>
    </row>
    <row r="225" spans="1:4" x14ac:dyDescent="0.2">
      <c r="A225" s="1" t="s">
        <v>243</v>
      </c>
      <c r="B225" s="1" t="s">
        <v>169</v>
      </c>
      <c r="C225" s="2">
        <v>-282705772.92000002</v>
      </c>
      <c r="D225" s="3" t="s">
        <v>319</v>
      </c>
    </row>
    <row r="226" spans="1:4" x14ac:dyDescent="0.2">
      <c r="A226" s="1" t="s">
        <v>244</v>
      </c>
      <c r="B226" s="1" t="s">
        <v>169</v>
      </c>
      <c r="C226" s="2">
        <v>-20048555.829999998</v>
      </c>
      <c r="D226" s="3" t="s">
        <v>319</v>
      </c>
    </row>
    <row r="227" spans="1:4" x14ac:dyDescent="0.2">
      <c r="A227" s="1" t="s">
        <v>245</v>
      </c>
      <c r="B227" s="1" t="s">
        <v>169</v>
      </c>
      <c r="C227" s="2">
        <v>-2887210.95</v>
      </c>
      <c r="D227" s="3" t="s">
        <v>319</v>
      </c>
    </row>
    <row r="228" spans="1:4" x14ac:dyDescent="0.2">
      <c r="A228" s="1" t="s">
        <v>246</v>
      </c>
      <c r="B228" s="1" t="s">
        <v>169</v>
      </c>
      <c r="C228" s="2">
        <v>20734.68</v>
      </c>
      <c r="D228" s="3" t="s">
        <v>319</v>
      </c>
    </row>
    <row r="229" spans="1:4" x14ac:dyDescent="0.2">
      <c r="A229" s="1" t="s">
        <v>247</v>
      </c>
      <c r="B229" s="1" t="s">
        <v>169</v>
      </c>
      <c r="C229" s="2">
        <v>100645</v>
      </c>
      <c r="D229" s="3" t="s">
        <v>319</v>
      </c>
    </row>
    <row r="230" spans="1:4" x14ac:dyDescent="0.2">
      <c r="A230" s="1" t="s">
        <v>248</v>
      </c>
      <c r="B230" s="1" t="s">
        <v>169</v>
      </c>
      <c r="C230" s="2">
        <v>1358297.45</v>
      </c>
      <c r="D230" s="3" t="s">
        <v>319</v>
      </c>
    </row>
    <row r="231" spans="1:4" x14ac:dyDescent="0.2">
      <c r="A231" s="1" t="s">
        <v>249</v>
      </c>
      <c r="B231" s="1" t="s">
        <v>169</v>
      </c>
      <c r="C231" s="2">
        <v>32813565.66</v>
      </c>
      <c r="D231" s="3" t="s">
        <v>319</v>
      </c>
    </row>
    <row r="232" spans="1:4" x14ac:dyDescent="0.2">
      <c r="A232" s="1" t="s">
        <v>250</v>
      </c>
      <c r="B232" s="1" t="s">
        <v>169</v>
      </c>
      <c r="C232" s="2">
        <v>-79550748.879999995</v>
      </c>
      <c r="D232" s="3" t="s">
        <v>319</v>
      </c>
    </row>
    <row r="233" spans="1:4" x14ac:dyDescent="0.2">
      <c r="A233" s="1" t="s">
        <v>251</v>
      </c>
      <c r="B233" s="1" t="s">
        <v>169</v>
      </c>
      <c r="C233" s="2">
        <v>-27732048.73</v>
      </c>
      <c r="D233" s="3" t="s">
        <v>319</v>
      </c>
    </row>
    <row r="234" spans="1:4" x14ac:dyDescent="0.2">
      <c r="A234" s="1" t="s">
        <v>252</v>
      </c>
      <c r="B234" s="1" t="s">
        <v>169</v>
      </c>
      <c r="C234" s="2">
        <v>-7708630.4699999997</v>
      </c>
      <c r="D234" s="3" t="s">
        <v>319</v>
      </c>
    </row>
    <row r="235" spans="1:4" x14ac:dyDescent="0.2">
      <c r="A235" s="1" t="s">
        <v>253</v>
      </c>
      <c r="B235" s="1" t="s">
        <v>169</v>
      </c>
      <c r="C235" s="2">
        <v>-5179227</v>
      </c>
      <c r="D235" s="3" t="s">
        <v>319</v>
      </c>
    </row>
    <row r="236" spans="1:4" x14ac:dyDescent="0.2">
      <c r="A236" s="1" t="s">
        <v>254</v>
      </c>
      <c r="B236" s="1" t="s">
        <v>169</v>
      </c>
      <c r="C236" s="2">
        <v>-5075469.41</v>
      </c>
      <c r="D236" s="3" t="s">
        <v>319</v>
      </c>
    </row>
    <row r="237" spans="1:4" x14ac:dyDescent="0.2">
      <c r="A237" s="1" t="s">
        <v>255</v>
      </c>
      <c r="B237" s="1" t="s">
        <v>169</v>
      </c>
      <c r="C237" s="2">
        <v>-2679623.38</v>
      </c>
      <c r="D237" s="3" t="s">
        <v>319</v>
      </c>
    </row>
    <row r="238" spans="1:4" x14ac:dyDescent="0.2">
      <c r="A238" s="1" t="s">
        <v>256</v>
      </c>
      <c r="B238" s="1" t="s">
        <v>169</v>
      </c>
      <c r="C238" s="2">
        <v>-1840029.65</v>
      </c>
      <c r="D238" s="3" t="s">
        <v>319</v>
      </c>
    </row>
    <row r="239" spans="1:4" x14ac:dyDescent="0.2">
      <c r="A239" s="1" t="s">
        <v>257</v>
      </c>
      <c r="B239" s="1" t="s">
        <v>169</v>
      </c>
      <c r="C239" s="2">
        <v>-1430591.94</v>
      </c>
      <c r="D239" s="3" t="s">
        <v>319</v>
      </c>
    </row>
    <row r="240" spans="1:4" x14ac:dyDescent="0.2">
      <c r="A240" s="1" t="s">
        <v>258</v>
      </c>
      <c r="B240" s="1" t="s">
        <v>169</v>
      </c>
      <c r="C240" s="2">
        <v>-1407876.48</v>
      </c>
      <c r="D240" s="3" t="s">
        <v>319</v>
      </c>
    </row>
    <row r="241" spans="1:4" x14ac:dyDescent="0.2">
      <c r="A241" s="1" t="s">
        <v>259</v>
      </c>
      <c r="B241" s="1" t="s">
        <v>169</v>
      </c>
      <c r="C241" s="2">
        <v>-442771.02</v>
      </c>
      <c r="D241" s="3" t="s">
        <v>319</v>
      </c>
    </row>
    <row r="242" spans="1:4" x14ac:dyDescent="0.2">
      <c r="A242" s="1" t="s">
        <v>260</v>
      </c>
      <c r="B242" s="1" t="s">
        <v>169</v>
      </c>
      <c r="C242" s="2">
        <v>-370194.27</v>
      </c>
      <c r="D242" s="3" t="s">
        <v>319</v>
      </c>
    </row>
    <row r="243" spans="1:4" x14ac:dyDescent="0.2">
      <c r="A243" s="1" t="s">
        <v>261</v>
      </c>
      <c r="B243" s="1" t="s">
        <v>169</v>
      </c>
      <c r="C243" s="2">
        <v>-365533.65</v>
      </c>
      <c r="D243" s="3" t="s">
        <v>319</v>
      </c>
    </row>
    <row r="244" spans="1:4" x14ac:dyDescent="0.2">
      <c r="A244" s="1" t="s">
        <v>262</v>
      </c>
      <c r="B244" s="1" t="s">
        <v>169</v>
      </c>
      <c r="C244" s="2">
        <v>-273836.48</v>
      </c>
      <c r="D244" s="3" t="s">
        <v>319</v>
      </c>
    </row>
    <row r="245" spans="1:4" x14ac:dyDescent="0.2">
      <c r="A245" s="1" t="s">
        <v>263</v>
      </c>
      <c r="B245" s="1" t="s">
        <v>169</v>
      </c>
      <c r="C245" s="2">
        <v>-112321.75</v>
      </c>
      <c r="D245" s="3" t="s">
        <v>319</v>
      </c>
    </row>
    <row r="246" spans="1:4" x14ac:dyDescent="0.2">
      <c r="A246" s="1" t="s">
        <v>264</v>
      </c>
      <c r="B246" s="1" t="s">
        <v>169</v>
      </c>
      <c r="C246" s="2">
        <v>-98953.33</v>
      </c>
      <c r="D246" s="3" t="s">
        <v>319</v>
      </c>
    </row>
    <row r="247" spans="1:4" x14ac:dyDescent="0.2">
      <c r="A247" s="1" t="s">
        <v>265</v>
      </c>
      <c r="B247" s="1" t="s">
        <v>169</v>
      </c>
      <c r="C247" s="2">
        <v>-90388.6</v>
      </c>
      <c r="D247" s="3" t="s">
        <v>319</v>
      </c>
    </row>
    <row r="248" spans="1:4" x14ac:dyDescent="0.2">
      <c r="A248" s="1" t="s">
        <v>266</v>
      </c>
      <c r="B248" s="1" t="s">
        <v>169</v>
      </c>
      <c r="C248" s="2">
        <v>-89046.52</v>
      </c>
      <c r="D248" s="3" t="s">
        <v>319</v>
      </c>
    </row>
    <row r="249" spans="1:4" x14ac:dyDescent="0.2">
      <c r="A249" s="1" t="s">
        <v>267</v>
      </c>
      <c r="B249" s="1" t="s">
        <v>169</v>
      </c>
      <c r="C249" s="2">
        <v>-57044.47</v>
      </c>
      <c r="D249" s="3" t="s">
        <v>319</v>
      </c>
    </row>
    <row r="250" spans="1:4" x14ac:dyDescent="0.2">
      <c r="A250" s="1" t="s">
        <v>268</v>
      </c>
      <c r="B250" s="1" t="s">
        <v>169</v>
      </c>
      <c r="C250" s="2">
        <v>-52526.720000000001</v>
      </c>
      <c r="D250" s="3" t="s">
        <v>319</v>
      </c>
    </row>
    <row r="251" spans="1:4" x14ac:dyDescent="0.2">
      <c r="A251" s="1" t="s">
        <v>269</v>
      </c>
      <c r="B251" s="1" t="s">
        <v>169</v>
      </c>
      <c r="C251" s="2">
        <v>-51181.27</v>
      </c>
      <c r="D251" s="3" t="s">
        <v>319</v>
      </c>
    </row>
    <row r="252" spans="1:4" x14ac:dyDescent="0.2">
      <c r="A252" s="1" t="s">
        <v>270</v>
      </c>
      <c r="B252" s="1" t="s">
        <v>169</v>
      </c>
      <c r="C252" s="2">
        <v>-34543.58</v>
      </c>
      <c r="D252" s="3" t="s">
        <v>319</v>
      </c>
    </row>
    <row r="253" spans="1:4" x14ac:dyDescent="0.2">
      <c r="A253" s="1" t="s">
        <v>271</v>
      </c>
      <c r="B253" s="1" t="s">
        <v>169</v>
      </c>
      <c r="C253" s="2">
        <v>-33227.410000000003</v>
      </c>
      <c r="D253" s="3" t="s">
        <v>319</v>
      </c>
    </row>
    <row r="254" spans="1:4" x14ac:dyDescent="0.2">
      <c r="A254" s="1" t="s">
        <v>272</v>
      </c>
      <c r="B254" s="1" t="s">
        <v>169</v>
      </c>
      <c r="C254" s="2">
        <v>-11766.56</v>
      </c>
      <c r="D254" s="3" t="s">
        <v>319</v>
      </c>
    </row>
    <row r="255" spans="1:4" x14ac:dyDescent="0.2">
      <c r="A255" s="1" t="s">
        <v>273</v>
      </c>
      <c r="B255" s="1" t="s">
        <v>169</v>
      </c>
      <c r="C255" s="2">
        <v>-9387.6200000000008</v>
      </c>
      <c r="D255" s="3" t="s">
        <v>319</v>
      </c>
    </row>
    <row r="256" spans="1:4" x14ac:dyDescent="0.2">
      <c r="A256" s="1" t="s">
        <v>274</v>
      </c>
      <c r="B256" s="1" t="s">
        <v>169</v>
      </c>
      <c r="C256" s="2">
        <v>-8721.66</v>
      </c>
      <c r="D256" s="3" t="s">
        <v>319</v>
      </c>
    </row>
    <row r="257" spans="1:4" x14ac:dyDescent="0.2">
      <c r="A257" s="1" t="s">
        <v>275</v>
      </c>
      <c r="B257" s="1" t="s">
        <v>169</v>
      </c>
      <c r="C257" s="2">
        <v>525.85</v>
      </c>
      <c r="D257" s="3" t="s">
        <v>319</v>
      </c>
    </row>
    <row r="258" spans="1:4" x14ac:dyDescent="0.2">
      <c r="A258" s="1" t="s">
        <v>276</v>
      </c>
      <c r="B258" s="1" t="s">
        <v>169</v>
      </c>
      <c r="C258" s="2">
        <v>1159.8599999999999</v>
      </c>
      <c r="D258" s="3" t="s">
        <v>319</v>
      </c>
    </row>
    <row r="259" spans="1:4" x14ac:dyDescent="0.2">
      <c r="A259" s="1" t="s">
        <v>277</v>
      </c>
      <c r="B259" s="1" t="s">
        <v>169</v>
      </c>
      <c r="C259" s="2">
        <v>4097.04</v>
      </c>
      <c r="D259" s="3" t="s">
        <v>319</v>
      </c>
    </row>
    <row r="260" spans="1:4" x14ac:dyDescent="0.2">
      <c r="A260" s="1" t="s">
        <v>278</v>
      </c>
      <c r="B260" s="1" t="s">
        <v>169</v>
      </c>
      <c r="C260" s="2">
        <v>9435.77</v>
      </c>
      <c r="D260" s="3" t="s">
        <v>319</v>
      </c>
    </row>
    <row r="261" spans="1:4" x14ac:dyDescent="0.2">
      <c r="A261" s="1" t="s">
        <v>279</v>
      </c>
      <c r="B261" s="1" t="s">
        <v>169</v>
      </c>
      <c r="C261" s="2">
        <v>9495.7099999999991</v>
      </c>
      <c r="D261" s="3" t="s">
        <v>319</v>
      </c>
    </row>
    <row r="262" spans="1:4" x14ac:dyDescent="0.2">
      <c r="A262" s="1" t="s">
        <v>280</v>
      </c>
      <c r="B262" s="1" t="s">
        <v>169</v>
      </c>
      <c r="C262" s="2">
        <v>10722.8</v>
      </c>
      <c r="D262" s="3" t="s">
        <v>319</v>
      </c>
    </row>
    <row r="263" spans="1:4" x14ac:dyDescent="0.2">
      <c r="A263" s="1" t="s">
        <v>281</v>
      </c>
      <c r="B263" s="1" t="s">
        <v>169</v>
      </c>
      <c r="C263" s="2">
        <v>11605.55</v>
      </c>
      <c r="D263" s="3" t="s">
        <v>319</v>
      </c>
    </row>
    <row r="264" spans="1:4" x14ac:dyDescent="0.2">
      <c r="A264" s="1" t="s">
        <v>282</v>
      </c>
      <c r="B264" s="1" t="s">
        <v>169</v>
      </c>
      <c r="C264" s="2">
        <v>20674.25</v>
      </c>
      <c r="D264" s="3" t="s">
        <v>319</v>
      </c>
    </row>
    <row r="265" spans="1:4" x14ac:dyDescent="0.2">
      <c r="A265" s="1" t="s">
        <v>283</v>
      </c>
      <c r="B265" s="1" t="s">
        <v>169</v>
      </c>
      <c r="C265" s="2">
        <v>31747.47</v>
      </c>
      <c r="D265" s="3" t="s">
        <v>319</v>
      </c>
    </row>
    <row r="266" spans="1:4" x14ac:dyDescent="0.2">
      <c r="A266" s="1" t="s">
        <v>284</v>
      </c>
      <c r="B266" s="1" t="s">
        <v>169</v>
      </c>
      <c r="C266" s="2">
        <v>36994.33</v>
      </c>
      <c r="D266" s="3" t="s">
        <v>319</v>
      </c>
    </row>
    <row r="267" spans="1:4" x14ac:dyDescent="0.2">
      <c r="A267" s="1" t="s">
        <v>285</v>
      </c>
      <c r="B267" s="1" t="s">
        <v>169</v>
      </c>
      <c r="C267" s="2">
        <v>37158.269999999997</v>
      </c>
      <c r="D267" s="3" t="s">
        <v>319</v>
      </c>
    </row>
    <row r="268" spans="1:4" x14ac:dyDescent="0.2">
      <c r="A268" s="1" t="s">
        <v>286</v>
      </c>
      <c r="B268" s="1" t="s">
        <v>169</v>
      </c>
      <c r="C268" s="2">
        <v>57839.48</v>
      </c>
      <c r="D268" s="3" t="s">
        <v>319</v>
      </c>
    </row>
    <row r="269" spans="1:4" x14ac:dyDescent="0.2">
      <c r="A269" s="1" t="s">
        <v>287</v>
      </c>
      <c r="B269" s="1" t="s">
        <v>169</v>
      </c>
      <c r="C269" s="2">
        <v>62240.9</v>
      </c>
      <c r="D269" s="3" t="s">
        <v>319</v>
      </c>
    </row>
    <row r="270" spans="1:4" x14ac:dyDescent="0.2">
      <c r="A270" s="1" t="s">
        <v>288</v>
      </c>
      <c r="B270" s="1" t="s">
        <v>169</v>
      </c>
      <c r="C270" s="2">
        <v>1221882.18</v>
      </c>
      <c r="D270" s="3" t="s">
        <v>319</v>
      </c>
    </row>
    <row r="271" spans="1:4" x14ac:dyDescent="0.2">
      <c r="A271" s="1" t="s">
        <v>289</v>
      </c>
      <c r="B271" s="1" t="s">
        <v>169</v>
      </c>
      <c r="C271" s="2">
        <v>2794320.91</v>
      </c>
      <c r="D271" s="3" t="s">
        <v>319</v>
      </c>
    </row>
    <row r="272" spans="1:4" x14ac:dyDescent="0.2">
      <c r="A272" s="1" t="s">
        <v>290</v>
      </c>
      <c r="B272" s="1" t="s">
        <v>169</v>
      </c>
      <c r="C272" s="2">
        <v>3184126.73</v>
      </c>
      <c r="D272" s="3" t="s">
        <v>319</v>
      </c>
    </row>
    <row r="273" spans="1:4" x14ac:dyDescent="0.2">
      <c r="A273" s="1" t="s">
        <v>291</v>
      </c>
      <c r="B273" s="1" t="s">
        <v>169</v>
      </c>
      <c r="C273" s="2">
        <v>3718163.64</v>
      </c>
      <c r="D273" s="3" t="s">
        <v>319</v>
      </c>
    </row>
    <row r="274" spans="1:4" x14ac:dyDescent="0.2">
      <c r="A274" s="1" t="s">
        <v>292</v>
      </c>
      <c r="B274" s="1" t="s">
        <v>169</v>
      </c>
      <c r="C274" s="2">
        <v>10221587.33</v>
      </c>
      <c r="D274" s="3" t="s">
        <v>319</v>
      </c>
    </row>
    <row r="275" spans="1:4" x14ac:dyDescent="0.2">
      <c r="A275" s="1" t="s">
        <v>293</v>
      </c>
      <c r="B275" s="1" t="s">
        <v>169</v>
      </c>
      <c r="C275" s="2">
        <v>17417439.300000001</v>
      </c>
      <c r="D275" s="3" t="s">
        <v>319</v>
      </c>
    </row>
    <row r="276" spans="1:4" x14ac:dyDescent="0.2">
      <c r="A276" s="1" t="s">
        <v>294</v>
      </c>
      <c r="B276" s="1" t="s">
        <v>169</v>
      </c>
      <c r="C276" s="2">
        <v>24655987.920000002</v>
      </c>
      <c r="D276" s="3" t="s">
        <v>319</v>
      </c>
    </row>
    <row r="277" spans="1:4" x14ac:dyDescent="0.2">
      <c r="A277" s="1" t="s">
        <v>295</v>
      </c>
      <c r="B277" s="1" t="s">
        <v>169</v>
      </c>
      <c r="C277" s="2">
        <v>29251966.280000001</v>
      </c>
      <c r="D277" s="3" t="s">
        <v>319</v>
      </c>
    </row>
    <row r="278" spans="1:4" x14ac:dyDescent="0.2">
      <c r="A278" s="1" t="s">
        <v>296</v>
      </c>
      <c r="B278" s="1" t="s">
        <v>169</v>
      </c>
      <c r="C278" s="2">
        <v>398579.4</v>
      </c>
      <c r="D278" s="3" t="s">
        <v>319</v>
      </c>
    </row>
    <row r="279" spans="1:4" x14ac:dyDescent="0.2">
      <c r="A279" s="1" t="s">
        <v>297</v>
      </c>
      <c r="B279" s="1" t="s">
        <v>298</v>
      </c>
      <c r="C279" s="2">
        <v>357843.06</v>
      </c>
      <c r="D279" s="3" t="s">
        <v>319</v>
      </c>
    </row>
    <row r="280" spans="1:4" x14ac:dyDescent="0.2">
      <c r="A280" s="1" t="s">
        <v>299</v>
      </c>
      <c r="B280" s="1" t="s">
        <v>298</v>
      </c>
      <c r="C280" s="2">
        <v>1221220.94</v>
      </c>
      <c r="D280" s="3" t="s">
        <v>319</v>
      </c>
    </row>
    <row r="281" spans="1:4" x14ac:dyDescent="0.2">
      <c r="A281" s="1" t="s">
        <v>300</v>
      </c>
      <c r="B281" s="1" t="s">
        <v>298</v>
      </c>
      <c r="C281" s="2">
        <v>3688942.12</v>
      </c>
      <c r="D281" s="3" t="s">
        <v>319</v>
      </c>
    </row>
    <row r="282" spans="1:4" x14ac:dyDescent="0.2">
      <c r="A282" s="1" t="s">
        <v>301</v>
      </c>
      <c r="B282" s="1" t="s">
        <v>302</v>
      </c>
      <c r="C282" s="2">
        <v>50674.6</v>
      </c>
      <c r="D282" s="3" t="s">
        <v>319</v>
      </c>
    </row>
    <row r="283" spans="1:4" x14ac:dyDescent="0.2">
      <c r="A283" s="1" t="s">
        <v>303</v>
      </c>
      <c r="B283" s="1" t="s">
        <v>302</v>
      </c>
      <c r="C283" s="2">
        <v>10974</v>
      </c>
      <c r="D283" s="3" t="s">
        <v>319</v>
      </c>
    </row>
    <row r="284" spans="1:4" x14ac:dyDescent="0.2">
      <c r="A284" s="1" t="s">
        <v>304</v>
      </c>
      <c r="B284" s="1" t="s">
        <v>302</v>
      </c>
      <c r="C284" s="2">
        <v>1749541.38</v>
      </c>
      <c r="D284" s="3" t="s">
        <v>319</v>
      </c>
    </row>
    <row r="285" spans="1:4" x14ac:dyDescent="0.2">
      <c r="A285" s="1" t="s">
        <v>305</v>
      </c>
      <c r="B285" s="1" t="s">
        <v>302</v>
      </c>
      <c r="C285" s="2">
        <v>-99739.05</v>
      </c>
      <c r="D285" s="3" t="s">
        <v>319</v>
      </c>
    </row>
    <row r="286" spans="1:4" x14ac:dyDescent="0.2">
      <c r="A286" s="1" t="s">
        <v>306</v>
      </c>
      <c r="B286" s="1" t="s">
        <v>302</v>
      </c>
      <c r="C286" s="2">
        <v>356702.5</v>
      </c>
      <c r="D286" s="3" t="s">
        <v>319</v>
      </c>
    </row>
    <row r="287" spans="1:4" x14ac:dyDescent="0.2">
      <c r="A287" s="1" t="s">
        <v>307</v>
      </c>
      <c r="B287" s="1" t="s">
        <v>302</v>
      </c>
      <c r="C287" s="2">
        <v>414231.68</v>
      </c>
      <c r="D287" s="3" t="s">
        <v>319</v>
      </c>
    </row>
    <row r="288" spans="1:4" x14ac:dyDescent="0.2">
      <c r="A288" s="1" t="s">
        <v>308</v>
      </c>
      <c r="B288" s="1" t="s">
        <v>302</v>
      </c>
      <c r="C288" s="2">
        <v>1567075.57</v>
      </c>
      <c r="D288" s="3" t="s">
        <v>319</v>
      </c>
    </row>
    <row r="289" spans="1:4" x14ac:dyDescent="0.2">
      <c r="A289" s="1" t="s">
        <v>309</v>
      </c>
      <c r="B289" s="1" t="s">
        <v>302</v>
      </c>
      <c r="C289" s="2">
        <v>3992138.27</v>
      </c>
      <c r="D289" s="3" t="s">
        <v>319</v>
      </c>
    </row>
    <row r="290" spans="1:4" x14ac:dyDescent="0.2">
      <c r="A290" s="1" t="s">
        <v>310</v>
      </c>
      <c r="B290" s="1" t="s">
        <v>302</v>
      </c>
      <c r="C290" s="2">
        <v>-893263.98</v>
      </c>
      <c r="D290" s="3" t="s">
        <v>319</v>
      </c>
    </row>
    <row r="291" spans="1:4" x14ac:dyDescent="0.2">
      <c r="A291" s="1" t="s">
        <v>311</v>
      </c>
      <c r="B291" s="1" t="s">
        <v>302</v>
      </c>
      <c r="C291" s="2">
        <v>235743.78</v>
      </c>
      <c r="D291" s="3" t="s">
        <v>319</v>
      </c>
    </row>
    <row r="292" spans="1:4" x14ac:dyDescent="0.2">
      <c r="A292" s="1" t="s">
        <v>312</v>
      </c>
      <c r="B292" s="1" t="s">
        <v>302</v>
      </c>
      <c r="C292" s="2">
        <v>127637518.44</v>
      </c>
      <c r="D292" s="3" t="s">
        <v>319</v>
      </c>
    </row>
    <row r="293" spans="1:4" x14ac:dyDescent="0.2">
      <c r="A293" s="1" t="s">
        <v>313</v>
      </c>
      <c r="B293" s="1" t="s">
        <v>314</v>
      </c>
      <c r="C293" s="2">
        <v>58225.59</v>
      </c>
      <c r="D293" s="3" t="s">
        <v>319</v>
      </c>
    </row>
    <row r="294" spans="1:4" x14ac:dyDescent="0.2">
      <c r="A294" s="1" t="s">
        <v>315</v>
      </c>
      <c r="B294" s="1" t="s">
        <v>314</v>
      </c>
      <c r="C294" s="2">
        <v>2176792.77</v>
      </c>
      <c r="D294" s="3" t="s">
        <v>319</v>
      </c>
    </row>
    <row r="295" spans="1:4" x14ac:dyDescent="0.2">
      <c r="A295" s="1" t="s">
        <v>316</v>
      </c>
      <c r="B295" s="1" t="s">
        <v>314</v>
      </c>
      <c r="C295" s="2">
        <v>9675.86</v>
      </c>
      <c r="D295" s="3" t="s">
        <v>319</v>
      </c>
    </row>
  </sheetData>
  <autoFilter ref="A1:D295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 EBA AFR 19 1st SUPP</vt:lpstr>
      <vt:lpstr>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2019-04-22T20:05:02Z</dcterms:created>
  <dcterms:modified xsi:type="dcterms:W3CDTF">2019-04-23T21:25:43Z</dcterms:modified>
</cp:coreProperties>
</file>